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45" windowWidth="15120" windowHeight="7770" firstSheet="5" activeTab="5"/>
  </bookViews>
  <sheets>
    <sheet name="девочки (2)" sheetId="12" state="hidden" r:id="rId1"/>
    <sheet name="юноши (2)" sheetId="11" state="hidden" r:id="rId2"/>
    <sheet name="СТАРТУЮТ ВСЕ" sheetId="7" state="hidden" r:id="rId3"/>
    <sheet name="ТАБЛИЦА ПО МЕСТАМ (2)" sheetId="15" state="hidden" r:id="rId4"/>
    <sheet name="ПРОЧИТАТЬ" sheetId="26" state="hidden" r:id="rId5"/>
    <sheet name="ТАБЛИЦА ПО МЕСТАМ " sheetId="25" r:id="rId6"/>
    <sheet name="ТАБЛИЦА ПО ШКОЛАМ  " sheetId="24" r:id="rId7"/>
    <sheet name="ТАБЛИЦА ПО ШКОЛАМ    " sheetId="23" state="hidden" r:id="rId8"/>
    <sheet name="ТАБЛИЦА ПО ШКОЛАМ " sheetId="22" state="hidden" r:id="rId9"/>
    <sheet name="ТАБЛИЦА ПО ШКОЛАМ (нов)" sheetId="21" state="hidden" r:id="rId10"/>
    <sheet name="ТАБЛИЦА ПО ШКОЛАМ" sheetId="17" state="hidden" r:id="rId11"/>
    <sheet name="ТАБЛИЦА ПО МЕСТАМ" sheetId="20" state="hidden" r:id="rId12"/>
    <sheet name="ДЕВУШКИ" sheetId="1" state="hidden" r:id="rId13"/>
    <sheet name="мальчики" sheetId="2" state="hidden" r:id="rId14"/>
    <sheet name="итог девушки" sheetId="3" state="hidden" r:id="rId15"/>
    <sheet name="итог мальчики" sheetId="4" state="hidden" r:id="rId16"/>
    <sheet name="сводный" sheetId="5" state="hidden" r:id="rId17"/>
    <sheet name="ИТОГ" sheetId="8" state="hidden" r:id="rId18"/>
    <sheet name="итог (2)" sheetId="10" state="hidden" r:id="rId19"/>
    <sheet name="ЛИЧНИКИ" sheetId="9" state="hidden" r:id="rId20"/>
  </sheets>
  <definedNames>
    <definedName name="_xlnm._FilterDatabase" localSheetId="0" hidden="1">'девочки (2)'!$A$5:$AF$204</definedName>
    <definedName name="_xlnm._FilterDatabase" localSheetId="12" hidden="1">ДЕВУШКИ!$A$7:$AF$206</definedName>
    <definedName name="_xlnm._FilterDatabase" localSheetId="17" hidden="1">ИТОГ!$F$6:$I$6</definedName>
    <definedName name="_xlnm._FilterDatabase" localSheetId="18" hidden="1">'итог (2)'!$A$4:$D$4</definedName>
    <definedName name="_xlnm._FilterDatabase" localSheetId="2" hidden="1">'СТАРТУЮТ ВСЕ'!$A$10:$AP$10</definedName>
    <definedName name="_xlnm._FilterDatabase" localSheetId="11" hidden="1">'ТАБЛИЦА ПО МЕСТАМ'!$A$10:$AP$58</definedName>
    <definedName name="_xlnm._FilterDatabase" localSheetId="5" hidden="1">'ТАБЛИЦА ПО МЕСТАМ '!$A$10:$AP$58</definedName>
    <definedName name="_xlnm._FilterDatabase" localSheetId="3" hidden="1">'ТАБЛИЦА ПО МЕСТАМ (2)'!$A$10:$AP$58</definedName>
    <definedName name="_xlnm._FilterDatabase" localSheetId="10" hidden="1">'ТАБЛИЦА ПО ШКОЛАМ'!$A$10:$AP$58</definedName>
    <definedName name="_xlnm._FilterDatabase" localSheetId="8" hidden="1">'ТАБЛИЦА ПО ШКОЛАМ '!$A$10:$AP$58</definedName>
    <definedName name="_xlnm._FilterDatabase" localSheetId="6" hidden="1">'ТАБЛИЦА ПО ШКОЛАМ  '!$A$10:$AP$58</definedName>
    <definedName name="_xlnm._FilterDatabase" localSheetId="7" hidden="1">'ТАБЛИЦА ПО ШКОЛАМ    '!$A$10:$AP$58</definedName>
    <definedName name="_xlnm._FilterDatabase" localSheetId="9" hidden="1">'ТАБЛИЦА ПО ШКОЛАМ (нов)'!$A$10:$AP$58</definedName>
    <definedName name="_xlnm._FilterDatabase" localSheetId="1" hidden="1">'юноши (2)'!$A$5:$AF$228</definedName>
  </definedNames>
  <calcPr calcId="145621"/>
</workbook>
</file>

<file path=xl/calcChain.xml><?xml version="1.0" encoding="utf-8"?>
<calcChain xmlns="http://schemas.openxmlformats.org/spreadsheetml/2006/main">
  <c r="AL58" i="25" l="1"/>
  <c r="AJ58" i="25"/>
  <c r="AH58" i="25"/>
  <c r="AF58" i="25"/>
  <c r="AD58" i="25"/>
  <c r="AB58" i="25"/>
  <c r="Z58" i="25"/>
  <c r="X58" i="25"/>
  <c r="V58" i="25"/>
  <c r="T58" i="25"/>
  <c r="R58" i="25"/>
  <c r="P58" i="25"/>
  <c r="N58" i="25"/>
  <c r="L58" i="25"/>
  <c r="J58" i="25"/>
  <c r="H58" i="25"/>
  <c r="F58" i="25"/>
  <c r="D58" i="25"/>
  <c r="AL23" i="25"/>
  <c r="AJ23" i="25"/>
  <c r="AH23" i="25"/>
  <c r="AF23" i="25"/>
  <c r="AD23" i="25"/>
  <c r="AB23" i="25"/>
  <c r="Z23" i="25"/>
  <c r="X23" i="25"/>
  <c r="V23" i="25"/>
  <c r="T23" i="25"/>
  <c r="R23" i="25"/>
  <c r="P23" i="25"/>
  <c r="N23" i="25"/>
  <c r="L23" i="25"/>
  <c r="J23" i="25"/>
  <c r="H23" i="25"/>
  <c r="F23" i="25"/>
  <c r="D23" i="25"/>
  <c r="AL28" i="25"/>
  <c r="AJ28" i="25"/>
  <c r="AH28" i="25"/>
  <c r="AF28" i="25"/>
  <c r="AD28" i="25"/>
  <c r="AB28" i="25"/>
  <c r="Z28" i="25"/>
  <c r="X28" i="25"/>
  <c r="V28" i="25"/>
  <c r="T28" i="25"/>
  <c r="R28" i="25"/>
  <c r="P28" i="25"/>
  <c r="N28" i="25"/>
  <c r="L28" i="25"/>
  <c r="J28" i="25"/>
  <c r="H28" i="25"/>
  <c r="D28" i="25"/>
  <c r="AH49" i="25"/>
  <c r="AF49" i="25"/>
  <c r="AD49" i="25"/>
  <c r="AB49" i="25"/>
  <c r="Z49" i="25"/>
  <c r="X49" i="25"/>
  <c r="V49" i="25"/>
  <c r="T49" i="25"/>
  <c r="R49" i="25"/>
  <c r="P49" i="25"/>
  <c r="N49" i="25"/>
  <c r="L49" i="25"/>
  <c r="J49" i="25"/>
  <c r="H49" i="25"/>
  <c r="F49" i="25"/>
  <c r="D49" i="25"/>
  <c r="AL57" i="25"/>
  <c r="AJ57" i="25"/>
  <c r="AH57" i="25"/>
  <c r="AF57" i="25"/>
  <c r="AD57" i="25"/>
  <c r="AB57" i="25"/>
  <c r="Z57" i="25"/>
  <c r="X57" i="25"/>
  <c r="V57" i="25"/>
  <c r="T57" i="25"/>
  <c r="R57" i="25"/>
  <c r="P57" i="25"/>
  <c r="N57" i="25"/>
  <c r="L57" i="25"/>
  <c r="J57" i="25"/>
  <c r="H57" i="25"/>
  <c r="D57" i="25"/>
  <c r="AL44" i="25"/>
  <c r="AJ44" i="25"/>
  <c r="AH44" i="25"/>
  <c r="AF44" i="25"/>
  <c r="AD44" i="25"/>
  <c r="AB44" i="25"/>
  <c r="Z44" i="25"/>
  <c r="X44" i="25"/>
  <c r="V44" i="25"/>
  <c r="T44" i="25"/>
  <c r="R44" i="25"/>
  <c r="P44" i="25"/>
  <c r="N44" i="25"/>
  <c r="L44" i="25"/>
  <c r="J44" i="25"/>
  <c r="H44" i="25"/>
  <c r="D44" i="25"/>
  <c r="AL56" i="25"/>
  <c r="AJ56" i="25"/>
  <c r="AH56" i="25"/>
  <c r="AF56" i="25"/>
  <c r="AD56" i="25"/>
  <c r="AB56" i="25"/>
  <c r="Z56" i="25"/>
  <c r="X56" i="25"/>
  <c r="V56" i="25"/>
  <c r="T56" i="25"/>
  <c r="R56" i="25"/>
  <c r="P56" i="25"/>
  <c r="N56" i="25"/>
  <c r="L56" i="25"/>
  <c r="J56" i="25"/>
  <c r="H56" i="25"/>
  <c r="F56" i="25"/>
  <c r="D56" i="25"/>
  <c r="AL14" i="25"/>
  <c r="AJ14" i="25"/>
  <c r="AH14" i="25"/>
  <c r="AF14" i="25"/>
  <c r="AD14" i="25"/>
  <c r="AB14" i="25"/>
  <c r="Z14" i="25"/>
  <c r="X14" i="25"/>
  <c r="V14" i="25"/>
  <c r="T14" i="25"/>
  <c r="R14" i="25"/>
  <c r="P14" i="25"/>
  <c r="N14" i="25"/>
  <c r="L14" i="25"/>
  <c r="J14" i="25"/>
  <c r="H14" i="25"/>
  <c r="D14" i="25"/>
  <c r="AL46" i="25"/>
  <c r="AJ46" i="25"/>
  <c r="AH46" i="25"/>
  <c r="AF46" i="25"/>
  <c r="AD46" i="25"/>
  <c r="AB46" i="25"/>
  <c r="Z46" i="25"/>
  <c r="X46" i="25"/>
  <c r="V46" i="25"/>
  <c r="T46" i="25"/>
  <c r="R46" i="25"/>
  <c r="P46" i="25"/>
  <c r="N46" i="25"/>
  <c r="L46" i="25"/>
  <c r="J46" i="25"/>
  <c r="H46" i="25"/>
  <c r="F46" i="25"/>
  <c r="D46" i="25"/>
  <c r="AL43" i="25"/>
  <c r="AJ43" i="25"/>
  <c r="AF43" i="25"/>
  <c r="AD43" i="25"/>
  <c r="AB43" i="25"/>
  <c r="Z43" i="25"/>
  <c r="X43" i="25"/>
  <c r="T43" i="25"/>
  <c r="R43" i="25"/>
  <c r="P43" i="25"/>
  <c r="N43" i="25"/>
  <c r="L43" i="25"/>
  <c r="J43" i="25"/>
  <c r="H43" i="25"/>
  <c r="F43" i="25"/>
  <c r="D43" i="25"/>
  <c r="AL32" i="25"/>
  <c r="AH32" i="25"/>
  <c r="AF32" i="25"/>
  <c r="AD32" i="25"/>
  <c r="AB32" i="25"/>
  <c r="Z32" i="25"/>
  <c r="X32" i="25"/>
  <c r="V32" i="25"/>
  <c r="T32" i="25"/>
  <c r="R32" i="25"/>
  <c r="P32" i="25"/>
  <c r="N32" i="25"/>
  <c r="L32" i="25"/>
  <c r="J32" i="25"/>
  <c r="H32" i="25"/>
  <c r="D32" i="25"/>
  <c r="AL55" i="25"/>
  <c r="AJ55" i="25"/>
  <c r="AD55" i="25"/>
  <c r="AB55" i="25"/>
  <c r="Z55" i="25"/>
  <c r="X55" i="25"/>
  <c r="V55" i="25"/>
  <c r="T55" i="25"/>
  <c r="R55" i="25"/>
  <c r="P55" i="25"/>
  <c r="N55" i="25"/>
  <c r="L55" i="25"/>
  <c r="J55" i="25"/>
  <c r="H55" i="25"/>
  <c r="D55" i="25"/>
  <c r="AL31" i="25"/>
  <c r="AJ31" i="25"/>
  <c r="AH31" i="25"/>
  <c r="AF31" i="25"/>
  <c r="AD31" i="25"/>
  <c r="AB31" i="25"/>
  <c r="Z31" i="25"/>
  <c r="X31" i="25"/>
  <c r="V31" i="25"/>
  <c r="R31" i="25"/>
  <c r="N31" i="25"/>
  <c r="L31" i="25"/>
  <c r="J31" i="25"/>
  <c r="H31" i="25"/>
  <c r="D31" i="25"/>
  <c r="AL25" i="25"/>
  <c r="AJ25" i="25"/>
  <c r="AH25" i="25"/>
  <c r="AF25" i="25"/>
  <c r="AD25" i="25"/>
  <c r="AB25" i="25"/>
  <c r="Z25" i="25"/>
  <c r="X25" i="25"/>
  <c r="V25" i="25"/>
  <c r="T25" i="25"/>
  <c r="R25" i="25"/>
  <c r="P25" i="25"/>
  <c r="N25" i="25"/>
  <c r="L25" i="25"/>
  <c r="J25" i="25"/>
  <c r="H25" i="25"/>
  <c r="D25" i="25"/>
  <c r="AL21" i="25"/>
  <c r="AF21" i="25"/>
  <c r="AD21" i="25"/>
  <c r="AB21" i="25"/>
  <c r="Z21" i="25"/>
  <c r="X21" i="25"/>
  <c r="V21" i="25"/>
  <c r="T21" i="25"/>
  <c r="R21" i="25"/>
  <c r="P21" i="25"/>
  <c r="N21" i="25"/>
  <c r="L21" i="25"/>
  <c r="J21" i="25"/>
  <c r="H21" i="25"/>
  <c r="F21" i="25"/>
  <c r="D21" i="25"/>
  <c r="AL12" i="25"/>
  <c r="AJ12" i="25"/>
  <c r="AH12" i="25"/>
  <c r="AF12" i="25"/>
  <c r="AD12" i="25"/>
  <c r="AB12" i="25"/>
  <c r="Z12" i="25"/>
  <c r="X12" i="25"/>
  <c r="V12" i="25"/>
  <c r="T12" i="25"/>
  <c r="R12" i="25"/>
  <c r="N12" i="25"/>
  <c r="L12" i="25"/>
  <c r="J12" i="25"/>
  <c r="H12" i="25"/>
  <c r="F12" i="25"/>
  <c r="D12" i="25"/>
  <c r="AL51" i="25"/>
  <c r="AJ51" i="25"/>
  <c r="AF51" i="25"/>
  <c r="AD51" i="25"/>
  <c r="AB51" i="25"/>
  <c r="Z51" i="25"/>
  <c r="X51" i="25"/>
  <c r="V51" i="25"/>
  <c r="R51" i="25"/>
  <c r="P51" i="25"/>
  <c r="N51" i="25"/>
  <c r="L51" i="25"/>
  <c r="J51" i="25"/>
  <c r="H51" i="25"/>
  <c r="D51" i="25"/>
  <c r="AL27" i="25"/>
  <c r="AJ27" i="25"/>
  <c r="AH27" i="25"/>
  <c r="AF27" i="25"/>
  <c r="AD27" i="25"/>
  <c r="AB27" i="25"/>
  <c r="Z27" i="25"/>
  <c r="X27" i="25"/>
  <c r="T27" i="25"/>
  <c r="R27" i="25"/>
  <c r="P27" i="25"/>
  <c r="N27" i="25"/>
  <c r="L27" i="25"/>
  <c r="J27" i="25"/>
  <c r="H27" i="25"/>
  <c r="AL45" i="25"/>
  <c r="AH45" i="25"/>
  <c r="AF45" i="25"/>
  <c r="AD45" i="25"/>
  <c r="AB45" i="25"/>
  <c r="Z45" i="25"/>
  <c r="X45" i="25"/>
  <c r="V45" i="25"/>
  <c r="T45" i="25"/>
  <c r="R45" i="25"/>
  <c r="P45" i="25"/>
  <c r="N45" i="25"/>
  <c r="L45" i="25"/>
  <c r="J45" i="25"/>
  <c r="H45" i="25"/>
  <c r="F45" i="25"/>
  <c r="D45" i="25"/>
  <c r="AL35" i="25"/>
  <c r="AJ35" i="25"/>
  <c r="AH35" i="25"/>
  <c r="AF35" i="25"/>
  <c r="AD35" i="25"/>
  <c r="AB35" i="25"/>
  <c r="Z35" i="25"/>
  <c r="X35" i="25"/>
  <c r="V35" i="25"/>
  <c r="T35" i="25"/>
  <c r="R35" i="25"/>
  <c r="P35" i="25"/>
  <c r="N35" i="25"/>
  <c r="L35" i="25"/>
  <c r="J35" i="25"/>
  <c r="H35" i="25"/>
  <c r="F35" i="25"/>
  <c r="D35" i="25"/>
  <c r="AL42" i="25"/>
  <c r="AJ42" i="25"/>
  <c r="AH42" i="25"/>
  <c r="AF42" i="25"/>
  <c r="AD42" i="25"/>
  <c r="AB42" i="25"/>
  <c r="Z42" i="25"/>
  <c r="X42" i="25"/>
  <c r="V42" i="25"/>
  <c r="T42" i="25"/>
  <c r="R42" i="25"/>
  <c r="P42" i="25"/>
  <c r="N42" i="25"/>
  <c r="L42" i="25"/>
  <c r="J42" i="25"/>
  <c r="H42" i="25"/>
  <c r="D42" i="25"/>
  <c r="AL26" i="25"/>
  <c r="AJ26" i="25"/>
  <c r="AH26" i="25"/>
  <c r="AF26" i="25"/>
  <c r="AD26" i="25"/>
  <c r="AB26" i="25"/>
  <c r="Z26" i="25"/>
  <c r="X26" i="25"/>
  <c r="V26" i="25"/>
  <c r="T26" i="25"/>
  <c r="R26" i="25"/>
  <c r="P26" i="25"/>
  <c r="N26" i="25"/>
  <c r="L26" i="25"/>
  <c r="J26" i="25"/>
  <c r="H26" i="25"/>
  <c r="D26" i="25"/>
  <c r="AL48" i="25"/>
  <c r="AJ48" i="25"/>
  <c r="AH48" i="25"/>
  <c r="AF48" i="25"/>
  <c r="AD48" i="25"/>
  <c r="AB48" i="25"/>
  <c r="Z48" i="25"/>
  <c r="X48" i="25"/>
  <c r="V48" i="25"/>
  <c r="T48" i="25"/>
  <c r="R48" i="25"/>
  <c r="P48" i="25"/>
  <c r="N48" i="25"/>
  <c r="L48" i="25"/>
  <c r="J48" i="25"/>
  <c r="H48" i="25"/>
  <c r="F48" i="25"/>
  <c r="AL53" i="25"/>
  <c r="AJ53" i="25"/>
  <c r="AH53" i="25"/>
  <c r="AF53" i="25"/>
  <c r="AD53" i="25"/>
  <c r="AB53" i="25"/>
  <c r="Z53" i="25"/>
  <c r="X53" i="25"/>
  <c r="V53" i="25"/>
  <c r="T53" i="25"/>
  <c r="R53" i="25"/>
  <c r="P53" i="25"/>
  <c r="N53" i="25"/>
  <c r="L53" i="25"/>
  <c r="J53" i="25"/>
  <c r="H53" i="25"/>
  <c r="F53" i="25"/>
  <c r="D53" i="25"/>
  <c r="AL24" i="25"/>
  <c r="AJ24" i="25"/>
  <c r="AH24" i="25"/>
  <c r="AF24" i="25"/>
  <c r="AD24" i="25"/>
  <c r="AB24" i="25"/>
  <c r="Z24" i="25"/>
  <c r="X24" i="25"/>
  <c r="V24" i="25"/>
  <c r="T24" i="25"/>
  <c r="R24" i="25"/>
  <c r="P24" i="25"/>
  <c r="N24" i="25"/>
  <c r="L24" i="25"/>
  <c r="J24" i="25"/>
  <c r="H24" i="25"/>
  <c r="F24" i="25"/>
  <c r="D24" i="25"/>
  <c r="AL39" i="25"/>
  <c r="AH39" i="25"/>
  <c r="AF39" i="25"/>
  <c r="AD39" i="25"/>
  <c r="AB39" i="25"/>
  <c r="Z39" i="25"/>
  <c r="X39" i="25"/>
  <c r="V39" i="25"/>
  <c r="T39" i="25"/>
  <c r="R39" i="25"/>
  <c r="N39" i="25"/>
  <c r="L39" i="25"/>
  <c r="J39" i="25"/>
  <c r="H39" i="25"/>
  <c r="F39" i="25"/>
  <c r="D39" i="25"/>
  <c r="AL47" i="25"/>
  <c r="AJ47" i="25"/>
  <c r="AH47" i="25"/>
  <c r="AF47" i="25"/>
  <c r="AD47" i="25"/>
  <c r="AB47" i="25"/>
  <c r="Z47" i="25"/>
  <c r="X47" i="25"/>
  <c r="V47" i="25"/>
  <c r="T47" i="25"/>
  <c r="R47" i="25"/>
  <c r="P47" i="25"/>
  <c r="N47" i="25"/>
  <c r="L47" i="25"/>
  <c r="J47" i="25"/>
  <c r="H47" i="25"/>
  <c r="D47" i="25"/>
  <c r="AL22" i="25"/>
  <c r="AJ22" i="25"/>
  <c r="AH22" i="25"/>
  <c r="AF22" i="25"/>
  <c r="AD22" i="25"/>
  <c r="AB22" i="25"/>
  <c r="Z22" i="25"/>
  <c r="X22" i="25"/>
  <c r="V22" i="25"/>
  <c r="T22" i="25"/>
  <c r="R22" i="25"/>
  <c r="P22" i="25"/>
  <c r="N22" i="25"/>
  <c r="L22" i="25"/>
  <c r="J22" i="25"/>
  <c r="H22" i="25"/>
  <c r="D22" i="25"/>
  <c r="AL18" i="25"/>
  <c r="AJ18" i="25"/>
  <c r="AH18" i="25"/>
  <c r="AF18" i="25"/>
  <c r="AD18" i="25"/>
  <c r="AB18" i="25"/>
  <c r="Z18" i="25"/>
  <c r="X18" i="25"/>
  <c r="V18" i="25"/>
  <c r="R18" i="25"/>
  <c r="P18" i="25"/>
  <c r="N18" i="25"/>
  <c r="L18" i="25"/>
  <c r="J18" i="25"/>
  <c r="H18" i="25"/>
  <c r="F18" i="25"/>
  <c r="D18" i="25"/>
  <c r="AL13" i="25"/>
  <c r="AJ13" i="25"/>
  <c r="AF13" i="25"/>
  <c r="AD13" i="25"/>
  <c r="AB13" i="25"/>
  <c r="Z13" i="25"/>
  <c r="X13" i="25"/>
  <c r="T13" i="25"/>
  <c r="R13" i="25"/>
  <c r="P13" i="25"/>
  <c r="N13" i="25"/>
  <c r="J13" i="25"/>
  <c r="H13" i="25"/>
  <c r="D13" i="25"/>
  <c r="AL41" i="25"/>
  <c r="AJ41" i="25"/>
  <c r="AH41" i="25"/>
  <c r="AF41" i="25"/>
  <c r="AD41" i="25"/>
  <c r="AB41" i="25"/>
  <c r="Z41" i="25"/>
  <c r="X41" i="25"/>
  <c r="V41" i="25"/>
  <c r="T41" i="25"/>
  <c r="R41" i="25"/>
  <c r="P41" i="25"/>
  <c r="N41" i="25"/>
  <c r="L41" i="25"/>
  <c r="J41" i="25"/>
  <c r="H41" i="25"/>
  <c r="F41" i="25"/>
  <c r="D41" i="25"/>
  <c r="AL50" i="25"/>
  <c r="AJ50" i="25"/>
  <c r="AH50" i="25"/>
  <c r="AF50" i="25"/>
  <c r="AD50" i="25"/>
  <c r="AB50" i="25"/>
  <c r="Z50" i="25"/>
  <c r="X50" i="25"/>
  <c r="V50" i="25"/>
  <c r="T50" i="25"/>
  <c r="R50" i="25"/>
  <c r="P50" i="25"/>
  <c r="N50" i="25"/>
  <c r="L50" i="25"/>
  <c r="J50" i="25"/>
  <c r="H50" i="25"/>
  <c r="F50" i="25"/>
  <c r="AL17" i="25"/>
  <c r="AJ17" i="25"/>
  <c r="AH17" i="25"/>
  <c r="AF17" i="25"/>
  <c r="AD17" i="25"/>
  <c r="AB17" i="25"/>
  <c r="Z17" i="25"/>
  <c r="X17" i="25"/>
  <c r="V17" i="25"/>
  <c r="T17" i="25"/>
  <c r="R17" i="25"/>
  <c r="P17" i="25"/>
  <c r="L17" i="25"/>
  <c r="J17" i="25"/>
  <c r="H17" i="25"/>
  <c r="D17" i="25"/>
  <c r="AL38" i="25"/>
  <c r="AJ38" i="25"/>
  <c r="AH38" i="25"/>
  <c r="AF38" i="25"/>
  <c r="AD38" i="25"/>
  <c r="AB38" i="25"/>
  <c r="Z38" i="25"/>
  <c r="X38" i="25"/>
  <c r="V38" i="25"/>
  <c r="T38" i="25"/>
  <c r="R38" i="25"/>
  <c r="P38" i="25"/>
  <c r="N38" i="25"/>
  <c r="L38" i="25"/>
  <c r="J38" i="25"/>
  <c r="H38" i="25"/>
  <c r="D38" i="25"/>
  <c r="AL36" i="25"/>
  <c r="AJ36" i="25"/>
  <c r="AH36" i="25"/>
  <c r="AF36" i="25"/>
  <c r="AD36" i="25"/>
  <c r="AB36" i="25"/>
  <c r="Z36" i="25"/>
  <c r="X36" i="25"/>
  <c r="V36" i="25"/>
  <c r="T36" i="25"/>
  <c r="R36" i="25"/>
  <c r="P36" i="25"/>
  <c r="N36" i="25"/>
  <c r="L36" i="25"/>
  <c r="J36" i="25"/>
  <c r="H36" i="25"/>
  <c r="F36" i="25"/>
  <c r="D36" i="25"/>
  <c r="AL20" i="25"/>
  <c r="AJ20" i="25"/>
  <c r="AH20" i="25"/>
  <c r="AF20" i="25"/>
  <c r="AD20" i="25"/>
  <c r="AB20" i="25"/>
  <c r="Z20" i="25"/>
  <c r="X20" i="25"/>
  <c r="V20" i="25"/>
  <c r="T20" i="25"/>
  <c r="R20" i="25"/>
  <c r="P20" i="25"/>
  <c r="L20" i="25"/>
  <c r="J20" i="25"/>
  <c r="H20" i="25"/>
  <c r="D20" i="25"/>
  <c r="AL19" i="25"/>
  <c r="AJ19" i="25"/>
  <c r="AH19" i="25"/>
  <c r="AF19" i="25"/>
  <c r="AD19" i="25"/>
  <c r="AB19" i="25"/>
  <c r="Z19" i="25"/>
  <c r="X19" i="25"/>
  <c r="V19" i="25"/>
  <c r="T19" i="25"/>
  <c r="R19" i="25"/>
  <c r="P19" i="25"/>
  <c r="N19" i="25"/>
  <c r="L19" i="25"/>
  <c r="J19" i="25"/>
  <c r="H19" i="25"/>
  <c r="D19" i="25"/>
  <c r="AL40" i="25"/>
  <c r="AJ40" i="25"/>
  <c r="AH40" i="25"/>
  <c r="AF40" i="25"/>
  <c r="AD40" i="25"/>
  <c r="AB40" i="25"/>
  <c r="Z40" i="25"/>
  <c r="X40" i="25"/>
  <c r="V40" i="25"/>
  <c r="T40" i="25"/>
  <c r="R40" i="25"/>
  <c r="P40" i="25"/>
  <c r="N40" i="25"/>
  <c r="L40" i="25"/>
  <c r="J40" i="25"/>
  <c r="H40" i="25"/>
  <c r="F40" i="25"/>
  <c r="D40" i="25"/>
  <c r="AL15" i="25"/>
  <c r="AJ15" i="25"/>
  <c r="AH15" i="25"/>
  <c r="AF15" i="25"/>
  <c r="AD15" i="25"/>
  <c r="AB15" i="25"/>
  <c r="Z15" i="25"/>
  <c r="X15" i="25"/>
  <c r="T15" i="25"/>
  <c r="R15" i="25"/>
  <c r="N15" i="25"/>
  <c r="L15" i="25"/>
  <c r="J15" i="25"/>
  <c r="H15" i="25"/>
  <c r="D15" i="25"/>
  <c r="AH54" i="25"/>
  <c r="AF54" i="25"/>
  <c r="AD54" i="25"/>
  <c r="AB54" i="25"/>
  <c r="Z54" i="25"/>
  <c r="X54" i="25"/>
  <c r="V54" i="25"/>
  <c r="T54" i="25"/>
  <c r="R54" i="25"/>
  <c r="P54" i="25"/>
  <c r="N54" i="25"/>
  <c r="L54" i="25"/>
  <c r="J54" i="25"/>
  <c r="H54" i="25"/>
  <c r="D54" i="25"/>
  <c r="AL29" i="25"/>
  <c r="AJ29" i="25"/>
  <c r="AH29" i="25"/>
  <c r="AF29" i="25"/>
  <c r="AD29" i="25"/>
  <c r="AB29" i="25"/>
  <c r="Z29" i="25"/>
  <c r="X29" i="25"/>
  <c r="V29" i="25"/>
  <c r="T29" i="25"/>
  <c r="R29" i="25"/>
  <c r="P29" i="25"/>
  <c r="N29" i="25"/>
  <c r="L29" i="25"/>
  <c r="J29" i="25"/>
  <c r="H29" i="25"/>
  <c r="D29" i="25"/>
  <c r="AL52" i="25"/>
  <c r="AJ52" i="25"/>
  <c r="AH52" i="25"/>
  <c r="AF52" i="25"/>
  <c r="AD52" i="25"/>
  <c r="AB52" i="25"/>
  <c r="Z52" i="25"/>
  <c r="X52" i="25"/>
  <c r="V52" i="25"/>
  <c r="T52" i="25"/>
  <c r="R52" i="25"/>
  <c r="P52" i="25"/>
  <c r="N52" i="25"/>
  <c r="L52" i="25"/>
  <c r="J52" i="25"/>
  <c r="H52" i="25"/>
  <c r="D52" i="25"/>
  <c r="AL16" i="25"/>
  <c r="AJ16" i="25"/>
  <c r="AH16" i="25"/>
  <c r="AF16" i="25"/>
  <c r="AD16" i="25"/>
  <c r="AB16" i="25"/>
  <c r="Z16" i="25"/>
  <c r="X16" i="25"/>
  <c r="V16" i="25"/>
  <c r="T16" i="25"/>
  <c r="R16" i="25"/>
  <c r="P16" i="25"/>
  <c r="N16" i="25"/>
  <c r="L16" i="25"/>
  <c r="J16" i="25"/>
  <c r="H16" i="25"/>
  <c r="F16" i="25"/>
  <c r="D16" i="25"/>
  <c r="AL34" i="25"/>
  <c r="AJ34" i="25"/>
  <c r="AH34" i="25"/>
  <c r="AF34" i="25"/>
  <c r="AD34" i="25"/>
  <c r="AB34" i="25"/>
  <c r="Z34" i="25"/>
  <c r="X34" i="25"/>
  <c r="V34" i="25"/>
  <c r="T34" i="25"/>
  <c r="R34" i="25"/>
  <c r="P34" i="25"/>
  <c r="N34" i="25"/>
  <c r="L34" i="25"/>
  <c r="J34" i="25"/>
  <c r="H34" i="25"/>
  <c r="F34" i="25"/>
  <c r="D34" i="25"/>
  <c r="AL33" i="25"/>
  <c r="AJ33" i="25"/>
  <c r="AH33" i="25"/>
  <c r="AF33" i="25"/>
  <c r="AD33" i="25"/>
  <c r="AB33" i="25"/>
  <c r="Z33" i="25"/>
  <c r="X33" i="25"/>
  <c r="V33" i="25"/>
  <c r="T33" i="25"/>
  <c r="R33" i="25"/>
  <c r="P33" i="25"/>
  <c r="N33" i="25"/>
  <c r="L33" i="25"/>
  <c r="J33" i="25"/>
  <c r="H33" i="25"/>
  <c r="D33" i="25"/>
  <c r="AL11" i="25"/>
  <c r="AJ11" i="25"/>
  <c r="AH11" i="25"/>
  <c r="AF11" i="25"/>
  <c r="AD11" i="25"/>
  <c r="AB11" i="25"/>
  <c r="Z11" i="25"/>
  <c r="X11" i="25"/>
  <c r="V11" i="25"/>
  <c r="T11" i="25"/>
  <c r="R11" i="25"/>
  <c r="P11" i="25"/>
  <c r="N11" i="25"/>
  <c r="J11" i="25"/>
  <c r="H11" i="25"/>
  <c r="D11" i="25"/>
  <c r="AL37" i="25"/>
  <c r="AJ37" i="25"/>
  <c r="AF37" i="25"/>
  <c r="AD37" i="25"/>
  <c r="AB37" i="25"/>
  <c r="Z37" i="25"/>
  <c r="X37" i="25"/>
  <c r="V37" i="25"/>
  <c r="T37" i="25"/>
  <c r="R37" i="25"/>
  <c r="P37" i="25"/>
  <c r="N37" i="25"/>
  <c r="L37" i="25"/>
  <c r="J37" i="25"/>
  <c r="H37" i="25"/>
  <c r="AL30" i="25"/>
  <c r="AJ30" i="25"/>
  <c r="AH30" i="25"/>
  <c r="AD30" i="25"/>
  <c r="AB30" i="25"/>
  <c r="Z30" i="25"/>
  <c r="X30" i="25"/>
  <c r="V30" i="25"/>
  <c r="R30" i="25"/>
  <c r="P30" i="25"/>
  <c r="N30" i="25"/>
  <c r="L30" i="25"/>
  <c r="J30" i="25"/>
  <c r="H30" i="25"/>
  <c r="F30" i="25"/>
  <c r="D30" i="25"/>
  <c r="AM43" i="24"/>
  <c r="AM58" i="24"/>
  <c r="AM57" i="24"/>
  <c r="AM56" i="24"/>
  <c r="AM55" i="24"/>
  <c r="AM54" i="24"/>
  <c r="AM53" i="24"/>
  <c r="AM52" i="24"/>
  <c r="AM51" i="24"/>
  <c r="AM50" i="24"/>
  <c r="AM49" i="24"/>
  <c r="AM48" i="24"/>
  <c r="AM47" i="24"/>
  <c r="AM46" i="24"/>
  <c r="AM44" i="24"/>
  <c r="AM45" i="24"/>
  <c r="AM42" i="24"/>
  <c r="AM41" i="24"/>
  <c r="AM40" i="24"/>
  <c r="AM39" i="24"/>
  <c r="AM38" i="24"/>
  <c r="AM37" i="24"/>
  <c r="AM36" i="24"/>
  <c r="AM35" i="24"/>
  <c r="AM34" i="24"/>
  <c r="AM33" i="24"/>
  <c r="AM32" i="24"/>
  <c r="AM31" i="24"/>
  <c r="AM30" i="24"/>
  <c r="AM29" i="24"/>
  <c r="AM28" i="24"/>
  <c r="AM27" i="24"/>
  <c r="AM26" i="24"/>
  <c r="AM25" i="24"/>
  <c r="AM24" i="24"/>
  <c r="AM23" i="24"/>
  <c r="AM22" i="24"/>
  <c r="AM21" i="24"/>
  <c r="AM20" i="24"/>
  <c r="AM19" i="24"/>
  <c r="AM18" i="24"/>
  <c r="AM17" i="24"/>
  <c r="AM16" i="24"/>
  <c r="AM15" i="24"/>
  <c r="AM14" i="24"/>
  <c r="AM13" i="24"/>
  <c r="AM12" i="24"/>
  <c r="AM11" i="24"/>
  <c r="AM16" i="25" l="1"/>
  <c r="AN16" i="25" s="1"/>
  <c r="AM19" i="25"/>
  <c r="AN19" i="25" s="1"/>
  <c r="AM20" i="25"/>
  <c r="AN20" i="25" s="1"/>
  <c r="AM17" i="25"/>
  <c r="AN17" i="25" s="1"/>
  <c r="AM50" i="25"/>
  <c r="AN50" i="25" s="1"/>
  <c r="AM47" i="25"/>
  <c r="AN47" i="25" s="1"/>
  <c r="AM39" i="25"/>
  <c r="AN39" i="25" s="1"/>
  <c r="AM48" i="25"/>
  <c r="AN48" i="25" s="1"/>
  <c r="AM12" i="25"/>
  <c r="AN12" i="25" s="1"/>
  <c r="AM32" i="25"/>
  <c r="AN32" i="25" s="1"/>
  <c r="AM56" i="25"/>
  <c r="AN56" i="25" s="1"/>
  <c r="AM28" i="25"/>
  <c r="AN28" i="25" s="1"/>
  <c r="AM58" i="25"/>
  <c r="AN58" i="25" s="1"/>
  <c r="AM36" i="25"/>
  <c r="AN36" i="25" s="1"/>
  <c r="AM26" i="25"/>
  <c r="AN26" i="25" s="1"/>
  <c r="AM23" i="25"/>
  <c r="AN23" i="25" s="1"/>
  <c r="AM30" i="25"/>
  <c r="AN30" i="25" s="1"/>
  <c r="AM33" i="25"/>
  <c r="AN33" i="25" s="1"/>
  <c r="AM52" i="25"/>
  <c r="AN52" i="25" s="1"/>
  <c r="AM15" i="25"/>
  <c r="AN15" i="25" s="1"/>
  <c r="AM40" i="25"/>
  <c r="AN40" i="25" s="1"/>
  <c r="AM18" i="25"/>
  <c r="AN18" i="25" s="1"/>
  <c r="AM24" i="25"/>
  <c r="AN24" i="25" s="1"/>
  <c r="AM42" i="25"/>
  <c r="AN42" i="25" s="1"/>
  <c r="AM25" i="25"/>
  <c r="AN25" i="25" s="1"/>
  <c r="AM43" i="25"/>
  <c r="AN43" i="25" s="1"/>
  <c r="AM46" i="25"/>
  <c r="AN46" i="25" s="1"/>
  <c r="AM57" i="25"/>
  <c r="AN57" i="25" s="1"/>
  <c r="AM37" i="25"/>
  <c r="AN37" i="25" s="1"/>
  <c r="AM11" i="25"/>
  <c r="AN11" i="25" s="1"/>
  <c r="AM38" i="25"/>
  <c r="AN38" i="25" s="1"/>
  <c r="AM13" i="25"/>
  <c r="AN13" i="25" s="1"/>
  <c r="AM45" i="25"/>
  <c r="AN45" i="25" s="1"/>
  <c r="AM27" i="25"/>
  <c r="AN27" i="25" s="1"/>
  <c r="AM51" i="25"/>
  <c r="AN51" i="25" s="1"/>
  <c r="AM21" i="25"/>
  <c r="AN21" i="25" s="1"/>
  <c r="AO34" i="25" s="1"/>
  <c r="AM44" i="25"/>
  <c r="AN44" i="25" s="1"/>
  <c r="AM34" i="25"/>
  <c r="AN34" i="25" s="1"/>
  <c r="AM29" i="25"/>
  <c r="AN29" i="25" s="1"/>
  <c r="AM54" i="25"/>
  <c r="AN54" i="25" s="1"/>
  <c r="AM41" i="25"/>
  <c r="AN41" i="25" s="1"/>
  <c r="AM22" i="25"/>
  <c r="AN22" i="25" s="1"/>
  <c r="AO22" i="25" s="1"/>
  <c r="AM53" i="25"/>
  <c r="AN53" i="25" s="1"/>
  <c r="AM35" i="25"/>
  <c r="AN35" i="25" s="1"/>
  <c r="AM31" i="25"/>
  <c r="AN31" i="25" s="1"/>
  <c r="AM55" i="25"/>
  <c r="AN55" i="25" s="1"/>
  <c r="AM14" i="25"/>
  <c r="AN14" i="25" s="1"/>
  <c r="AM49" i="25"/>
  <c r="AN49" i="25" s="1"/>
  <c r="AO49" i="25" s="1"/>
  <c r="AO56" i="25"/>
  <c r="AO11" i="25"/>
  <c r="AO40" i="25"/>
  <c r="AO25" i="25"/>
  <c r="AO55" i="25"/>
  <c r="AO35" i="25" l="1"/>
  <c r="AO17" i="25"/>
  <c r="AO15" i="25"/>
  <c r="AO23" i="25"/>
  <c r="AO21" i="25"/>
  <c r="AO39" i="25"/>
  <c r="AO54" i="25"/>
  <c r="AO26" i="25"/>
  <c r="AO20" i="25"/>
  <c r="AO27" i="25"/>
  <c r="AO16" i="25"/>
  <c r="AO33" i="25"/>
  <c r="AO31" i="25"/>
  <c r="AO41" i="25"/>
  <c r="AO44" i="25"/>
  <c r="AO45" i="25"/>
  <c r="AO37" i="25"/>
  <c r="AO47" i="25"/>
  <c r="AO30" i="25"/>
  <c r="AO57" i="25"/>
  <c r="AO42" i="25"/>
  <c r="AO51" i="25"/>
  <c r="AO32" i="25"/>
  <c r="AO19" i="25"/>
  <c r="AO46" i="25"/>
  <c r="AO24" i="25"/>
  <c r="AO38" i="25"/>
  <c r="AO58" i="25"/>
  <c r="AO12" i="25"/>
  <c r="AO50" i="25"/>
  <c r="AO52" i="25"/>
  <c r="AO13" i="25"/>
  <c r="AO14" i="25"/>
  <c r="AO53" i="25"/>
  <c r="AO29" i="25"/>
  <c r="AO43" i="25"/>
  <c r="AO18" i="25"/>
  <c r="AO36" i="25"/>
  <c r="AO28" i="25"/>
  <c r="AO48" i="25"/>
  <c r="AL58" i="24" l="1"/>
  <c r="AJ58" i="24"/>
  <c r="AH58" i="24"/>
  <c r="AF58" i="24"/>
  <c r="AD58" i="24"/>
  <c r="AB58" i="24"/>
  <c r="Z58" i="24"/>
  <c r="X58" i="24"/>
  <c r="V58" i="24"/>
  <c r="T58" i="24"/>
  <c r="R58" i="24"/>
  <c r="P58" i="24"/>
  <c r="N58" i="24"/>
  <c r="L58" i="24"/>
  <c r="J58" i="24"/>
  <c r="H58" i="24"/>
  <c r="F58" i="24"/>
  <c r="D58" i="24"/>
  <c r="AL54" i="24"/>
  <c r="AJ54" i="24"/>
  <c r="AH54" i="24"/>
  <c r="AF54" i="24"/>
  <c r="AD54" i="24"/>
  <c r="AB54" i="24"/>
  <c r="Z54" i="24"/>
  <c r="X54" i="24"/>
  <c r="V54" i="24"/>
  <c r="T54" i="24"/>
  <c r="R54" i="24"/>
  <c r="P54" i="24"/>
  <c r="N54" i="24"/>
  <c r="L54" i="24"/>
  <c r="J54" i="24"/>
  <c r="H54" i="24"/>
  <c r="D54" i="24"/>
  <c r="AL52" i="24"/>
  <c r="AJ52" i="24"/>
  <c r="AH52" i="24"/>
  <c r="AF52" i="24"/>
  <c r="AD52" i="24"/>
  <c r="AB52" i="24"/>
  <c r="Z52" i="24"/>
  <c r="X52" i="24"/>
  <c r="V52" i="24"/>
  <c r="T52" i="24"/>
  <c r="R52" i="24"/>
  <c r="P52" i="24"/>
  <c r="N52" i="24"/>
  <c r="L52" i="24"/>
  <c r="J52" i="24"/>
  <c r="H52" i="24"/>
  <c r="F52" i="24"/>
  <c r="D52" i="24"/>
  <c r="AL47" i="24"/>
  <c r="AJ47" i="24"/>
  <c r="AD47" i="24"/>
  <c r="AB47" i="24"/>
  <c r="Z47" i="24"/>
  <c r="X47" i="24"/>
  <c r="V47" i="24"/>
  <c r="T47" i="24"/>
  <c r="R47" i="24"/>
  <c r="P47" i="24"/>
  <c r="N47" i="24"/>
  <c r="L47" i="24"/>
  <c r="J47" i="24"/>
  <c r="H47" i="24"/>
  <c r="D47" i="24"/>
  <c r="AN47" i="24" s="1"/>
  <c r="AH19" i="24"/>
  <c r="AF19" i="24"/>
  <c r="AD19" i="24"/>
  <c r="AB19" i="24"/>
  <c r="Z19" i="24"/>
  <c r="X19" i="24"/>
  <c r="V19" i="24"/>
  <c r="T19" i="24"/>
  <c r="R19" i="24"/>
  <c r="P19" i="24"/>
  <c r="N19" i="24"/>
  <c r="L19" i="24"/>
  <c r="J19" i="24"/>
  <c r="H19" i="24"/>
  <c r="D19" i="24"/>
  <c r="AL35" i="24"/>
  <c r="AJ35" i="24"/>
  <c r="AH35" i="24"/>
  <c r="AF35" i="24"/>
  <c r="AD35" i="24"/>
  <c r="AB35" i="24"/>
  <c r="Z35" i="24"/>
  <c r="X35" i="24"/>
  <c r="V35" i="24"/>
  <c r="T35" i="24"/>
  <c r="R35" i="24"/>
  <c r="P35" i="24"/>
  <c r="N35" i="24"/>
  <c r="L35" i="24"/>
  <c r="J35" i="24"/>
  <c r="H35" i="24"/>
  <c r="F35" i="24"/>
  <c r="D35" i="24"/>
  <c r="AL17" i="24"/>
  <c r="AJ17" i="24"/>
  <c r="AH17" i="24"/>
  <c r="AF17" i="24"/>
  <c r="AD17" i="24"/>
  <c r="AB17" i="24"/>
  <c r="Z17" i="24"/>
  <c r="X17" i="24"/>
  <c r="V17" i="24"/>
  <c r="T17" i="24"/>
  <c r="R17" i="24"/>
  <c r="P17" i="24"/>
  <c r="N17" i="24"/>
  <c r="L17" i="24"/>
  <c r="J17" i="24"/>
  <c r="H17" i="24"/>
  <c r="D17" i="24"/>
  <c r="AL42" i="24"/>
  <c r="AJ42" i="24"/>
  <c r="AF42" i="24"/>
  <c r="AD42" i="24"/>
  <c r="AB42" i="24"/>
  <c r="Z42" i="24"/>
  <c r="X42" i="24"/>
  <c r="V42" i="24"/>
  <c r="R42" i="24"/>
  <c r="P42" i="24"/>
  <c r="N42" i="24"/>
  <c r="L42" i="24"/>
  <c r="J42" i="24"/>
  <c r="H42" i="24"/>
  <c r="D42" i="24"/>
  <c r="AL27" i="24"/>
  <c r="AJ27" i="24"/>
  <c r="AH27" i="24"/>
  <c r="AF27" i="24"/>
  <c r="AD27" i="24"/>
  <c r="AB27" i="24"/>
  <c r="Z27" i="24"/>
  <c r="X27" i="24"/>
  <c r="V27" i="24"/>
  <c r="T27" i="24"/>
  <c r="R27" i="24"/>
  <c r="P27" i="24"/>
  <c r="N27" i="24"/>
  <c r="L27" i="24"/>
  <c r="J27" i="24"/>
  <c r="H27" i="24"/>
  <c r="F27" i="24"/>
  <c r="AH55" i="24"/>
  <c r="AF55" i="24"/>
  <c r="AD55" i="24"/>
  <c r="AB55" i="24"/>
  <c r="Z55" i="24"/>
  <c r="X55" i="24"/>
  <c r="V55" i="24"/>
  <c r="T55" i="24"/>
  <c r="R55" i="24"/>
  <c r="P55" i="24"/>
  <c r="N55" i="24"/>
  <c r="L55" i="24"/>
  <c r="J55" i="24"/>
  <c r="H55" i="24"/>
  <c r="F55" i="24"/>
  <c r="D55" i="24"/>
  <c r="AL36" i="24"/>
  <c r="AJ36" i="24"/>
  <c r="AH36" i="24"/>
  <c r="AF36" i="24"/>
  <c r="AD36" i="24"/>
  <c r="AB36" i="24"/>
  <c r="Z36" i="24"/>
  <c r="X36" i="24"/>
  <c r="V36" i="24"/>
  <c r="T36" i="24"/>
  <c r="R36" i="24"/>
  <c r="P36" i="24"/>
  <c r="N36" i="24"/>
  <c r="L36" i="24"/>
  <c r="J36" i="24"/>
  <c r="H36" i="24"/>
  <c r="F36" i="24"/>
  <c r="AL32" i="24"/>
  <c r="AJ32" i="24"/>
  <c r="AH32" i="24"/>
  <c r="AF32" i="24"/>
  <c r="AD32" i="24"/>
  <c r="AB32" i="24"/>
  <c r="Z32" i="24"/>
  <c r="X32" i="24"/>
  <c r="V32" i="24"/>
  <c r="T32" i="24"/>
  <c r="R32" i="24"/>
  <c r="P32" i="24"/>
  <c r="N32" i="24"/>
  <c r="L32" i="24"/>
  <c r="J32" i="24"/>
  <c r="H32" i="24"/>
  <c r="D32" i="24"/>
  <c r="AN32" i="24" s="1"/>
  <c r="AL50" i="24"/>
  <c r="AJ50" i="24"/>
  <c r="AH50" i="24"/>
  <c r="AF50" i="24"/>
  <c r="AD50" i="24"/>
  <c r="AB50" i="24"/>
  <c r="Z50" i="24"/>
  <c r="X50" i="24"/>
  <c r="V50" i="24"/>
  <c r="T50" i="24"/>
  <c r="R50" i="24"/>
  <c r="P50" i="24"/>
  <c r="N50" i="24"/>
  <c r="L50" i="24"/>
  <c r="J50" i="24"/>
  <c r="H50" i="24"/>
  <c r="F50" i="24"/>
  <c r="D50" i="24"/>
  <c r="AL40" i="24"/>
  <c r="AH40" i="24"/>
  <c r="AF40" i="24"/>
  <c r="AD40" i="24"/>
  <c r="AB40" i="24"/>
  <c r="Z40" i="24"/>
  <c r="X40" i="24"/>
  <c r="V40" i="24"/>
  <c r="T40" i="24"/>
  <c r="R40" i="24"/>
  <c r="P40" i="24"/>
  <c r="N40" i="24"/>
  <c r="L40" i="24"/>
  <c r="J40" i="24"/>
  <c r="H40" i="24"/>
  <c r="F40" i="24"/>
  <c r="D40" i="24"/>
  <c r="AL53" i="24"/>
  <c r="AJ53" i="24"/>
  <c r="AH53" i="24"/>
  <c r="AF53" i="24"/>
  <c r="AD53" i="24"/>
  <c r="AB53" i="24"/>
  <c r="Z53" i="24"/>
  <c r="X53" i="24"/>
  <c r="V53" i="24"/>
  <c r="T53" i="24"/>
  <c r="R53" i="24"/>
  <c r="P53" i="24"/>
  <c r="N53" i="24"/>
  <c r="L53" i="24"/>
  <c r="J53" i="24"/>
  <c r="H53" i="24"/>
  <c r="D53" i="24"/>
  <c r="AL49" i="24"/>
  <c r="AJ49" i="24"/>
  <c r="AF49" i="24"/>
  <c r="AD49" i="24"/>
  <c r="AB49" i="24"/>
  <c r="Z49" i="24"/>
  <c r="X49" i="24"/>
  <c r="T49" i="24"/>
  <c r="R49" i="24"/>
  <c r="P49" i="24"/>
  <c r="N49" i="24"/>
  <c r="L49" i="24"/>
  <c r="J49" i="24"/>
  <c r="H49" i="24"/>
  <c r="F49" i="24"/>
  <c r="D49" i="24"/>
  <c r="AN49" i="24" s="1"/>
  <c r="AL38" i="24"/>
  <c r="AJ38" i="24"/>
  <c r="AH38" i="24"/>
  <c r="AF38" i="24"/>
  <c r="AD38" i="24"/>
  <c r="AB38" i="24"/>
  <c r="Z38" i="24"/>
  <c r="X38" i="24"/>
  <c r="V38" i="24"/>
  <c r="T38" i="24"/>
  <c r="R38" i="24"/>
  <c r="P38" i="24"/>
  <c r="N38" i="24"/>
  <c r="L38" i="24"/>
  <c r="J38" i="24"/>
  <c r="H38" i="24"/>
  <c r="D38" i="24"/>
  <c r="AL28" i="24"/>
  <c r="AJ28" i="24"/>
  <c r="AH28" i="24"/>
  <c r="AF28" i="24"/>
  <c r="AD28" i="24"/>
  <c r="AB28" i="24"/>
  <c r="Z28" i="24"/>
  <c r="X28" i="24"/>
  <c r="V28" i="24"/>
  <c r="T28" i="24"/>
  <c r="R28" i="24"/>
  <c r="P28" i="24"/>
  <c r="N28" i="24"/>
  <c r="L28" i="24"/>
  <c r="J28" i="24"/>
  <c r="H28" i="24"/>
  <c r="F28" i="24"/>
  <c r="D28" i="24"/>
  <c r="AL24" i="24"/>
  <c r="AJ24" i="24"/>
  <c r="AH24" i="24"/>
  <c r="AF24" i="24"/>
  <c r="AD24" i="24"/>
  <c r="AB24" i="24"/>
  <c r="Z24" i="24"/>
  <c r="X24" i="24"/>
  <c r="V24" i="24"/>
  <c r="T24" i="24"/>
  <c r="R24" i="24"/>
  <c r="P24" i="24"/>
  <c r="N24" i="24"/>
  <c r="L24" i="24"/>
  <c r="J24" i="24"/>
  <c r="H24" i="24"/>
  <c r="F24" i="24"/>
  <c r="D24" i="24"/>
  <c r="AL12" i="24"/>
  <c r="AJ12" i="24"/>
  <c r="AF12" i="24"/>
  <c r="AD12" i="24"/>
  <c r="AB12" i="24"/>
  <c r="Z12" i="24"/>
  <c r="X12" i="24"/>
  <c r="V12" i="24"/>
  <c r="T12" i="24"/>
  <c r="R12" i="24"/>
  <c r="P12" i="24"/>
  <c r="N12" i="24"/>
  <c r="L12" i="24"/>
  <c r="J12" i="24"/>
  <c r="H12" i="24"/>
  <c r="AN12" i="24" s="1"/>
  <c r="AL33" i="24"/>
  <c r="AH33" i="24"/>
  <c r="AF33" i="24"/>
  <c r="AD33" i="24"/>
  <c r="AB33" i="24"/>
  <c r="Z33" i="24"/>
  <c r="X33" i="24"/>
  <c r="V33" i="24"/>
  <c r="T33" i="24"/>
  <c r="R33" i="24"/>
  <c r="N33" i="24"/>
  <c r="L33" i="24"/>
  <c r="J33" i="24"/>
  <c r="H33" i="24"/>
  <c r="F33" i="24"/>
  <c r="D33" i="24"/>
  <c r="AL21" i="24"/>
  <c r="AJ21" i="24"/>
  <c r="AH21" i="24"/>
  <c r="AF21" i="24"/>
  <c r="AD21" i="24"/>
  <c r="AB21" i="24"/>
  <c r="Z21" i="24"/>
  <c r="X21" i="24"/>
  <c r="V21" i="24"/>
  <c r="T21" i="24"/>
  <c r="R21" i="24"/>
  <c r="P21" i="24"/>
  <c r="N21" i="24"/>
  <c r="L21" i="24"/>
  <c r="J21" i="24"/>
  <c r="H21" i="24"/>
  <c r="F21" i="24"/>
  <c r="D21" i="24"/>
  <c r="AL39" i="24"/>
  <c r="AJ39" i="24"/>
  <c r="AH39" i="24"/>
  <c r="AF39" i="24"/>
  <c r="AD39" i="24"/>
  <c r="AB39" i="24"/>
  <c r="Z39" i="24"/>
  <c r="X39" i="24"/>
  <c r="V39" i="24"/>
  <c r="T39" i="24"/>
  <c r="R39" i="24"/>
  <c r="P39" i="24"/>
  <c r="N39" i="24"/>
  <c r="L39" i="24"/>
  <c r="J39" i="24"/>
  <c r="H39" i="24"/>
  <c r="F39" i="24"/>
  <c r="D39" i="24"/>
  <c r="AN39" i="24" s="1"/>
  <c r="AL15" i="24"/>
  <c r="AJ15" i="24"/>
  <c r="AH15" i="24"/>
  <c r="AF15" i="24"/>
  <c r="AD15" i="24"/>
  <c r="AB15" i="24"/>
  <c r="Z15" i="24"/>
  <c r="X15" i="24"/>
  <c r="V15" i="24"/>
  <c r="T15" i="24"/>
  <c r="R15" i="24"/>
  <c r="P15" i="24"/>
  <c r="N15" i="24"/>
  <c r="L15" i="24"/>
  <c r="J15" i="24"/>
  <c r="H15" i="24"/>
  <c r="AN15" i="24" s="1"/>
  <c r="F15" i="24"/>
  <c r="D15" i="24"/>
  <c r="AL25" i="24"/>
  <c r="AJ25" i="24"/>
  <c r="AH25" i="24"/>
  <c r="AF25" i="24"/>
  <c r="AD25" i="24"/>
  <c r="AB25" i="24"/>
  <c r="Z25" i="24"/>
  <c r="X25" i="24"/>
  <c r="V25" i="24"/>
  <c r="T25" i="24"/>
  <c r="R25" i="24"/>
  <c r="P25" i="24"/>
  <c r="N25" i="24"/>
  <c r="L25" i="24"/>
  <c r="J25" i="24"/>
  <c r="H25" i="24"/>
  <c r="D25" i="24"/>
  <c r="AL14" i="24"/>
  <c r="AJ14" i="24"/>
  <c r="AH14" i="24"/>
  <c r="AF14" i="24"/>
  <c r="AD14" i="24"/>
  <c r="AB14" i="24"/>
  <c r="Z14" i="24"/>
  <c r="X14" i="24"/>
  <c r="V14" i="24"/>
  <c r="T14" i="24"/>
  <c r="R14" i="24"/>
  <c r="P14" i="24"/>
  <c r="N14" i="24"/>
  <c r="L14" i="24"/>
  <c r="J14" i="24"/>
  <c r="H14" i="24"/>
  <c r="D14" i="24"/>
  <c r="AL48" i="24"/>
  <c r="AH48" i="24"/>
  <c r="AF48" i="24"/>
  <c r="AD48" i="24"/>
  <c r="AB48" i="24"/>
  <c r="Z48" i="24"/>
  <c r="X48" i="24"/>
  <c r="V48" i="24"/>
  <c r="T48" i="24"/>
  <c r="R48" i="24"/>
  <c r="P48" i="24"/>
  <c r="N48" i="24"/>
  <c r="L48" i="24"/>
  <c r="J48" i="24"/>
  <c r="H48" i="24"/>
  <c r="D48" i="24"/>
  <c r="AN48" i="24" s="1"/>
  <c r="AL46" i="24"/>
  <c r="AJ46" i="24"/>
  <c r="AH46" i="24"/>
  <c r="AF46" i="24"/>
  <c r="AD46" i="24"/>
  <c r="AB46" i="24"/>
  <c r="Z46" i="24"/>
  <c r="X46" i="24"/>
  <c r="V46" i="24"/>
  <c r="R46" i="24"/>
  <c r="N46" i="24"/>
  <c r="L46" i="24"/>
  <c r="AN46" i="24" s="1"/>
  <c r="J46" i="24"/>
  <c r="H46" i="24"/>
  <c r="D46" i="24"/>
  <c r="AL18" i="24"/>
  <c r="AJ18" i="24"/>
  <c r="AH18" i="24"/>
  <c r="AF18" i="24"/>
  <c r="AD18" i="24"/>
  <c r="AB18" i="24"/>
  <c r="Z18" i="24"/>
  <c r="X18" i="24"/>
  <c r="V18" i="24"/>
  <c r="T18" i="24"/>
  <c r="R18" i="24"/>
  <c r="P18" i="24"/>
  <c r="N18" i="24"/>
  <c r="L18" i="24"/>
  <c r="J18" i="24"/>
  <c r="H18" i="24"/>
  <c r="D18" i="24"/>
  <c r="AL34" i="24"/>
  <c r="AJ34" i="24"/>
  <c r="AH34" i="24"/>
  <c r="AF34" i="24"/>
  <c r="AD34" i="24"/>
  <c r="AB34" i="24"/>
  <c r="Z34" i="24"/>
  <c r="X34" i="24"/>
  <c r="V34" i="24"/>
  <c r="T34" i="24"/>
  <c r="R34" i="24"/>
  <c r="P34" i="24"/>
  <c r="N34" i="24"/>
  <c r="L34" i="24"/>
  <c r="J34" i="24"/>
  <c r="H34" i="24"/>
  <c r="F34" i="24"/>
  <c r="D34" i="24"/>
  <c r="AL56" i="24"/>
  <c r="AJ56" i="24"/>
  <c r="AH56" i="24"/>
  <c r="AF56" i="24"/>
  <c r="AD56" i="24"/>
  <c r="AB56" i="24"/>
  <c r="Z56" i="24"/>
  <c r="X56" i="24"/>
  <c r="V56" i="24"/>
  <c r="T56" i="24"/>
  <c r="R56" i="24"/>
  <c r="P56" i="24"/>
  <c r="N56" i="24"/>
  <c r="L56" i="24"/>
  <c r="J56" i="24"/>
  <c r="H56" i="24"/>
  <c r="D56" i="24"/>
  <c r="AL41" i="24"/>
  <c r="AJ41" i="24"/>
  <c r="AH41" i="24"/>
  <c r="AF41" i="24"/>
  <c r="AD41" i="24"/>
  <c r="AB41" i="24"/>
  <c r="Z41" i="24"/>
  <c r="X41" i="24"/>
  <c r="T41" i="24"/>
  <c r="R41" i="24"/>
  <c r="P41" i="24"/>
  <c r="N41" i="24"/>
  <c r="L41" i="24"/>
  <c r="J41" i="24"/>
  <c r="H41" i="24"/>
  <c r="AL11" i="24"/>
  <c r="AJ11" i="24"/>
  <c r="AH11" i="24"/>
  <c r="AD11" i="24"/>
  <c r="AB11" i="24"/>
  <c r="Z11" i="24"/>
  <c r="X11" i="24"/>
  <c r="V11" i="24"/>
  <c r="R11" i="24"/>
  <c r="P11" i="24"/>
  <c r="N11" i="24"/>
  <c r="L11" i="24"/>
  <c r="J11" i="24"/>
  <c r="H11" i="24"/>
  <c r="F11" i="24"/>
  <c r="D11" i="24"/>
  <c r="AL57" i="24"/>
  <c r="AJ57" i="24"/>
  <c r="AH57" i="24"/>
  <c r="AF57" i="24"/>
  <c r="AD57" i="24"/>
  <c r="AB57" i="24"/>
  <c r="Z57" i="24"/>
  <c r="X57" i="24"/>
  <c r="V57" i="24"/>
  <c r="T57" i="24"/>
  <c r="R57" i="24"/>
  <c r="P57" i="24"/>
  <c r="N57" i="24"/>
  <c r="L57" i="24"/>
  <c r="J57" i="24"/>
  <c r="H57" i="24"/>
  <c r="F57" i="24"/>
  <c r="D57" i="24"/>
  <c r="AL30" i="24"/>
  <c r="AJ30" i="24"/>
  <c r="AH30" i="24"/>
  <c r="AF30" i="24"/>
  <c r="AD30" i="24"/>
  <c r="AB30" i="24"/>
  <c r="Z30" i="24"/>
  <c r="X30" i="24"/>
  <c r="V30" i="24"/>
  <c r="R30" i="24"/>
  <c r="P30" i="24"/>
  <c r="N30" i="24"/>
  <c r="L30" i="24"/>
  <c r="J30" i="24"/>
  <c r="H30" i="24"/>
  <c r="F30" i="24"/>
  <c r="D30" i="24"/>
  <c r="AL31" i="24"/>
  <c r="AJ31" i="24"/>
  <c r="AH31" i="24"/>
  <c r="AF31" i="24"/>
  <c r="AD31" i="24"/>
  <c r="AB31" i="24"/>
  <c r="Z31" i="24"/>
  <c r="X31" i="24"/>
  <c r="V31" i="24"/>
  <c r="T31" i="24"/>
  <c r="R31" i="24"/>
  <c r="P31" i="24"/>
  <c r="N31" i="24"/>
  <c r="L31" i="24"/>
  <c r="J31" i="24"/>
  <c r="H31" i="24"/>
  <c r="D31" i="24"/>
  <c r="AL45" i="24"/>
  <c r="AJ45" i="24"/>
  <c r="AH45" i="24"/>
  <c r="AF45" i="24"/>
  <c r="AD45" i="24"/>
  <c r="AB45" i="24"/>
  <c r="Z45" i="24"/>
  <c r="X45" i="24"/>
  <c r="V45" i="24"/>
  <c r="T45" i="24"/>
  <c r="R45" i="24"/>
  <c r="P45" i="24"/>
  <c r="N45" i="24"/>
  <c r="L45" i="24"/>
  <c r="J45" i="24"/>
  <c r="H45" i="24"/>
  <c r="D45" i="24"/>
  <c r="AL44" i="24"/>
  <c r="AF44" i="24"/>
  <c r="AD44" i="24"/>
  <c r="AB44" i="24"/>
  <c r="Z44" i="24"/>
  <c r="X44" i="24"/>
  <c r="V44" i="24"/>
  <c r="T44" i="24"/>
  <c r="R44" i="24"/>
  <c r="P44" i="24"/>
  <c r="N44" i="24"/>
  <c r="L44" i="24"/>
  <c r="J44" i="24"/>
  <c r="H44" i="24"/>
  <c r="F44" i="24"/>
  <c r="D44" i="24"/>
  <c r="AL23" i="24"/>
  <c r="AJ23" i="24"/>
  <c r="AH23" i="24"/>
  <c r="AF23" i="24"/>
  <c r="AD23" i="24"/>
  <c r="AB23" i="24"/>
  <c r="Z23" i="24"/>
  <c r="X23" i="24"/>
  <c r="V23" i="24"/>
  <c r="T23" i="24"/>
  <c r="R23" i="24"/>
  <c r="P23" i="24"/>
  <c r="L23" i="24"/>
  <c r="J23" i="24"/>
  <c r="H23" i="24"/>
  <c r="D23" i="24"/>
  <c r="AL37" i="24"/>
  <c r="AJ37" i="24"/>
  <c r="AH37" i="24"/>
  <c r="AF37" i="24"/>
  <c r="AD37" i="24"/>
  <c r="AB37" i="24"/>
  <c r="Z37" i="24"/>
  <c r="X37" i="24"/>
  <c r="V37" i="24"/>
  <c r="T37" i="24"/>
  <c r="R37" i="24"/>
  <c r="P37" i="24"/>
  <c r="N37" i="24"/>
  <c r="L37" i="24"/>
  <c r="J37" i="24"/>
  <c r="H37" i="24"/>
  <c r="D37" i="24"/>
  <c r="AN37" i="24" s="1"/>
  <c r="AL22" i="24"/>
  <c r="AJ22" i="24"/>
  <c r="AH22" i="24"/>
  <c r="AF22" i="24"/>
  <c r="AD22" i="24"/>
  <c r="AB22" i="24"/>
  <c r="Z22" i="24"/>
  <c r="X22" i="24"/>
  <c r="V22" i="24"/>
  <c r="T22" i="24"/>
  <c r="R22" i="24"/>
  <c r="P22" i="24"/>
  <c r="N22" i="24"/>
  <c r="L22" i="24"/>
  <c r="J22" i="24"/>
  <c r="H22" i="24"/>
  <c r="D22" i="24"/>
  <c r="AL26" i="24"/>
  <c r="AJ26" i="24"/>
  <c r="AH26" i="24"/>
  <c r="AF26" i="24"/>
  <c r="AD26" i="24"/>
  <c r="AB26" i="24"/>
  <c r="Z26" i="24"/>
  <c r="X26" i="24"/>
  <c r="V26" i="24"/>
  <c r="T26" i="24"/>
  <c r="R26" i="24"/>
  <c r="P26" i="24"/>
  <c r="L26" i="24"/>
  <c r="J26" i="24"/>
  <c r="H26" i="24"/>
  <c r="D26" i="24"/>
  <c r="AL20" i="24"/>
  <c r="AJ20" i="24"/>
  <c r="AH20" i="24"/>
  <c r="AF20" i="24"/>
  <c r="AD20" i="24"/>
  <c r="AB20" i="24"/>
  <c r="Z20" i="24"/>
  <c r="X20" i="24"/>
  <c r="T20" i="24"/>
  <c r="R20" i="24"/>
  <c r="N20" i="24"/>
  <c r="L20" i="24"/>
  <c r="J20" i="24"/>
  <c r="H20" i="24"/>
  <c r="D20" i="24"/>
  <c r="AN20" i="24" s="1"/>
  <c r="AL16" i="24"/>
  <c r="AJ16" i="24"/>
  <c r="AH16" i="24"/>
  <c r="AF16" i="24"/>
  <c r="AD16" i="24"/>
  <c r="AB16" i="24"/>
  <c r="Z16" i="24"/>
  <c r="X16" i="24"/>
  <c r="V16" i="24"/>
  <c r="T16" i="24"/>
  <c r="R16" i="24"/>
  <c r="P16" i="24"/>
  <c r="N16" i="24"/>
  <c r="L16" i="24"/>
  <c r="J16" i="24"/>
  <c r="H16" i="24"/>
  <c r="AN16" i="24" s="1"/>
  <c r="F16" i="24"/>
  <c r="D16" i="24"/>
  <c r="AL29" i="24"/>
  <c r="AJ29" i="24"/>
  <c r="AF29" i="24"/>
  <c r="AD29" i="24"/>
  <c r="AB29" i="24"/>
  <c r="Z29" i="24"/>
  <c r="X29" i="24"/>
  <c r="T29" i="24"/>
  <c r="R29" i="24"/>
  <c r="P29" i="24"/>
  <c r="N29" i="24"/>
  <c r="J29" i="24"/>
  <c r="H29" i="24"/>
  <c r="D29" i="24"/>
  <c r="AL43" i="24"/>
  <c r="AJ43" i="24"/>
  <c r="AH43" i="24"/>
  <c r="AF43" i="24"/>
  <c r="AD43" i="24"/>
  <c r="AB43" i="24"/>
  <c r="Z43" i="24"/>
  <c r="X43" i="24"/>
  <c r="V43" i="24"/>
  <c r="T43" i="24"/>
  <c r="R43" i="24"/>
  <c r="N43" i="24"/>
  <c r="L43" i="24"/>
  <c r="J43" i="24"/>
  <c r="H43" i="24"/>
  <c r="F43" i="24"/>
  <c r="D43" i="24"/>
  <c r="AL13" i="24"/>
  <c r="AJ13" i="24"/>
  <c r="AH13" i="24"/>
  <c r="AF13" i="24"/>
  <c r="AD13" i="24"/>
  <c r="AB13" i="24"/>
  <c r="Z13" i="24"/>
  <c r="X13" i="24"/>
  <c r="V13" i="24"/>
  <c r="T13" i="24"/>
  <c r="R13" i="24"/>
  <c r="P13" i="24"/>
  <c r="N13" i="24"/>
  <c r="J13" i="24"/>
  <c r="H13" i="24"/>
  <c r="D13" i="24"/>
  <c r="AL51" i="24"/>
  <c r="AJ51" i="24"/>
  <c r="AH51" i="24"/>
  <c r="AF51" i="24"/>
  <c r="AD51" i="24"/>
  <c r="AB51" i="24"/>
  <c r="Z51" i="24"/>
  <c r="X51" i="24"/>
  <c r="V51" i="24"/>
  <c r="T51" i="24"/>
  <c r="R51" i="24"/>
  <c r="P51" i="24"/>
  <c r="N51" i="24"/>
  <c r="L51" i="24"/>
  <c r="J51" i="24"/>
  <c r="H51" i="24"/>
  <c r="D51" i="24"/>
  <c r="AN33" i="24" l="1"/>
  <c r="AN23" i="24"/>
  <c r="AN56" i="24"/>
  <c r="AN28" i="24"/>
  <c r="AN53" i="24"/>
  <c r="AN29" i="24"/>
  <c r="AN57" i="24"/>
  <c r="AN34" i="24"/>
  <c r="AN25" i="24"/>
  <c r="AN21" i="24"/>
  <c r="AN40" i="24"/>
  <c r="AN55" i="24"/>
  <c r="AN17" i="24"/>
  <c r="AN19" i="24"/>
  <c r="AN54" i="24"/>
  <c r="AN44" i="24"/>
  <c r="AN14" i="24"/>
  <c r="AN24" i="24"/>
  <c r="AN36" i="24"/>
  <c r="AN52" i="24"/>
  <c r="AN13" i="24"/>
  <c r="AN22" i="24"/>
  <c r="AN31" i="24"/>
  <c r="AN41" i="24"/>
  <c r="AN38" i="24"/>
  <c r="AN50" i="24"/>
  <c r="AN27" i="24"/>
  <c r="AN42" i="24"/>
  <c r="AN35" i="24"/>
  <c r="AN58" i="24"/>
  <c r="AN43" i="24"/>
  <c r="AN45" i="24"/>
  <c r="AN30" i="24"/>
  <c r="AN11" i="24"/>
  <c r="AN18" i="24"/>
  <c r="AN26" i="24"/>
  <c r="AN51" i="24"/>
  <c r="AL58" i="23"/>
  <c r="AJ58" i="23"/>
  <c r="AH58" i="23"/>
  <c r="AF58" i="23"/>
  <c r="AD58" i="23"/>
  <c r="AB58" i="23"/>
  <c r="Z58" i="23"/>
  <c r="X58" i="23"/>
  <c r="V58" i="23"/>
  <c r="T58" i="23"/>
  <c r="R58" i="23"/>
  <c r="P58" i="23"/>
  <c r="N58" i="23"/>
  <c r="L58" i="23"/>
  <c r="J58" i="23"/>
  <c r="H58" i="23"/>
  <c r="F58" i="23"/>
  <c r="D58" i="23"/>
  <c r="AL25" i="23"/>
  <c r="AJ25" i="23"/>
  <c r="AH25" i="23"/>
  <c r="AF25" i="23"/>
  <c r="AD25" i="23"/>
  <c r="AB25" i="23"/>
  <c r="Z25" i="23"/>
  <c r="X25" i="23"/>
  <c r="V25" i="23"/>
  <c r="T25" i="23"/>
  <c r="R25" i="23"/>
  <c r="P25" i="23"/>
  <c r="N25" i="23"/>
  <c r="L25" i="23"/>
  <c r="J25" i="23"/>
  <c r="H25" i="23"/>
  <c r="F25" i="23"/>
  <c r="D25" i="23"/>
  <c r="AL28" i="23"/>
  <c r="AJ28" i="23"/>
  <c r="AH28" i="23"/>
  <c r="AF28" i="23"/>
  <c r="AD28" i="23"/>
  <c r="AB28" i="23"/>
  <c r="Z28" i="23"/>
  <c r="X28" i="23"/>
  <c r="V28" i="23"/>
  <c r="T28" i="23"/>
  <c r="R28" i="23"/>
  <c r="P28" i="23"/>
  <c r="N28" i="23"/>
  <c r="L28" i="23"/>
  <c r="J28" i="23"/>
  <c r="H28" i="23"/>
  <c r="D28" i="23"/>
  <c r="AH49" i="23"/>
  <c r="AF49" i="23"/>
  <c r="AD49" i="23"/>
  <c r="AB49" i="23"/>
  <c r="Z49" i="23"/>
  <c r="X49" i="23"/>
  <c r="V49" i="23"/>
  <c r="T49" i="23"/>
  <c r="R49" i="23"/>
  <c r="P49" i="23"/>
  <c r="N49" i="23"/>
  <c r="L49" i="23"/>
  <c r="J49" i="23"/>
  <c r="H49" i="23"/>
  <c r="F49" i="23"/>
  <c r="D49" i="23"/>
  <c r="AL57" i="23"/>
  <c r="AJ57" i="23"/>
  <c r="AH57" i="23"/>
  <c r="AF57" i="23"/>
  <c r="AD57" i="23"/>
  <c r="AB57" i="23"/>
  <c r="Z57" i="23"/>
  <c r="X57" i="23"/>
  <c r="V57" i="23"/>
  <c r="T57" i="23"/>
  <c r="R57" i="23"/>
  <c r="P57" i="23"/>
  <c r="N57" i="23"/>
  <c r="L57" i="23"/>
  <c r="J57" i="23"/>
  <c r="H57" i="23"/>
  <c r="D57" i="23"/>
  <c r="AL44" i="23"/>
  <c r="AJ44" i="23"/>
  <c r="AH44" i="23"/>
  <c r="AF44" i="23"/>
  <c r="AD44" i="23"/>
  <c r="AB44" i="23"/>
  <c r="Z44" i="23"/>
  <c r="X44" i="23"/>
  <c r="V44" i="23"/>
  <c r="T44" i="23"/>
  <c r="R44" i="23"/>
  <c r="P44" i="23"/>
  <c r="N44" i="23"/>
  <c r="L44" i="23"/>
  <c r="J44" i="23"/>
  <c r="H44" i="23"/>
  <c r="D44" i="23"/>
  <c r="AL56" i="23"/>
  <c r="AJ56" i="23"/>
  <c r="AH56" i="23"/>
  <c r="AF56" i="23"/>
  <c r="AD56" i="23"/>
  <c r="AB56" i="23"/>
  <c r="Z56" i="23"/>
  <c r="X56" i="23"/>
  <c r="V56" i="23"/>
  <c r="T56" i="23"/>
  <c r="R56" i="23"/>
  <c r="P56" i="23"/>
  <c r="N56" i="23"/>
  <c r="L56" i="23"/>
  <c r="J56" i="23"/>
  <c r="H56" i="23"/>
  <c r="F56" i="23"/>
  <c r="D56" i="23"/>
  <c r="AL11" i="23"/>
  <c r="AJ11" i="23"/>
  <c r="AH11" i="23"/>
  <c r="AF11" i="23"/>
  <c r="AD11" i="23"/>
  <c r="AB11" i="23"/>
  <c r="Z11" i="23"/>
  <c r="X11" i="23"/>
  <c r="V11" i="23"/>
  <c r="T11" i="23"/>
  <c r="R11" i="23"/>
  <c r="P11" i="23"/>
  <c r="N11" i="23"/>
  <c r="L11" i="23"/>
  <c r="J11" i="23"/>
  <c r="H11" i="23"/>
  <c r="D11" i="23"/>
  <c r="AL46" i="23"/>
  <c r="AJ46" i="23"/>
  <c r="AH46" i="23"/>
  <c r="AF46" i="23"/>
  <c r="AD46" i="23"/>
  <c r="AB46" i="23"/>
  <c r="Z46" i="23"/>
  <c r="X46" i="23"/>
  <c r="V46" i="23"/>
  <c r="T46" i="23"/>
  <c r="R46" i="23"/>
  <c r="P46" i="23"/>
  <c r="N46" i="23"/>
  <c r="L46" i="23"/>
  <c r="J46" i="23"/>
  <c r="H46" i="23"/>
  <c r="F46" i="23"/>
  <c r="D46" i="23"/>
  <c r="AL43" i="23"/>
  <c r="AJ43" i="23"/>
  <c r="AF43" i="23"/>
  <c r="AD43" i="23"/>
  <c r="AB43" i="23"/>
  <c r="Z43" i="23"/>
  <c r="X43" i="23"/>
  <c r="T43" i="23"/>
  <c r="R43" i="23"/>
  <c r="P43" i="23"/>
  <c r="N43" i="23"/>
  <c r="L43" i="23"/>
  <c r="J43" i="23"/>
  <c r="H43" i="23"/>
  <c r="F43" i="23"/>
  <c r="D43" i="23"/>
  <c r="AL32" i="23"/>
  <c r="AH32" i="23"/>
  <c r="AF32" i="23"/>
  <c r="AD32" i="23"/>
  <c r="AB32" i="23"/>
  <c r="Z32" i="23"/>
  <c r="X32" i="23"/>
  <c r="V32" i="23"/>
  <c r="T32" i="23"/>
  <c r="R32" i="23"/>
  <c r="P32" i="23"/>
  <c r="N32" i="23"/>
  <c r="L32" i="23"/>
  <c r="J32" i="23"/>
  <c r="H32" i="23"/>
  <c r="D32" i="23"/>
  <c r="AL55" i="23"/>
  <c r="AJ55" i="23"/>
  <c r="AD55" i="23"/>
  <c r="AB55" i="23"/>
  <c r="Z55" i="23"/>
  <c r="X55" i="23"/>
  <c r="V55" i="23"/>
  <c r="T55" i="23"/>
  <c r="R55" i="23"/>
  <c r="P55" i="23"/>
  <c r="N55" i="23"/>
  <c r="L55" i="23"/>
  <c r="J55" i="23"/>
  <c r="H55" i="23"/>
  <c r="D55" i="23"/>
  <c r="AL31" i="23"/>
  <c r="AJ31" i="23"/>
  <c r="AH31" i="23"/>
  <c r="AF31" i="23"/>
  <c r="AD31" i="23"/>
  <c r="AB31" i="23"/>
  <c r="Z31" i="23"/>
  <c r="X31" i="23"/>
  <c r="V31" i="23"/>
  <c r="R31" i="23"/>
  <c r="N31" i="23"/>
  <c r="L31" i="23"/>
  <c r="J31" i="23"/>
  <c r="H31" i="23"/>
  <c r="D31" i="23"/>
  <c r="AL22" i="23"/>
  <c r="AJ22" i="23"/>
  <c r="AH22" i="23"/>
  <c r="AF22" i="23"/>
  <c r="AD22" i="23"/>
  <c r="AB22" i="23"/>
  <c r="Z22" i="23"/>
  <c r="X22" i="23"/>
  <c r="V22" i="23"/>
  <c r="T22" i="23"/>
  <c r="R22" i="23"/>
  <c r="P22" i="23"/>
  <c r="N22" i="23"/>
  <c r="L22" i="23"/>
  <c r="J22" i="23"/>
  <c r="H22" i="23"/>
  <c r="D22" i="23"/>
  <c r="AL21" i="23"/>
  <c r="AF21" i="23"/>
  <c r="AD21" i="23"/>
  <c r="AB21" i="23"/>
  <c r="Z21" i="23"/>
  <c r="X21" i="23"/>
  <c r="V21" i="23"/>
  <c r="T21" i="23"/>
  <c r="R21" i="23"/>
  <c r="P21" i="23"/>
  <c r="N21" i="23"/>
  <c r="L21" i="23"/>
  <c r="J21" i="23"/>
  <c r="H21" i="23"/>
  <c r="F21" i="23"/>
  <c r="D21" i="23"/>
  <c r="AL13" i="23"/>
  <c r="AJ13" i="23"/>
  <c r="AH13" i="23"/>
  <c r="AF13" i="23"/>
  <c r="AD13" i="23"/>
  <c r="AB13" i="23"/>
  <c r="Z13" i="23"/>
  <c r="X13" i="23"/>
  <c r="V13" i="23"/>
  <c r="T13" i="23"/>
  <c r="R13" i="23"/>
  <c r="N13" i="23"/>
  <c r="L13" i="23"/>
  <c r="J13" i="23"/>
  <c r="H13" i="23"/>
  <c r="F13" i="23"/>
  <c r="D13" i="23"/>
  <c r="AL51" i="23"/>
  <c r="AJ51" i="23"/>
  <c r="AF51" i="23"/>
  <c r="AD51" i="23"/>
  <c r="AB51" i="23"/>
  <c r="Z51" i="23"/>
  <c r="X51" i="23"/>
  <c r="V51" i="23"/>
  <c r="R51" i="23"/>
  <c r="P51" i="23"/>
  <c r="N51" i="23"/>
  <c r="L51" i="23"/>
  <c r="J51" i="23"/>
  <c r="H51" i="23"/>
  <c r="D51" i="23"/>
  <c r="AL27" i="23"/>
  <c r="AJ27" i="23"/>
  <c r="AH27" i="23"/>
  <c r="AF27" i="23"/>
  <c r="AD27" i="23"/>
  <c r="AB27" i="23"/>
  <c r="Z27" i="23"/>
  <c r="X27" i="23"/>
  <c r="T27" i="23"/>
  <c r="R27" i="23"/>
  <c r="P27" i="23"/>
  <c r="N27" i="23"/>
  <c r="L27" i="23"/>
  <c r="J27" i="23"/>
  <c r="H27" i="23"/>
  <c r="AL45" i="23"/>
  <c r="AH45" i="23"/>
  <c r="AF45" i="23"/>
  <c r="AD45" i="23"/>
  <c r="AB45" i="23"/>
  <c r="Z45" i="23"/>
  <c r="X45" i="23"/>
  <c r="V45" i="23"/>
  <c r="T45" i="23"/>
  <c r="R45" i="23"/>
  <c r="P45" i="23"/>
  <c r="N45" i="23"/>
  <c r="L45" i="23"/>
  <c r="J45" i="23"/>
  <c r="H45" i="23"/>
  <c r="F45" i="23"/>
  <c r="D45" i="23"/>
  <c r="AL36" i="23"/>
  <c r="AJ36" i="23"/>
  <c r="AH36" i="23"/>
  <c r="AF36" i="23"/>
  <c r="AD36" i="23"/>
  <c r="AB36" i="23"/>
  <c r="Z36" i="23"/>
  <c r="X36" i="23"/>
  <c r="V36" i="23"/>
  <c r="T36" i="23"/>
  <c r="R36" i="23"/>
  <c r="P36" i="23"/>
  <c r="N36" i="23"/>
  <c r="L36" i="23"/>
  <c r="J36" i="23"/>
  <c r="H36" i="23"/>
  <c r="F36" i="23"/>
  <c r="D36" i="23"/>
  <c r="AL42" i="23"/>
  <c r="AJ42" i="23"/>
  <c r="AH42" i="23"/>
  <c r="AF42" i="23"/>
  <c r="AD42" i="23"/>
  <c r="AB42" i="23"/>
  <c r="Z42" i="23"/>
  <c r="X42" i="23"/>
  <c r="V42" i="23"/>
  <c r="T42" i="23"/>
  <c r="R42" i="23"/>
  <c r="P42" i="23"/>
  <c r="N42" i="23"/>
  <c r="L42" i="23"/>
  <c r="J42" i="23"/>
  <c r="H42" i="23"/>
  <c r="D42" i="23"/>
  <c r="AL19" i="23"/>
  <c r="AJ19" i="23"/>
  <c r="AH19" i="23"/>
  <c r="AF19" i="23"/>
  <c r="AD19" i="23"/>
  <c r="AB19" i="23"/>
  <c r="Z19" i="23"/>
  <c r="X19" i="23"/>
  <c r="V19" i="23"/>
  <c r="T19" i="23"/>
  <c r="R19" i="23"/>
  <c r="P19" i="23"/>
  <c r="N19" i="23"/>
  <c r="L19" i="23"/>
  <c r="J19" i="23"/>
  <c r="H19" i="23"/>
  <c r="D19" i="23"/>
  <c r="AL48" i="23"/>
  <c r="AJ48" i="23"/>
  <c r="AH48" i="23"/>
  <c r="AF48" i="23"/>
  <c r="AD48" i="23"/>
  <c r="AB48" i="23"/>
  <c r="Z48" i="23"/>
  <c r="X48" i="23"/>
  <c r="V48" i="23"/>
  <c r="T48" i="23"/>
  <c r="R48" i="23"/>
  <c r="P48" i="23"/>
  <c r="N48" i="23"/>
  <c r="L48" i="23"/>
  <c r="J48" i="23"/>
  <c r="H48" i="23"/>
  <c r="F48" i="23"/>
  <c r="AL53" i="23"/>
  <c r="AJ53" i="23"/>
  <c r="AH53" i="23"/>
  <c r="AF53" i="23"/>
  <c r="AD53" i="23"/>
  <c r="AB53" i="23"/>
  <c r="Z53" i="23"/>
  <c r="X53" i="23"/>
  <c r="V53" i="23"/>
  <c r="T53" i="23"/>
  <c r="R53" i="23"/>
  <c r="P53" i="23"/>
  <c r="N53" i="23"/>
  <c r="L53" i="23"/>
  <c r="J53" i="23"/>
  <c r="H53" i="23"/>
  <c r="F53" i="23"/>
  <c r="D53" i="23"/>
  <c r="AL29" i="23"/>
  <c r="AJ29" i="23"/>
  <c r="AH29" i="23"/>
  <c r="AF29" i="23"/>
  <c r="AD29" i="23"/>
  <c r="AB29" i="23"/>
  <c r="Z29" i="23"/>
  <c r="X29" i="23"/>
  <c r="V29" i="23"/>
  <c r="T29" i="23"/>
  <c r="R29" i="23"/>
  <c r="P29" i="23"/>
  <c r="N29" i="23"/>
  <c r="L29" i="23"/>
  <c r="J29" i="23"/>
  <c r="H29" i="23"/>
  <c r="F29" i="23"/>
  <c r="D29" i="23"/>
  <c r="AL38" i="23"/>
  <c r="AH38" i="23"/>
  <c r="AF38" i="23"/>
  <c r="AD38" i="23"/>
  <c r="AB38" i="23"/>
  <c r="Z38" i="23"/>
  <c r="X38" i="23"/>
  <c r="V38" i="23"/>
  <c r="T38" i="23"/>
  <c r="R38" i="23"/>
  <c r="N38" i="23"/>
  <c r="L38" i="23"/>
  <c r="J38" i="23"/>
  <c r="H38" i="23"/>
  <c r="F38" i="23"/>
  <c r="D38" i="23"/>
  <c r="AL47" i="23"/>
  <c r="AJ47" i="23"/>
  <c r="AH47" i="23"/>
  <c r="AF47" i="23"/>
  <c r="AD47" i="23"/>
  <c r="AB47" i="23"/>
  <c r="Z47" i="23"/>
  <c r="X47" i="23"/>
  <c r="V47" i="23"/>
  <c r="T47" i="23"/>
  <c r="R47" i="23"/>
  <c r="P47" i="23"/>
  <c r="N47" i="23"/>
  <c r="L47" i="23"/>
  <c r="J47" i="23"/>
  <c r="H47" i="23"/>
  <c r="D47" i="23"/>
  <c r="AL23" i="23"/>
  <c r="AJ23" i="23"/>
  <c r="AH23" i="23"/>
  <c r="AF23" i="23"/>
  <c r="AD23" i="23"/>
  <c r="AB23" i="23"/>
  <c r="Z23" i="23"/>
  <c r="X23" i="23"/>
  <c r="V23" i="23"/>
  <c r="T23" i="23"/>
  <c r="R23" i="23"/>
  <c r="P23" i="23"/>
  <c r="N23" i="23"/>
  <c r="L23" i="23"/>
  <c r="J23" i="23"/>
  <c r="H23" i="23"/>
  <c r="D23" i="23"/>
  <c r="AL24" i="23"/>
  <c r="AJ24" i="23"/>
  <c r="AH24" i="23"/>
  <c r="AF24" i="23"/>
  <c r="AD24" i="23"/>
  <c r="AB24" i="23"/>
  <c r="Z24" i="23"/>
  <c r="X24" i="23"/>
  <c r="V24" i="23"/>
  <c r="R24" i="23"/>
  <c r="P24" i="23"/>
  <c r="N24" i="23"/>
  <c r="L24" i="23"/>
  <c r="J24" i="23"/>
  <c r="H24" i="23"/>
  <c r="F24" i="23"/>
  <c r="D24" i="23"/>
  <c r="AL14" i="23"/>
  <c r="AJ14" i="23"/>
  <c r="AF14" i="23"/>
  <c r="AD14" i="23"/>
  <c r="AB14" i="23"/>
  <c r="Z14" i="23"/>
  <c r="X14" i="23"/>
  <c r="T14" i="23"/>
  <c r="R14" i="23"/>
  <c r="P14" i="23"/>
  <c r="N14" i="23"/>
  <c r="J14" i="23"/>
  <c r="H14" i="23"/>
  <c r="D14" i="23"/>
  <c r="AL41" i="23"/>
  <c r="AJ41" i="23"/>
  <c r="AH41" i="23"/>
  <c r="AF41" i="23"/>
  <c r="AD41" i="23"/>
  <c r="AB41" i="23"/>
  <c r="Z41" i="23"/>
  <c r="X41" i="23"/>
  <c r="V41" i="23"/>
  <c r="T41" i="23"/>
  <c r="R41" i="23"/>
  <c r="P41" i="23"/>
  <c r="N41" i="23"/>
  <c r="L41" i="23"/>
  <c r="J41" i="23"/>
  <c r="H41" i="23"/>
  <c r="F41" i="23"/>
  <c r="D41" i="23"/>
  <c r="AL50" i="23"/>
  <c r="AJ50" i="23"/>
  <c r="AH50" i="23"/>
  <c r="AF50" i="23"/>
  <c r="AD50" i="23"/>
  <c r="AB50" i="23"/>
  <c r="Z50" i="23"/>
  <c r="X50" i="23"/>
  <c r="V50" i="23"/>
  <c r="T50" i="23"/>
  <c r="R50" i="23"/>
  <c r="P50" i="23"/>
  <c r="N50" i="23"/>
  <c r="L50" i="23"/>
  <c r="J50" i="23"/>
  <c r="H50" i="23"/>
  <c r="F50" i="23"/>
  <c r="AL17" i="23"/>
  <c r="AJ17" i="23"/>
  <c r="AH17" i="23"/>
  <c r="AF17" i="23"/>
  <c r="AD17" i="23"/>
  <c r="AB17" i="23"/>
  <c r="Z17" i="23"/>
  <c r="X17" i="23"/>
  <c r="V17" i="23"/>
  <c r="T17" i="23"/>
  <c r="R17" i="23"/>
  <c r="P17" i="23"/>
  <c r="L17" i="23"/>
  <c r="J17" i="23"/>
  <c r="H17" i="23"/>
  <c r="D17" i="23"/>
  <c r="AL34" i="23"/>
  <c r="AJ34" i="23"/>
  <c r="AH34" i="23"/>
  <c r="AF34" i="23"/>
  <c r="AD34" i="23"/>
  <c r="AB34" i="23"/>
  <c r="Z34" i="23"/>
  <c r="X34" i="23"/>
  <c r="V34" i="23"/>
  <c r="T34" i="23"/>
  <c r="R34" i="23"/>
  <c r="P34" i="23"/>
  <c r="N34" i="23"/>
  <c r="L34" i="23"/>
  <c r="J34" i="23"/>
  <c r="H34" i="23"/>
  <c r="D34" i="23"/>
  <c r="AL40" i="23"/>
  <c r="AJ40" i="23"/>
  <c r="AH40" i="23"/>
  <c r="AF40" i="23"/>
  <c r="AD40" i="23"/>
  <c r="AB40" i="23"/>
  <c r="Z40" i="23"/>
  <c r="X40" i="23"/>
  <c r="V40" i="23"/>
  <c r="T40" i="23"/>
  <c r="R40" i="23"/>
  <c r="P40" i="23"/>
  <c r="N40" i="23"/>
  <c r="L40" i="23"/>
  <c r="J40" i="23"/>
  <c r="H40" i="23"/>
  <c r="F40" i="23"/>
  <c r="D40" i="23"/>
  <c r="AL20" i="23"/>
  <c r="AJ20" i="23"/>
  <c r="AH20" i="23"/>
  <c r="AF20" i="23"/>
  <c r="AD20" i="23"/>
  <c r="AB20" i="23"/>
  <c r="Z20" i="23"/>
  <c r="X20" i="23"/>
  <c r="V20" i="23"/>
  <c r="T20" i="23"/>
  <c r="R20" i="23"/>
  <c r="P20" i="23"/>
  <c r="L20" i="23"/>
  <c r="J20" i="23"/>
  <c r="H20" i="23"/>
  <c r="D20" i="23"/>
  <c r="AL18" i="23"/>
  <c r="AJ18" i="23"/>
  <c r="AH18" i="23"/>
  <c r="AF18" i="23"/>
  <c r="AD18" i="23"/>
  <c r="AB18" i="23"/>
  <c r="Z18" i="23"/>
  <c r="X18" i="23"/>
  <c r="V18" i="23"/>
  <c r="T18" i="23"/>
  <c r="R18" i="23"/>
  <c r="P18" i="23"/>
  <c r="N18" i="23"/>
  <c r="L18" i="23"/>
  <c r="J18" i="23"/>
  <c r="H18" i="23"/>
  <c r="D18" i="23"/>
  <c r="AL37" i="23"/>
  <c r="AJ37" i="23"/>
  <c r="AH37" i="23"/>
  <c r="AF37" i="23"/>
  <c r="AD37" i="23"/>
  <c r="AB37" i="23"/>
  <c r="Z37" i="23"/>
  <c r="X37" i="23"/>
  <c r="V37" i="23"/>
  <c r="T37" i="23"/>
  <c r="R37" i="23"/>
  <c r="P37" i="23"/>
  <c r="N37" i="23"/>
  <c r="L37" i="23"/>
  <c r="J37" i="23"/>
  <c r="H37" i="23"/>
  <c r="F37" i="23"/>
  <c r="D37" i="23"/>
  <c r="AL16" i="23"/>
  <c r="AJ16" i="23"/>
  <c r="AH16" i="23"/>
  <c r="AF16" i="23"/>
  <c r="AD16" i="23"/>
  <c r="AB16" i="23"/>
  <c r="Z16" i="23"/>
  <c r="X16" i="23"/>
  <c r="T16" i="23"/>
  <c r="R16" i="23"/>
  <c r="N16" i="23"/>
  <c r="L16" i="23"/>
  <c r="J16" i="23"/>
  <c r="H16" i="23"/>
  <c r="D16" i="23"/>
  <c r="AH54" i="23"/>
  <c r="AF54" i="23"/>
  <c r="AD54" i="23"/>
  <c r="AB54" i="23"/>
  <c r="Z54" i="23"/>
  <c r="X54" i="23"/>
  <c r="V54" i="23"/>
  <c r="T54" i="23"/>
  <c r="R54" i="23"/>
  <c r="P54" i="23"/>
  <c r="N54" i="23"/>
  <c r="L54" i="23"/>
  <c r="J54" i="23"/>
  <c r="H54" i="23"/>
  <c r="D54" i="23"/>
  <c r="AL30" i="23"/>
  <c r="AJ30" i="23"/>
  <c r="AH30" i="23"/>
  <c r="AF30" i="23"/>
  <c r="AD30" i="23"/>
  <c r="AB30" i="23"/>
  <c r="Z30" i="23"/>
  <c r="X30" i="23"/>
  <c r="V30" i="23"/>
  <c r="T30" i="23"/>
  <c r="R30" i="23"/>
  <c r="P30" i="23"/>
  <c r="N30" i="23"/>
  <c r="L30" i="23"/>
  <c r="J30" i="23"/>
  <c r="H30" i="23"/>
  <c r="D30" i="23"/>
  <c r="AL52" i="23"/>
  <c r="AJ52" i="23"/>
  <c r="AH52" i="23"/>
  <c r="AF52" i="23"/>
  <c r="AD52" i="23"/>
  <c r="AB52" i="23"/>
  <c r="Z52" i="23"/>
  <c r="X52" i="23"/>
  <c r="V52" i="23"/>
  <c r="T52" i="23"/>
  <c r="R52" i="23"/>
  <c r="P52" i="23"/>
  <c r="N52" i="23"/>
  <c r="L52" i="23"/>
  <c r="J52" i="23"/>
  <c r="H52" i="23"/>
  <c r="D52" i="23"/>
  <c r="AL15" i="23"/>
  <c r="AJ15" i="23"/>
  <c r="AH15" i="23"/>
  <c r="AF15" i="23"/>
  <c r="AD15" i="23"/>
  <c r="AB15" i="23"/>
  <c r="Z15" i="23"/>
  <c r="X15" i="23"/>
  <c r="V15" i="23"/>
  <c r="T15" i="23"/>
  <c r="R15" i="23"/>
  <c r="P15" i="23"/>
  <c r="N15" i="23"/>
  <c r="L15" i="23"/>
  <c r="J15" i="23"/>
  <c r="H15" i="23"/>
  <c r="F15" i="23"/>
  <c r="D15" i="23"/>
  <c r="AL35" i="23"/>
  <c r="AJ35" i="23"/>
  <c r="AH35" i="23"/>
  <c r="AF35" i="23"/>
  <c r="AD35" i="23"/>
  <c r="AB35" i="23"/>
  <c r="Z35" i="23"/>
  <c r="X35" i="23"/>
  <c r="V35" i="23"/>
  <c r="T35" i="23"/>
  <c r="R35" i="23"/>
  <c r="P35" i="23"/>
  <c r="N35" i="23"/>
  <c r="L35" i="23"/>
  <c r="J35" i="23"/>
  <c r="H35" i="23"/>
  <c r="F35" i="23"/>
  <c r="D35" i="23"/>
  <c r="AL33" i="23"/>
  <c r="AJ33" i="23"/>
  <c r="AH33" i="23"/>
  <c r="AF33" i="23"/>
  <c r="AD33" i="23"/>
  <c r="AB33" i="23"/>
  <c r="Z33" i="23"/>
  <c r="X33" i="23"/>
  <c r="V33" i="23"/>
  <c r="T33" i="23"/>
  <c r="R33" i="23"/>
  <c r="P33" i="23"/>
  <c r="N33" i="23"/>
  <c r="L33" i="23"/>
  <c r="J33" i="23"/>
  <c r="H33" i="23"/>
  <c r="D33" i="23"/>
  <c r="AL12" i="23"/>
  <c r="AJ12" i="23"/>
  <c r="AH12" i="23"/>
  <c r="AF12" i="23"/>
  <c r="AD12" i="23"/>
  <c r="AB12" i="23"/>
  <c r="Z12" i="23"/>
  <c r="X12" i="23"/>
  <c r="V12" i="23"/>
  <c r="T12" i="23"/>
  <c r="R12" i="23"/>
  <c r="P12" i="23"/>
  <c r="N12" i="23"/>
  <c r="J12" i="23"/>
  <c r="H12" i="23"/>
  <c r="D12" i="23"/>
  <c r="AL39" i="23"/>
  <c r="AJ39" i="23"/>
  <c r="AF39" i="23"/>
  <c r="AD39" i="23"/>
  <c r="AB39" i="23"/>
  <c r="Z39" i="23"/>
  <c r="X39" i="23"/>
  <c r="V39" i="23"/>
  <c r="T39" i="23"/>
  <c r="R39" i="23"/>
  <c r="P39" i="23"/>
  <c r="N39" i="23"/>
  <c r="L39" i="23"/>
  <c r="J39" i="23"/>
  <c r="H39" i="23"/>
  <c r="AL26" i="23"/>
  <c r="AJ26" i="23"/>
  <c r="AH26" i="23"/>
  <c r="AD26" i="23"/>
  <c r="AB26" i="23"/>
  <c r="Z26" i="23"/>
  <c r="X26" i="23"/>
  <c r="V26" i="23"/>
  <c r="R26" i="23"/>
  <c r="P26" i="23"/>
  <c r="N26" i="23"/>
  <c r="L26" i="23"/>
  <c r="J26" i="23"/>
  <c r="H26" i="23"/>
  <c r="F26" i="23"/>
  <c r="D26" i="23"/>
  <c r="AO26" i="24" l="1"/>
  <c r="AO42" i="24"/>
  <c r="AO15" i="24"/>
  <c r="AO40" i="24"/>
  <c r="AO11" i="24"/>
  <c r="AO36" i="24"/>
  <c r="AO47" i="24"/>
  <c r="AO31" i="24"/>
  <c r="AO14" i="24"/>
  <c r="AO52" i="24"/>
  <c r="AO32" i="24"/>
  <c r="AO19" i="24"/>
  <c r="AO21" i="24"/>
  <c r="AO30" i="24"/>
  <c r="AO28" i="24"/>
  <c r="AO49" i="24"/>
  <c r="AO13" i="24"/>
  <c r="AO25" i="24"/>
  <c r="AO44" i="24"/>
  <c r="AO58" i="24"/>
  <c r="AO50" i="24"/>
  <c r="AO53" i="24"/>
  <c r="AO12" i="24"/>
  <c r="AO17" i="24"/>
  <c r="AO18" i="24"/>
  <c r="AO45" i="24"/>
  <c r="AO22" i="24"/>
  <c r="AO33" i="24"/>
  <c r="AO23" i="24"/>
  <c r="AO57" i="24"/>
  <c r="AO51" i="24"/>
  <c r="AO34" i="24"/>
  <c r="AO20" i="24"/>
  <c r="AO54" i="24"/>
  <c r="AO16" i="24"/>
  <c r="AO27" i="24"/>
  <c r="AO35" i="24"/>
  <c r="AO38" i="24"/>
  <c r="AO24" i="24"/>
  <c r="AO39" i="24"/>
  <c r="AO55" i="24"/>
  <c r="AO56" i="24"/>
  <c r="AO37" i="24"/>
  <c r="AO43" i="24"/>
  <c r="AO41" i="24"/>
  <c r="AO48" i="24"/>
  <c r="AO29" i="24"/>
  <c r="AO46" i="24"/>
  <c r="AM29" i="23"/>
  <c r="AN29" i="23" s="1"/>
  <c r="AM53" i="23"/>
  <c r="AN53" i="23" s="1"/>
  <c r="AM24" i="23"/>
  <c r="AN24" i="23" s="1"/>
  <c r="AM23" i="23"/>
  <c r="AN23" i="23" s="1"/>
  <c r="AM33" i="23"/>
  <c r="AN33" i="23" s="1"/>
  <c r="AM18" i="23"/>
  <c r="AN18" i="23" s="1"/>
  <c r="AM20" i="23"/>
  <c r="AN20" i="23" s="1"/>
  <c r="AM26" i="23"/>
  <c r="AN26" i="23" s="1"/>
  <c r="AM51" i="23"/>
  <c r="AN51" i="23" s="1"/>
  <c r="AM13" i="23"/>
  <c r="AN13" i="23" s="1"/>
  <c r="AM31" i="23"/>
  <c r="AN31" i="23" s="1"/>
  <c r="AM55" i="23"/>
  <c r="AN55" i="23" s="1"/>
  <c r="AM46" i="23"/>
  <c r="AN46" i="23" s="1"/>
  <c r="AM11" i="23"/>
  <c r="AN11" i="23" s="1"/>
  <c r="AM57" i="23"/>
  <c r="AN57" i="23" s="1"/>
  <c r="AM49" i="23"/>
  <c r="AN49" i="23" s="1"/>
  <c r="AM58" i="23"/>
  <c r="AN58" i="23" s="1"/>
  <c r="AM35" i="23"/>
  <c r="AN35" i="23" s="1"/>
  <c r="AM30" i="23"/>
  <c r="AN30" i="23" s="1"/>
  <c r="AM54" i="23"/>
  <c r="AN54" i="23" s="1"/>
  <c r="AM17" i="23"/>
  <c r="AN17" i="23" s="1"/>
  <c r="AM42" i="23"/>
  <c r="AN42" i="23" s="1"/>
  <c r="AM36" i="23"/>
  <c r="AN36" i="23" s="1"/>
  <c r="AM50" i="23"/>
  <c r="AN50" i="23" s="1"/>
  <c r="AM12" i="23"/>
  <c r="AN12" i="23" s="1"/>
  <c r="AM52" i="23"/>
  <c r="AN52" i="23" s="1"/>
  <c r="AM37" i="23"/>
  <c r="AN37" i="23" s="1"/>
  <c r="AM34" i="23"/>
  <c r="AN34" i="23" s="1"/>
  <c r="AM14" i="23"/>
  <c r="AN14" i="23" s="1"/>
  <c r="AM38" i="23"/>
  <c r="AN38" i="23" s="1"/>
  <c r="AM19" i="23"/>
  <c r="AN19" i="23" s="1"/>
  <c r="AM27" i="23"/>
  <c r="AN27" i="23" s="1"/>
  <c r="AM22" i="23"/>
  <c r="AN22" i="23" s="1"/>
  <c r="AM43" i="23"/>
  <c r="AN43" i="23" s="1"/>
  <c r="AM44" i="23"/>
  <c r="AN44" i="23" s="1"/>
  <c r="AM25" i="23"/>
  <c r="AN25" i="23" s="1"/>
  <c r="AM39" i="23"/>
  <c r="AN39" i="23" s="1"/>
  <c r="AM15" i="23"/>
  <c r="AN15" i="23" s="1"/>
  <c r="AM16" i="23"/>
  <c r="AN16" i="23" s="1"/>
  <c r="AM40" i="23"/>
  <c r="AN40" i="23" s="1"/>
  <c r="AM41" i="23"/>
  <c r="AN41" i="23" s="1"/>
  <c r="AM47" i="23"/>
  <c r="AN47" i="23" s="1"/>
  <c r="AM48" i="23"/>
  <c r="AN48" i="23" s="1"/>
  <c r="AM45" i="23"/>
  <c r="AN45" i="23" s="1"/>
  <c r="AM21" i="23"/>
  <c r="AN21" i="23" s="1"/>
  <c r="AM32" i="23"/>
  <c r="AN32" i="23" s="1"/>
  <c r="AM56" i="23"/>
  <c r="AN56" i="23" s="1"/>
  <c r="AM28" i="23"/>
  <c r="AN28" i="23" s="1"/>
  <c r="AL12" i="22"/>
  <c r="AL13" i="22"/>
  <c r="AL14" i="22"/>
  <c r="AL15" i="22"/>
  <c r="AL16" i="22"/>
  <c r="AL17" i="22"/>
  <c r="AL18" i="22"/>
  <c r="AL19" i="22"/>
  <c r="AL20" i="22"/>
  <c r="AL21" i="22"/>
  <c r="AL22" i="22"/>
  <c r="AL23" i="22"/>
  <c r="AL24" i="22"/>
  <c r="AL25" i="22"/>
  <c r="AL26" i="22"/>
  <c r="AL27" i="22"/>
  <c r="AL28" i="22"/>
  <c r="AL29" i="22"/>
  <c r="AL30" i="22"/>
  <c r="AL31" i="22"/>
  <c r="AL32" i="22"/>
  <c r="AL33" i="22"/>
  <c r="AL34" i="22"/>
  <c r="AL35" i="22"/>
  <c r="AL36" i="22"/>
  <c r="AL37" i="22"/>
  <c r="AL38" i="22"/>
  <c r="AL39" i="22"/>
  <c r="AL40" i="22"/>
  <c r="AL41" i="22"/>
  <c r="AL42" i="22"/>
  <c r="AL43" i="22"/>
  <c r="AL44" i="22"/>
  <c r="AL45" i="22"/>
  <c r="AL46" i="22"/>
  <c r="AL47" i="22"/>
  <c r="AL48" i="22"/>
  <c r="AL49" i="22"/>
  <c r="AL50" i="22"/>
  <c r="AL51" i="22"/>
  <c r="AL52" i="22"/>
  <c r="AL53" i="22"/>
  <c r="AL54" i="22"/>
  <c r="AL55" i="22"/>
  <c r="AL56" i="22"/>
  <c r="AL57" i="22"/>
  <c r="AL58" i="22"/>
  <c r="AJ12" i="22"/>
  <c r="AJ13" i="22"/>
  <c r="AJ14" i="22"/>
  <c r="AJ15" i="22"/>
  <c r="AJ16" i="22"/>
  <c r="AJ17" i="22"/>
  <c r="AJ18" i="22"/>
  <c r="AJ19" i="22"/>
  <c r="AJ20" i="22"/>
  <c r="AJ21" i="22"/>
  <c r="AJ22" i="22"/>
  <c r="AJ23" i="22"/>
  <c r="AJ24" i="22"/>
  <c r="AJ25" i="22"/>
  <c r="AJ26" i="22"/>
  <c r="AJ27" i="22"/>
  <c r="AJ28" i="22"/>
  <c r="AJ29" i="22"/>
  <c r="AJ30" i="22"/>
  <c r="AJ31" i="22"/>
  <c r="AJ32" i="22"/>
  <c r="AJ33" i="22"/>
  <c r="AJ34" i="22"/>
  <c r="AJ35" i="22"/>
  <c r="AJ36" i="22"/>
  <c r="AJ37" i="22"/>
  <c r="AJ38" i="22"/>
  <c r="AJ39" i="22"/>
  <c r="AJ40" i="22"/>
  <c r="AJ41" i="22"/>
  <c r="AJ42" i="22"/>
  <c r="AJ43" i="22"/>
  <c r="AJ44" i="22"/>
  <c r="AJ45" i="22"/>
  <c r="AJ46" i="22"/>
  <c r="AJ47" i="22"/>
  <c r="AJ48" i="22"/>
  <c r="AJ49" i="22"/>
  <c r="AJ50" i="22"/>
  <c r="AJ51" i="22"/>
  <c r="AJ52" i="22"/>
  <c r="AJ53" i="22"/>
  <c r="AJ54" i="22"/>
  <c r="AJ55" i="22"/>
  <c r="AJ56" i="22"/>
  <c r="AJ57" i="22"/>
  <c r="AJ58" i="22"/>
  <c r="AH12" i="22"/>
  <c r="AH13" i="22"/>
  <c r="AH14" i="22"/>
  <c r="AH15" i="22"/>
  <c r="AH16" i="22"/>
  <c r="AH17" i="22"/>
  <c r="AH18" i="22"/>
  <c r="AH19" i="22"/>
  <c r="AH20" i="22"/>
  <c r="AH21" i="22"/>
  <c r="AH22" i="22"/>
  <c r="AH23" i="22"/>
  <c r="AH24" i="22"/>
  <c r="AH25" i="22"/>
  <c r="AH26" i="22"/>
  <c r="AH27" i="22"/>
  <c r="AH28" i="22"/>
  <c r="AH29" i="22"/>
  <c r="AH30" i="22"/>
  <c r="AH31" i="22"/>
  <c r="AH32" i="22"/>
  <c r="AH33" i="22"/>
  <c r="AH34" i="22"/>
  <c r="AH35" i="22"/>
  <c r="AH36" i="22"/>
  <c r="AH37" i="22"/>
  <c r="AH38" i="22"/>
  <c r="AH39" i="22"/>
  <c r="AH40" i="22"/>
  <c r="AH41" i="22"/>
  <c r="AH42" i="22"/>
  <c r="AH43" i="22"/>
  <c r="AH44" i="22"/>
  <c r="AH45" i="22"/>
  <c r="AH46" i="22"/>
  <c r="AH47" i="22"/>
  <c r="AH48" i="22"/>
  <c r="AH49" i="22"/>
  <c r="AH50" i="22"/>
  <c r="AH51" i="22"/>
  <c r="AH52" i="22"/>
  <c r="AH53" i="22"/>
  <c r="AH54" i="22"/>
  <c r="AH55" i="22"/>
  <c r="AH56" i="22"/>
  <c r="AH57" i="22"/>
  <c r="AH58" i="22"/>
  <c r="AF12" i="22"/>
  <c r="AF13" i="22"/>
  <c r="AF14" i="22"/>
  <c r="AF15" i="22"/>
  <c r="AF16" i="22"/>
  <c r="AF17" i="22"/>
  <c r="AF18" i="22"/>
  <c r="AF19" i="22"/>
  <c r="AF20" i="22"/>
  <c r="AF21" i="22"/>
  <c r="AF22" i="22"/>
  <c r="AF23" i="22"/>
  <c r="AF24" i="22"/>
  <c r="AF25" i="22"/>
  <c r="AF26" i="22"/>
  <c r="AF27" i="22"/>
  <c r="AF28" i="22"/>
  <c r="AF29" i="22"/>
  <c r="AF30" i="22"/>
  <c r="AF31" i="22"/>
  <c r="AF32" i="22"/>
  <c r="AF33" i="22"/>
  <c r="AF34" i="22"/>
  <c r="AF35" i="22"/>
  <c r="AF36" i="22"/>
  <c r="AF37" i="22"/>
  <c r="AF38" i="22"/>
  <c r="AF39" i="22"/>
  <c r="AF40" i="22"/>
  <c r="AF41" i="22"/>
  <c r="AF42" i="22"/>
  <c r="AF43" i="22"/>
  <c r="AF44" i="22"/>
  <c r="AF45" i="22"/>
  <c r="AF46" i="22"/>
  <c r="AF47" i="22"/>
  <c r="AF48" i="22"/>
  <c r="AF49" i="22"/>
  <c r="AF50" i="22"/>
  <c r="AF51" i="22"/>
  <c r="AF52" i="22"/>
  <c r="AF53" i="22"/>
  <c r="AF54" i="22"/>
  <c r="AF55" i="22"/>
  <c r="AF56" i="22"/>
  <c r="AF57" i="22"/>
  <c r="AF58" i="22"/>
  <c r="AD12" i="22"/>
  <c r="AD13" i="22"/>
  <c r="AD14" i="22"/>
  <c r="AD15" i="22"/>
  <c r="AD16" i="22"/>
  <c r="AD17" i="22"/>
  <c r="AD18" i="22"/>
  <c r="AD19" i="22"/>
  <c r="AD20" i="22"/>
  <c r="AD21" i="22"/>
  <c r="AD22" i="22"/>
  <c r="AD23" i="22"/>
  <c r="AD24" i="22"/>
  <c r="AD25" i="22"/>
  <c r="AD26" i="22"/>
  <c r="AD27" i="22"/>
  <c r="AD28" i="22"/>
  <c r="AD29" i="22"/>
  <c r="AD30" i="22"/>
  <c r="AD31" i="22"/>
  <c r="AD32" i="22"/>
  <c r="AD33" i="22"/>
  <c r="AD34" i="22"/>
  <c r="AD35" i="22"/>
  <c r="AD36" i="22"/>
  <c r="AD37" i="22"/>
  <c r="AD38" i="22"/>
  <c r="AD39" i="22"/>
  <c r="AD40" i="22"/>
  <c r="AD41" i="22"/>
  <c r="AD42" i="22"/>
  <c r="AD43" i="22"/>
  <c r="AD44" i="22"/>
  <c r="AD45" i="22"/>
  <c r="AD46" i="22"/>
  <c r="AD47" i="22"/>
  <c r="AD48" i="22"/>
  <c r="AD49" i="22"/>
  <c r="AD50" i="22"/>
  <c r="AD51" i="22"/>
  <c r="AD52" i="22"/>
  <c r="AD53" i="22"/>
  <c r="AD54" i="22"/>
  <c r="AD55" i="22"/>
  <c r="AD56" i="22"/>
  <c r="AD57" i="22"/>
  <c r="AD58" i="22"/>
  <c r="AB12" i="22"/>
  <c r="AB13" i="22"/>
  <c r="AB14" i="22"/>
  <c r="AB15" i="22"/>
  <c r="AB16" i="22"/>
  <c r="AB17" i="22"/>
  <c r="AB18" i="22"/>
  <c r="AB19" i="22"/>
  <c r="AB20" i="22"/>
  <c r="AB21" i="22"/>
  <c r="AB22" i="22"/>
  <c r="AB23" i="22"/>
  <c r="AB24" i="22"/>
  <c r="AB25" i="22"/>
  <c r="AB26" i="22"/>
  <c r="AB27" i="22"/>
  <c r="AB28" i="22"/>
  <c r="AB29" i="22"/>
  <c r="AB30" i="22"/>
  <c r="AB31" i="22"/>
  <c r="AB32" i="22"/>
  <c r="AB33" i="22"/>
  <c r="AB34" i="22"/>
  <c r="AB35" i="22"/>
  <c r="AB36" i="22"/>
  <c r="AB37" i="22"/>
  <c r="AB38" i="22"/>
  <c r="AB39" i="22"/>
  <c r="AB40" i="22"/>
  <c r="AB41" i="22"/>
  <c r="AB42" i="22"/>
  <c r="AB43" i="22"/>
  <c r="AB44" i="22"/>
  <c r="AB45" i="22"/>
  <c r="AB46" i="22"/>
  <c r="AB47" i="22"/>
  <c r="AB48" i="22"/>
  <c r="AB49" i="22"/>
  <c r="AB50" i="22"/>
  <c r="AB51" i="22"/>
  <c r="AB52" i="22"/>
  <c r="AB53" i="22"/>
  <c r="AB54" i="22"/>
  <c r="AB55" i="22"/>
  <c r="AB56" i="22"/>
  <c r="AB57" i="22"/>
  <c r="AB58" i="22"/>
  <c r="Z12" i="22"/>
  <c r="Z13" i="22"/>
  <c r="Z14" i="22"/>
  <c r="Z15" i="22"/>
  <c r="Z16" i="22"/>
  <c r="Z17" i="22"/>
  <c r="Z18" i="22"/>
  <c r="Z19" i="22"/>
  <c r="Z20" i="22"/>
  <c r="Z21" i="22"/>
  <c r="Z22" i="22"/>
  <c r="Z23" i="22"/>
  <c r="Z24" i="22"/>
  <c r="Z25" i="22"/>
  <c r="Z26" i="22"/>
  <c r="Z27" i="22"/>
  <c r="Z28" i="22"/>
  <c r="Z29" i="22"/>
  <c r="Z30" i="22"/>
  <c r="Z31" i="22"/>
  <c r="Z32" i="22"/>
  <c r="Z33" i="22"/>
  <c r="Z34" i="22"/>
  <c r="Z35" i="22"/>
  <c r="Z36" i="22"/>
  <c r="Z37" i="22"/>
  <c r="Z38" i="22"/>
  <c r="Z39" i="22"/>
  <c r="Z40" i="22"/>
  <c r="Z41" i="22"/>
  <c r="Z42" i="22"/>
  <c r="Z43" i="22"/>
  <c r="Z44" i="22"/>
  <c r="Z45" i="22"/>
  <c r="Z46" i="22"/>
  <c r="Z47" i="22"/>
  <c r="Z48" i="22"/>
  <c r="Z49" i="22"/>
  <c r="Z50" i="22"/>
  <c r="Z51" i="22"/>
  <c r="Z52" i="22"/>
  <c r="Z53" i="22"/>
  <c r="Z54" i="22"/>
  <c r="Z55" i="22"/>
  <c r="Z56" i="22"/>
  <c r="Z57" i="22"/>
  <c r="Z58" i="22"/>
  <c r="X12" i="22"/>
  <c r="X13" i="22"/>
  <c r="X14" i="22"/>
  <c r="X15" i="22"/>
  <c r="X16" i="22"/>
  <c r="X17" i="22"/>
  <c r="X18" i="22"/>
  <c r="X19" i="22"/>
  <c r="X20" i="22"/>
  <c r="X21" i="22"/>
  <c r="X22" i="22"/>
  <c r="X23" i="22"/>
  <c r="X24" i="22"/>
  <c r="X25" i="22"/>
  <c r="X26" i="22"/>
  <c r="X27" i="22"/>
  <c r="X28" i="22"/>
  <c r="X29" i="22"/>
  <c r="X30" i="22"/>
  <c r="X31" i="22"/>
  <c r="X32" i="22"/>
  <c r="X33" i="22"/>
  <c r="X34" i="22"/>
  <c r="X35" i="22"/>
  <c r="X36" i="22"/>
  <c r="X37" i="22"/>
  <c r="X38" i="22"/>
  <c r="X39" i="22"/>
  <c r="X40" i="22"/>
  <c r="X41" i="22"/>
  <c r="X42" i="22"/>
  <c r="X43" i="22"/>
  <c r="X44" i="22"/>
  <c r="X45" i="22"/>
  <c r="X46" i="22"/>
  <c r="X47" i="22"/>
  <c r="X48" i="22"/>
  <c r="X49" i="22"/>
  <c r="X50" i="22"/>
  <c r="X51" i="22"/>
  <c r="X52" i="22"/>
  <c r="X53" i="22"/>
  <c r="X54" i="22"/>
  <c r="X55" i="22"/>
  <c r="X56" i="22"/>
  <c r="X57" i="22"/>
  <c r="X58" i="22"/>
  <c r="V12" i="22"/>
  <c r="V13" i="22"/>
  <c r="V14" i="22"/>
  <c r="V15" i="22"/>
  <c r="V16" i="22"/>
  <c r="V17" i="22"/>
  <c r="V18" i="22"/>
  <c r="V19" i="22"/>
  <c r="V20" i="22"/>
  <c r="V21" i="22"/>
  <c r="V22" i="22"/>
  <c r="V23" i="22"/>
  <c r="V24" i="22"/>
  <c r="V25" i="22"/>
  <c r="V26" i="22"/>
  <c r="V27" i="22"/>
  <c r="V28" i="22"/>
  <c r="V29" i="22"/>
  <c r="V30" i="22"/>
  <c r="V31" i="22"/>
  <c r="V32" i="22"/>
  <c r="V33" i="22"/>
  <c r="V34" i="22"/>
  <c r="V35" i="22"/>
  <c r="V36" i="22"/>
  <c r="V37" i="22"/>
  <c r="V38" i="22"/>
  <c r="V39" i="22"/>
  <c r="V40" i="22"/>
  <c r="V41" i="22"/>
  <c r="V42" i="22"/>
  <c r="V43" i="22"/>
  <c r="V44" i="22"/>
  <c r="V45" i="22"/>
  <c r="V46" i="22"/>
  <c r="V47" i="22"/>
  <c r="V48" i="22"/>
  <c r="V49" i="22"/>
  <c r="V50" i="22"/>
  <c r="V51" i="22"/>
  <c r="V52" i="22"/>
  <c r="V53" i="22"/>
  <c r="V54" i="22"/>
  <c r="V55" i="22"/>
  <c r="V56" i="22"/>
  <c r="V57" i="22"/>
  <c r="V58" i="22"/>
  <c r="T12" i="22"/>
  <c r="T13" i="22"/>
  <c r="T14" i="22"/>
  <c r="T15" i="22"/>
  <c r="T16" i="22"/>
  <c r="T17" i="22"/>
  <c r="T18" i="22"/>
  <c r="T19" i="22"/>
  <c r="T20" i="22"/>
  <c r="T21" i="22"/>
  <c r="T22" i="22"/>
  <c r="T23" i="22"/>
  <c r="T24" i="22"/>
  <c r="T25" i="22"/>
  <c r="T26" i="22"/>
  <c r="T27" i="22"/>
  <c r="T28" i="22"/>
  <c r="T29" i="22"/>
  <c r="T30" i="22"/>
  <c r="T31" i="22"/>
  <c r="T32" i="22"/>
  <c r="T33" i="22"/>
  <c r="T34" i="22"/>
  <c r="T35" i="22"/>
  <c r="T36" i="22"/>
  <c r="T37" i="22"/>
  <c r="T38" i="22"/>
  <c r="T39" i="22"/>
  <c r="T40" i="22"/>
  <c r="T41" i="22"/>
  <c r="T42" i="22"/>
  <c r="T43" i="22"/>
  <c r="T44" i="22"/>
  <c r="T45" i="22"/>
  <c r="T46" i="22"/>
  <c r="T47" i="22"/>
  <c r="T48" i="22"/>
  <c r="T49" i="22"/>
  <c r="T50" i="22"/>
  <c r="T51" i="22"/>
  <c r="T52" i="22"/>
  <c r="T53" i="22"/>
  <c r="T54" i="22"/>
  <c r="T55" i="22"/>
  <c r="T56" i="22"/>
  <c r="T57" i="22"/>
  <c r="T58" i="22"/>
  <c r="R12" i="22"/>
  <c r="R13" i="22"/>
  <c r="R14" i="22"/>
  <c r="R15" i="22"/>
  <c r="R16" i="22"/>
  <c r="R17" i="22"/>
  <c r="R18" i="22"/>
  <c r="R19" i="22"/>
  <c r="R20" i="22"/>
  <c r="R21" i="22"/>
  <c r="R22" i="22"/>
  <c r="R23" i="22"/>
  <c r="R24" i="22"/>
  <c r="R25" i="22"/>
  <c r="R26" i="22"/>
  <c r="R27" i="22"/>
  <c r="R28" i="22"/>
  <c r="R29" i="22"/>
  <c r="R30" i="22"/>
  <c r="R31" i="22"/>
  <c r="R32" i="22"/>
  <c r="R33" i="22"/>
  <c r="R34" i="22"/>
  <c r="R35" i="22"/>
  <c r="R36" i="22"/>
  <c r="R37" i="22"/>
  <c r="R38" i="22"/>
  <c r="R39" i="22"/>
  <c r="R40" i="22"/>
  <c r="R41" i="22"/>
  <c r="R42" i="22"/>
  <c r="R43" i="22"/>
  <c r="R44" i="22"/>
  <c r="R45" i="22"/>
  <c r="R46" i="22"/>
  <c r="R47" i="22"/>
  <c r="R48" i="22"/>
  <c r="R49" i="22"/>
  <c r="R50" i="22"/>
  <c r="R51" i="22"/>
  <c r="R52" i="22"/>
  <c r="R53" i="22"/>
  <c r="R54" i="22"/>
  <c r="R55" i="22"/>
  <c r="R56" i="22"/>
  <c r="R57" i="22"/>
  <c r="R58" i="22"/>
  <c r="P12" i="22"/>
  <c r="P13" i="22"/>
  <c r="P14" i="22"/>
  <c r="P15" i="22"/>
  <c r="P16" i="22"/>
  <c r="P17" i="22"/>
  <c r="P18" i="22"/>
  <c r="P19" i="22"/>
  <c r="P20" i="22"/>
  <c r="P21" i="22"/>
  <c r="P22" i="22"/>
  <c r="P23" i="22"/>
  <c r="P24" i="22"/>
  <c r="P25" i="22"/>
  <c r="P26" i="22"/>
  <c r="P27" i="22"/>
  <c r="P28" i="22"/>
  <c r="P29" i="22"/>
  <c r="P30" i="22"/>
  <c r="P31" i="22"/>
  <c r="P32" i="22"/>
  <c r="P33" i="22"/>
  <c r="P34" i="22"/>
  <c r="P35" i="22"/>
  <c r="P36" i="22"/>
  <c r="P37" i="22"/>
  <c r="P38" i="22"/>
  <c r="P39" i="22"/>
  <c r="P40" i="22"/>
  <c r="P41" i="22"/>
  <c r="P42" i="22"/>
  <c r="P43" i="22"/>
  <c r="P44" i="22"/>
  <c r="P45" i="22"/>
  <c r="P46" i="22"/>
  <c r="P47" i="22"/>
  <c r="P48" i="22"/>
  <c r="P49" i="22"/>
  <c r="P50" i="22"/>
  <c r="P51" i="22"/>
  <c r="P52" i="22"/>
  <c r="P53" i="22"/>
  <c r="P54" i="22"/>
  <c r="P55" i="22"/>
  <c r="P56" i="22"/>
  <c r="P57" i="22"/>
  <c r="P58" i="22"/>
  <c r="N12" i="22"/>
  <c r="N13" i="22"/>
  <c r="N14" i="22"/>
  <c r="N15" i="22"/>
  <c r="N16" i="22"/>
  <c r="N17" i="22"/>
  <c r="N18" i="22"/>
  <c r="N19" i="22"/>
  <c r="N20" i="22"/>
  <c r="N21" i="22"/>
  <c r="N22" i="22"/>
  <c r="N23" i="22"/>
  <c r="N24" i="22"/>
  <c r="N25" i="22"/>
  <c r="N26" i="22"/>
  <c r="N27" i="22"/>
  <c r="N28" i="22"/>
  <c r="N29" i="22"/>
  <c r="N30" i="22"/>
  <c r="N31" i="22"/>
  <c r="N32" i="22"/>
  <c r="N33" i="22"/>
  <c r="N34" i="22"/>
  <c r="N35" i="22"/>
  <c r="N36" i="22"/>
  <c r="N37" i="22"/>
  <c r="N38" i="22"/>
  <c r="N39" i="22"/>
  <c r="N40" i="22"/>
  <c r="N41" i="22"/>
  <c r="N42" i="22"/>
  <c r="N43" i="22"/>
  <c r="N44" i="22"/>
  <c r="N45" i="22"/>
  <c r="N46" i="22"/>
  <c r="N47" i="22"/>
  <c r="N48" i="22"/>
  <c r="N49" i="22"/>
  <c r="N50" i="22"/>
  <c r="N51" i="22"/>
  <c r="N52" i="22"/>
  <c r="N53" i="22"/>
  <c r="N54" i="22"/>
  <c r="N55" i="22"/>
  <c r="N56" i="22"/>
  <c r="N57" i="22"/>
  <c r="N58" i="22"/>
  <c r="L12" i="22"/>
  <c r="L13" i="22"/>
  <c r="L14" i="22"/>
  <c r="L15" i="22"/>
  <c r="L16" i="22"/>
  <c r="L17" i="22"/>
  <c r="L18" i="22"/>
  <c r="L19" i="22"/>
  <c r="L20" i="22"/>
  <c r="L21" i="22"/>
  <c r="L22" i="22"/>
  <c r="L23" i="22"/>
  <c r="L24" i="22"/>
  <c r="L25" i="22"/>
  <c r="L26" i="22"/>
  <c r="L27" i="22"/>
  <c r="L28" i="22"/>
  <c r="L29" i="22"/>
  <c r="L30" i="22"/>
  <c r="L31" i="22"/>
  <c r="L32" i="22"/>
  <c r="L33" i="22"/>
  <c r="L34" i="22"/>
  <c r="L35" i="22"/>
  <c r="L36" i="22"/>
  <c r="L37" i="22"/>
  <c r="L38" i="22"/>
  <c r="L39" i="22"/>
  <c r="L40" i="22"/>
  <c r="L41" i="22"/>
  <c r="L42" i="22"/>
  <c r="L43" i="22"/>
  <c r="L44" i="22"/>
  <c r="L45" i="22"/>
  <c r="L46" i="22"/>
  <c r="L47" i="22"/>
  <c r="L48" i="22"/>
  <c r="L49" i="22"/>
  <c r="L50" i="22"/>
  <c r="L51" i="22"/>
  <c r="L52" i="22"/>
  <c r="L53" i="22"/>
  <c r="L54" i="22"/>
  <c r="L55" i="22"/>
  <c r="L56" i="22"/>
  <c r="L57" i="22"/>
  <c r="L58" i="22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6" i="22"/>
  <c r="H37" i="22"/>
  <c r="H38" i="22"/>
  <c r="H39" i="22"/>
  <c r="H40" i="22"/>
  <c r="H41" i="22"/>
  <c r="H42" i="22"/>
  <c r="H43" i="22"/>
  <c r="H44" i="22"/>
  <c r="H45" i="22"/>
  <c r="H46" i="22"/>
  <c r="H47" i="22"/>
  <c r="H48" i="22"/>
  <c r="H49" i="22"/>
  <c r="H50" i="22"/>
  <c r="H51" i="22"/>
  <c r="H52" i="22"/>
  <c r="H53" i="22"/>
  <c r="H54" i="22"/>
  <c r="H55" i="22"/>
  <c r="H56" i="22"/>
  <c r="H57" i="22"/>
  <c r="H58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32" i="22"/>
  <c r="F33" i="22"/>
  <c r="F34" i="22"/>
  <c r="F35" i="22"/>
  <c r="F36" i="22"/>
  <c r="F37" i="22"/>
  <c r="F38" i="22"/>
  <c r="F39" i="22"/>
  <c r="F40" i="22"/>
  <c r="F41" i="22"/>
  <c r="F42" i="22"/>
  <c r="F43" i="22"/>
  <c r="F44" i="22"/>
  <c r="F45" i="22"/>
  <c r="F46" i="22"/>
  <c r="F47" i="22"/>
  <c r="F48" i="22"/>
  <c r="F49" i="22"/>
  <c r="F50" i="22"/>
  <c r="F51" i="22"/>
  <c r="F52" i="22"/>
  <c r="F53" i="22"/>
  <c r="F54" i="22"/>
  <c r="F55" i="22"/>
  <c r="F56" i="22"/>
  <c r="F57" i="22"/>
  <c r="F58" i="22"/>
  <c r="AL11" i="22"/>
  <c r="AJ11" i="22"/>
  <c r="AH11" i="22"/>
  <c r="AF11" i="22"/>
  <c r="AD11" i="22"/>
  <c r="AB11" i="22"/>
  <c r="Z11" i="22"/>
  <c r="X11" i="22"/>
  <c r="V11" i="22"/>
  <c r="T11" i="22"/>
  <c r="R11" i="22"/>
  <c r="P11" i="22"/>
  <c r="N11" i="22"/>
  <c r="L11" i="22"/>
  <c r="J11" i="22"/>
  <c r="H11" i="22"/>
  <c r="F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11" i="22"/>
  <c r="AO53" i="23" l="1"/>
  <c r="AO48" i="23"/>
  <c r="AO37" i="23"/>
  <c r="AO28" i="23"/>
  <c r="AO16" i="23"/>
  <c r="AO42" i="23"/>
  <c r="AO20" i="23"/>
  <c r="AO17" i="23"/>
  <c r="AO15" i="23"/>
  <c r="AO40" i="23"/>
  <c r="AO44" i="23"/>
  <c r="AO36" i="23"/>
  <c r="AO45" i="23"/>
  <c r="AO57" i="23"/>
  <c r="AO47" i="23"/>
  <c r="AO49" i="23"/>
  <c r="AO19" i="23"/>
  <c r="AO26" i="23"/>
  <c r="AO18" i="23"/>
  <c r="AO46" i="23"/>
  <c r="AO30" i="23"/>
  <c r="AO38" i="23"/>
  <c r="AO11" i="23"/>
  <c r="AO32" i="23"/>
  <c r="AO31" i="23"/>
  <c r="AO24" i="23"/>
  <c r="AO33" i="23"/>
  <c r="AO22" i="23"/>
  <c r="AO14" i="23"/>
  <c r="AO12" i="23"/>
  <c r="AO55" i="23"/>
  <c r="AO23" i="23"/>
  <c r="AO35" i="23"/>
  <c r="AO56" i="23"/>
  <c r="AO29" i="23"/>
  <c r="AO43" i="23"/>
  <c r="AO52" i="23"/>
  <c r="AO54" i="23"/>
  <c r="AO21" i="23"/>
  <c r="AO41" i="23"/>
  <c r="AO39" i="23"/>
  <c r="AO51" i="23"/>
  <c r="AO50" i="23"/>
  <c r="AO25" i="23"/>
  <c r="AO27" i="23"/>
  <c r="AO34" i="23"/>
  <c r="AO58" i="23"/>
  <c r="AO13" i="23"/>
  <c r="AM23" i="22"/>
  <c r="AN23" i="22" s="1"/>
  <c r="AM26" i="22"/>
  <c r="AN26" i="22" s="1"/>
  <c r="AM56" i="22"/>
  <c r="AN56" i="22" s="1"/>
  <c r="AM51" i="22"/>
  <c r="AN51" i="22" s="1"/>
  <c r="AM38" i="22"/>
  <c r="AN38" i="22" s="1"/>
  <c r="AM46" i="22"/>
  <c r="AN46" i="22" s="1"/>
  <c r="AM33" i="22"/>
  <c r="AN33" i="22" s="1"/>
  <c r="AM37" i="22"/>
  <c r="AN37" i="22" s="1"/>
  <c r="AM17" i="22"/>
  <c r="AN17" i="22" s="1"/>
  <c r="AM25" i="22"/>
  <c r="AN25" i="22" s="1"/>
  <c r="AM27" i="22"/>
  <c r="AN27" i="22" s="1"/>
  <c r="AM49" i="22"/>
  <c r="AN49" i="22" s="1"/>
  <c r="AM50" i="22"/>
  <c r="AN50" i="22" s="1"/>
  <c r="AM54" i="22"/>
  <c r="AN54" i="22" s="1"/>
  <c r="AM45" i="22"/>
  <c r="AN45" i="22" s="1"/>
  <c r="AM34" i="22"/>
  <c r="AN34" i="22" s="1"/>
  <c r="AM14" i="22"/>
  <c r="AN14" i="22" s="1"/>
  <c r="AM41" i="22"/>
  <c r="AN41" i="22" s="1"/>
  <c r="AM18" i="22"/>
  <c r="AN18" i="22" s="1"/>
  <c r="AM11" i="22"/>
  <c r="AN11" i="22" s="1"/>
  <c r="AM21" i="22"/>
  <c r="AN21" i="22" s="1"/>
  <c r="AM32" i="22"/>
  <c r="AN32" i="22" s="1"/>
  <c r="AM42" i="22"/>
  <c r="AN42" i="22" s="1"/>
  <c r="AM52" i="22"/>
  <c r="AN52" i="22" s="1"/>
  <c r="AM57" i="22"/>
  <c r="AN57" i="22" s="1"/>
  <c r="AM31" i="22"/>
  <c r="AN31" i="22" s="1"/>
  <c r="AM13" i="22"/>
  <c r="AN13" i="22" s="1"/>
  <c r="AM30" i="22"/>
  <c r="AN30" i="22" s="1"/>
  <c r="AM15" i="22"/>
  <c r="AN15" i="22" s="1"/>
  <c r="AM16" i="22"/>
  <c r="AN16" i="22" s="1"/>
  <c r="AM39" i="22"/>
  <c r="AN39" i="22" s="1"/>
  <c r="AM19" i="22"/>
  <c r="AN19" i="22" s="1"/>
  <c r="AM36" i="22"/>
  <c r="AN36" i="22" s="1"/>
  <c r="AM40" i="22"/>
  <c r="AN40" i="22" s="1"/>
  <c r="AM55" i="22"/>
  <c r="AN55" i="22" s="1"/>
  <c r="AM29" i="22"/>
  <c r="AN29" i="22" s="1"/>
  <c r="AM43" i="22"/>
  <c r="AN43" i="22" s="1"/>
  <c r="AM20" i="22"/>
  <c r="AN20" i="22" s="1"/>
  <c r="AM44" i="22"/>
  <c r="AN44" i="22" s="1"/>
  <c r="AM48" i="22"/>
  <c r="AN48" i="22" s="1"/>
  <c r="AM22" i="22"/>
  <c r="AN22" i="22" s="1"/>
  <c r="AM28" i="22"/>
  <c r="AN28" i="22" s="1"/>
  <c r="AM12" i="22"/>
  <c r="AN12" i="22" s="1"/>
  <c r="AM24" i="22"/>
  <c r="AN24" i="22" s="1"/>
  <c r="AM35" i="22"/>
  <c r="AN35" i="22" s="1"/>
  <c r="AM47" i="22"/>
  <c r="AN47" i="22" s="1"/>
  <c r="AM53" i="22"/>
  <c r="AN53" i="22" s="1"/>
  <c r="AM58" i="22"/>
  <c r="AN58" i="22" s="1"/>
  <c r="AL38" i="21"/>
  <c r="AL12" i="21"/>
  <c r="AL25" i="21"/>
  <c r="AL20" i="21"/>
  <c r="AL23" i="21"/>
  <c r="AL39" i="21"/>
  <c r="AL33" i="21"/>
  <c r="AL40" i="21"/>
  <c r="AL18" i="21"/>
  <c r="AL41" i="21"/>
  <c r="AL30" i="21"/>
  <c r="AL16" i="21"/>
  <c r="AL42" i="21"/>
  <c r="AL43" i="21"/>
  <c r="AL19" i="21"/>
  <c r="AL44" i="21"/>
  <c r="AL34" i="21"/>
  <c r="AL13" i="21"/>
  <c r="AL15" i="21"/>
  <c r="AL11" i="21"/>
  <c r="AL45" i="21"/>
  <c r="AL35" i="21"/>
  <c r="AL21" i="21"/>
  <c r="AL46" i="21"/>
  <c r="AL47" i="21"/>
  <c r="AL36" i="21"/>
  <c r="AL28" i="21"/>
  <c r="AL32" i="21"/>
  <c r="AL48" i="21"/>
  <c r="AL29" i="21"/>
  <c r="AL49" i="21"/>
  <c r="AL14" i="21"/>
  <c r="AL22" i="21"/>
  <c r="AL17" i="21"/>
  <c r="AL31" i="21"/>
  <c r="AL50" i="21"/>
  <c r="AL26" i="21"/>
  <c r="AL51" i="21"/>
  <c r="AL52" i="21"/>
  <c r="AL27" i="21"/>
  <c r="AL53" i="21"/>
  <c r="AL54" i="21"/>
  <c r="AL55" i="21"/>
  <c r="AL56" i="21"/>
  <c r="AL24" i="21"/>
  <c r="AL57" i="21"/>
  <c r="AL58" i="21"/>
  <c r="AJ38" i="21"/>
  <c r="AJ12" i="21"/>
  <c r="AJ25" i="21"/>
  <c r="AJ20" i="21"/>
  <c r="AJ23" i="21"/>
  <c r="AJ39" i="21"/>
  <c r="AJ33" i="21"/>
  <c r="AJ40" i="21"/>
  <c r="AJ18" i="21"/>
  <c r="AJ41" i="21"/>
  <c r="AJ30" i="21"/>
  <c r="AJ16" i="21"/>
  <c r="AJ42" i="21"/>
  <c r="AJ43" i="21"/>
  <c r="AJ19" i="21"/>
  <c r="AJ44" i="21"/>
  <c r="AJ34" i="21"/>
  <c r="AJ13" i="21"/>
  <c r="AJ15" i="21"/>
  <c r="AJ11" i="21"/>
  <c r="AJ45" i="21"/>
  <c r="AJ35" i="21"/>
  <c r="AJ21" i="21"/>
  <c r="AJ46" i="21"/>
  <c r="AJ47" i="21"/>
  <c r="AJ36" i="21"/>
  <c r="AJ28" i="21"/>
  <c r="AJ32" i="21"/>
  <c r="AJ48" i="21"/>
  <c r="AJ29" i="21"/>
  <c r="AJ49" i="21"/>
  <c r="AJ14" i="21"/>
  <c r="AJ22" i="21"/>
  <c r="AJ17" i="21"/>
  <c r="AJ31" i="21"/>
  <c r="AJ50" i="21"/>
  <c r="AJ26" i="21"/>
  <c r="AJ51" i="21"/>
  <c r="AJ52" i="21"/>
  <c r="AJ27" i="21"/>
  <c r="AJ53" i="21"/>
  <c r="AJ54" i="21"/>
  <c r="AJ55" i="21"/>
  <c r="AJ56" i="21"/>
  <c r="AJ24" i="21"/>
  <c r="AJ57" i="21"/>
  <c r="AJ58" i="21"/>
  <c r="AH38" i="21"/>
  <c r="AH12" i="21"/>
  <c r="AH25" i="21"/>
  <c r="AH20" i="21"/>
  <c r="AH23" i="21"/>
  <c r="AH39" i="21"/>
  <c r="AH33" i="21"/>
  <c r="AH40" i="21"/>
  <c r="AH18" i="21"/>
  <c r="AH41" i="21"/>
  <c r="AH30" i="21"/>
  <c r="AH16" i="21"/>
  <c r="AH42" i="21"/>
  <c r="AH43" i="21"/>
  <c r="AH19" i="21"/>
  <c r="AH44" i="21"/>
  <c r="AH34" i="21"/>
  <c r="AH13" i="21"/>
  <c r="AH15" i="21"/>
  <c r="AH11" i="21"/>
  <c r="AH45" i="21"/>
  <c r="AH35" i="21"/>
  <c r="AH21" i="21"/>
  <c r="AH46" i="21"/>
  <c r="AH47" i="21"/>
  <c r="AH36" i="21"/>
  <c r="AH28" i="21"/>
  <c r="AH32" i="21"/>
  <c r="AH48" i="21"/>
  <c r="AH29" i="21"/>
  <c r="AH49" i="21"/>
  <c r="AH14" i="21"/>
  <c r="AH22" i="21"/>
  <c r="AH17" i="21"/>
  <c r="AH31" i="21"/>
  <c r="AH50" i="21"/>
  <c r="AH26" i="21"/>
  <c r="AH51" i="21"/>
  <c r="AH52" i="21"/>
  <c r="AH27" i="21"/>
  <c r="AH53" i="21"/>
  <c r="AH54" i="21"/>
  <c r="AH55" i="21"/>
  <c r="AH56" i="21"/>
  <c r="AH24" i="21"/>
  <c r="AH57" i="21"/>
  <c r="AH58" i="21"/>
  <c r="AF38" i="21"/>
  <c r="AF12" i="21"/>
  <c r="AF25" i="21"/>
  <c r="AF20" i="21"/>
  <c r="AF23" i="21"/>
  <c r="AF39" i="21"/>
  <c r="AF33" i="21"/>
  <c r="AF40" i="21"/>
  <c r="AF18" i="21"/>
  <c r="AF41" i="21"/>
  <c r="AF30" i="21"/>
  <c r="AF16" i="21"/>
  <c r="AF42" i="21"/>
  <c r="AF43" i="21"/>
  <c r="AF19" i="21"/>
  <c r="AF44" i="21"/>
  <c r="AF34" i="21"/>
  <c r="AF13" i="21"/>
  <c r="AF15" i="21"/>
  <c r="AF11" i="21"/>
  <c r="AF45" i="21"/>
  <c r="AF35" i="21"/>
  <c r="AF21" i="21"/>
  <c r="AF46" i="21"/>
  <c r="AF47" i="21"/>
  <c r="AF36" i="21"/>
  <c r="AF28" i="21"/>
  <c r="AF32" i="21"/>
  <c r="AF48" i="21"/>
  <c r="AF29" i="21"/>
  <c r="AF49" i="21"/>
  <c r="AF14" i="21"/>
  <c r="AF22" i="21"/>
  <c r="AF17" i="21"/>
  <c r="AF31" i="21"/>
  <c r="AF50" i="21"/>
  <c r="AF26" i="21"/>
  <c r="AF51" i="21"/>
  <c r="AF52" i="21"/>
  <c r="AF27" i="21"/>
  <c r="AF53" i="21"/>
  <c r="AF54" i="21"/>
  <c r="AF55" i="21"/>
  <c r="AF56" i="21"/>
  <c r="AF24" i="21"/>
  <c r="AF57" i="21"/>
  <c r="AF58" i="21"/>
  <c r="AD38" i="21"/>
  <c r="AD12" i="21"/>
  <c r="AD25" i="21"/>
  <c r="AD20" i="21"/>
  <c r="AD23" i="21"/>
  <c r="AD39" i="21"/>
  <c r="AD33" i="21"/>
  <c r="AD40" i="21"/>
  <c r="AD18" i="21"/>
  <c r="AD41" i="21"/>
  <c r="AD30" i="21"/>
  <c r="AD16" i="21"/>
  <c r="AD42" i="21"/>
  <c r="AD43" i="21"/>
  <c r="AD19" i="21"/>
  <c r="AD44" i="21"/>
  <c r="AD34" i="21"/>
  <c r="AD13" i="21"/>
  <c r="AD15" i="21"/>
  <c r="AD11" i="21"/>
  <c r="AD45" i="21"/>
  <c r="AD35" i="21"/>
  <c r="AD21" i="21"/>
  <c r="AD46" i="21"/>
  <c r="AD47" i="21"/>
  <c r="AD36" i="21"/>
  <c r="AD28" i="21"/>
  <c r="AD32" i="21"/>
  <c r="AD48" i="21"/>
  <c r="AD29" i="21"/>
  <c r="AD49" i="21"/>
  <c r="AD14" i="21"/>
  <c r="AD22" i="21"/>
  <c r="AD17" i="21"/>
  <c r="AD31" i="21"/>
  <c r="AD50" i="21"/>
  <c r="AD26" i="21"/>
  <c r="AD51" i="21"/>
  <c r="AD52" i="21"/>
  <c r="AD27" i="21"/>
  <c r="AD53" i="21"/>
  <c r="AD54" i="21"/>
  <c r="AD55" i="21"/>
  <c r="AD56" i="21"/>
  <c r="AD24" i="21"/>
  <c r="AD57" i="21"/>
  <c r="AD58" i="21"/>
  <c r="AB38" i="21"/>
  <c r="AB12" i="21"/>
  <c r="AB25" i="21"/>
  <c r="AB20" i="21"/>
  <c r="AB23" i="21"/>
  <c r="AB39" i="21"/>
  <c r="AB33" i="21"/>
  <c r="AB40" i="21"/>
  <c r="AB18" i="21"/>
  <c r="AB41" i="21"/>
  <c r="AB30" i="21"/>
  <c r="AB16" i="21"/>
  <c r="AB42" i="21"/>
  <c r="AB43" i="21"/>
  <c r="AB19" i="21"/>
  <c r="AB44" i="21"/>
  <c r="AB34" i="21"/>
  <c r="AB13" i="21"/>
  <c r="AB15" i="21"/>
  <c r="AB11" i="21"/>
  <c r="AB45" i="21"/>
  <c r="AB35" i="21"/>
  <c r="AB21" i="21"/>
  <c r="AB46" i="21"/>
  <c r="AB47" i="21"/>
  <c r="AB36" i="21"/>
  <c r="AB28" i="21"/>
  <c r="AB32" i="21"/>
  <c r="AB48" i="21"/>
  <c r="AB29" i="21"/>
  <c r="AB49" i="21"/>
  <c r="AB14" i="21"/>
  <c r="AB22" i="21"/>
  <c r="AB17" i="21"/>
  <c r="AB31" i="21"/>
  <c r="AB50" i="21"/>
  <c r="AB26" i="21"/>
  <c r="AB51" i="21"/>
  <c r="AB52" i="21"/>
  <c r="AB27" i="21"/>
  <c r="AB53" i="21"/>
  <c r="AB54" i="21"/>
  <c r="AB55" i="21"/>
  <c r="AB56" i="21"/>
  <c r="AB24" i="21"/>
  <c r="AB57" i="21"/>
  <c r="AB58" i="21"/>
  <c r="Z38" i="21"/>
  <c r="Z12" i="21"/>
  <c r="Z25" i="21"/>
  <c r="Z20" i="21"/>
  <c r="Z23" i="21"/>
  <c r="Z39" i="21"/>
  <c r="Z33" i="21"/>
  <c r="Z40" i="21"/>
  <c r="Z18" i="21"/>
  <c r="Z41" i="21"/>
  <c r="Z30" i="21"/>
  <c r="Z16" i="21"/>
  <c r="Z42" i="21"/>
  <c r="Z43" i="21"/>
  <c r="Z19" i="21"/>
  <c r="Z44" i="21"/>
  <c r="Z34" i="21"/>
  <c r="Z13" i="21"/>
  <c r="Z15" i="21"/>
  <c r="Z11" i="21"/>
  <c r="Z45" i="21"/>
  <c r="Z35" i="21"/>
  <c r="Z21" i="21"/>
  <c r="Z46" i="21"/>
  <c r="Z47" i="21"/>
  <c r="Z36" i="21"/>
  <c r="Z28" i="21"/>
  <c r="Z32" i="21"/>
  <c r="Z48" i="21"/>
  <c r="Z29" i="21"/>
  <c r="Z49" i="21"/>
  <c r="Z14" i="21"/>
  <c r="Z22" i="21"/>
  <c r="Z17" i="21"/>
  <c r="Z31" i="21"/>
  <c r="Z50" i="21"/>
  <c r="Z26" i="21"/>
  <c r="Z51" i="21"/>
  <c r="Z52" i="21"/>
  <c r="Z27" i="21"/>
  <c r="Z53" i="21"/>
  <c r="Z54" i="21"/>
  <c r="Z55" i="21"/>
  <c r="Z56" i="21"/>
  <c r="Z24" i="21"/>
  <c r="Z57" i="21"/>
  <c r="Z58" i="21"/>
  <c r="X38" i="21"/>
  <c r="X12" i="21"/>
  <c r="X25" i="21"/>
  <c r="X20" i="21"/>
  <c r="X23" i="21"/>
  <c r="X39" i="21"/>
  <c r="X33" i="21"/>
  <c r="X40" i="21"/>
  <c r="X18" i="21"/>
  <c r="X41" i="21"/>
  <c r="X30" i="21"/>
  <c r="X16" i="21"/>
  <c r="X42" i="21"/>
  <c r="X43" i="21"/>
  <c r="X19" i="21"/>
  <c r="X44" i="21"/>
  <c r="X34" i="21"/>
  <c r="X13" i="21"/>
  <c r="X15" i="21"/>
  <c r="X11" i="21"/>
  <c r="X45" i="21"/>
  <c r="X35" i="21"/>
  <c r="X21" i="21"/>
  <c r="X46" i="21"/>
  <c r="X47" i="21"/>
  <c r="X36" i="21"/>
  <c r="X28" i="21"/>
  <c r="X32" i="21"/>
  <c r="X48" i="21"/>
  <c r="X29" i="21"/>
  <c r="X49" i="21"/>
  <c r="X14" i="21"/>
  <c r="X22" i="21"/>
  <c r="X17" i="21"/>
  <c r="X31" i="21"/>
  <c r="X50" i="21"/>
  <c r="X26" i="21"/>
  <c r="X51" i="21"/>
  <c r="X52" i="21"/>
  <c r="X27" i="21"/>
  <c r="X53" i="21"/>
  <c r="X54" i="21"/>
  <c r="X55" i="21"/>
  <c r="X56" i="21"/>
  <c r="X24" i="21"/>
  <c r="X57" i="21"/>
  <c r="X58" i="21"/>
  <c r="V38" i="21"/>
  <c r="V12" i="21"/>
  <c r="V25" i="21"/>
  <c r="V20" i="21"/>
  <c r="V23" i="21"/>
  <c r="V39" i="21"/>
  <c r="V33" i="21"/>
  <c r="V40" i="21"/>
  <c r="V18" i="21"/>
  <c r="V41" i="21"/>
  <c r="V30" i="21"/>
  <c r="V16" i="21"/>
  <c r="V42" i="21"/>
  <c r="V43" i="21"/>
  <c r="V19" i="21"/>
  <c r="V44" i="21"/>
  <c r="V34" i="21"/>
  <c r="V13" i="21"/>
  <c r="V15" i="21"/>
  <c r="V11" i="21"/>
  <c r="V45" i="21"/>
  <c r="V35" i="21"/>
  <c r="V21" i="21"/>
  <c r="V46" i="21"/>
  <c r="V47" i="21"/>
  <c r="V36" i="21"/>
  <c r="V28" i="21"/>
  <c r="V32" i="21"/>
  <c r="V48" i="21"/>
  <c r="V29" i="21"/>
  <c r="V49" i="21"/>
  <c r="V14" i="21"/>
  <c r="V22" i="21"/>
  <c r="V17" i="21"/>
  <c r="V31" i="21"/>
  <c r="V50" i="21"/>
  <c r="V26" i="21"/>
  <c r="V51" i="21"/>
  <c r="V52" i="21"/>
  <c r="V27" i="21"/>
  <c r="V53" i="21"/>
  <c r="V54" i="21"/>
  <c r="V55" i="21"/>
  <c r="V56" i="21"/>
  <c r="V24" i="21"/>
  <c r="V57" i="21"/>
  <c r="V58" i="21"/>
  <c r="T38" i="21"/>
  <c r="T12" i="21"/>
  <c r="T25" i="21"/>
  <c r="T20" i="21"/>
  <c r="T23" i="21"/>
  <c r="T39" i="21"/>
  <c r="T33" i="21"/>
  <c r="T40" i="21"/>
  <c r="T18" i="21"/>
  <c r="T41" i="21"/>
  <c r="T30" i="21"/>
  <c r="T16" i="21"/>
  <c r="T42" i="21"/>
  <c r="T43" i="21"/>
  <c r="T19" i="21"/>
  <c r="T44" i="21"/>
  <c r="T34" i="21"/>
  <c r="T13" i="21"/>
  <c r="T15" i="21"/>
  <c r="T11" i="21"/>
  <c r="T45" i="21"/>
  <c r="T35" i="21"/>
  <c r="T21" i="21"/>
  <c r="T46" i="21"/>
  <c r="T47" i="21"/>
  <c r="T36" i="21"/>
  <c r="T28" i="21"/>
  <c r="T32" i="21"/>
  <c r="T48" i="21"/>
  <c r="T29" i="21"/>
  <c r="T49" i="21"/>
  <c r="T14" i="21"/>
  <c r="T22" i="21"/>
  <c r="T17" i="21"/>
  <c r="T31" i="21"/>
  <c r="T50" i="21"/>
  <c r="T26" i="21"/>
  <c r="T51" i="21"/>
  <c r="T52" i="21"/>
  <c r="T27" i="21"/>
  <c r="T53" i="21"/>
  <c r="T54" i="21"/>
  <c r="T55" i="21"/>
  <c r="T56" i="21"/>
  <c r="T24" i="21"/>
  <c r="T57" i="21"/>
  <c r="T58" i="21"/>
  <c r="R38" i="21"/>
  <c r="R12" i="21"/>
  <c r="R25" i="21"/>
  <c r="R20" i="21"/>
  <c r="R23" i="21"/>
  <c r="R39" i="21"/>
  <c r="R33" i="21"/>
  <c r="R40" i="21"/>
  <c r="R18" i="21"/>
  <c r="R41" i="21"/>
  <c r="R30" i="21"/>
  <c r="R16" i="21"/>
  <c r="R42" i="21"/>
  <c r="R43" i="21"/>
  <c r="R19" i="21"/>
  <c r="R44" i="21"/>
  <c r="R34" i="21"/>
  <c r="R13" i="21"/>
  <c r="R15" i="21"/>
  <c r="R11" i="21"/>
  <c r="R45" i="21"/>
  <c r="R35" i="21"/>
  <c r="R21" i="21"/>
  <c r="R46" i="21"/>
  <c r="R47" i="21"/>
  <c r="R36" i="21"/>
  <c r="R28" i="21"/>
  <c r="R32" i="21"/>
  <c r="R48" i="21"/>
  <c r="R29" i="21"/>
  <c r="R49" i="21"/>
  <c r="R14" i="21"/>
  <c r="R22" i="21"/>
  <c r="R17" i="21"/>
  <c r="R31" i="21"/>
  <c r="R50" i="21"/>
  <c r="R26" i="21"/>
  <c r="R51" i="21"/>
  <c r="R52" i="21"/>
  <c r="R27" i="21"/>
  <c r="R53" i="21"/>
  <c r="R54" i="21"/>
  <c r="R55" i="21"/>
  <c r="R56" i="21"/>
  <c r="R24" i="21"/>
  <c r="R57" i="21"/>
  <c r="R58" i="21"/>
  <c r="P38" i="21"/>
  <c r="P12" i="21"/>
  <c r="P25" i="21"/>
  <c r="P20" i="21"/>
  <c r="P23" i="21"/>
  <c r="P39" i="21"/>
  <c r="P33" i="21"/>
  <c r="P40" i="21"/>
  <c r="P18" i="21"/>
  <c r="P41" i="21"/>
  <c r="P30" i="21"/>
  <c r="P16" i="21"/>
  <c r="P42" i="21"/>
  <c r="P43" i="21"/>
  <c r="P19" i="21"/>
  <c r="P44" i="21"/>
  <c r="P34" i="21"/>
  <c r="P13" i="21"/>
  <c r="P15" i="21"/>
  <c r="P11" i="21"/>
  <c r="P45" i="21"/>
  <c r="P35" i="21"/>
  <c r="P21" i="21"/>
  <c r="P46" i="21"/>
  <c r="P47" i="21"/>
  <c r="P36" i="21"/>
  <c r="P28" i="21"/>
  <c r="P32" i="21"/>
  <c r="P48" i="21"/>
  <c r="P29" i="21"/>
  <c r="P49" i="21"/>
  <c r="P14" i="21"/>
  <c r="P22" i="21"/>
  <c r="P17" i="21"/>
  <c r="P31" i="21"/>
  <c r="P50" i="21"/>
  <c r="P26" i="21"/>
  <c r="P51" i="21"/>
  <c r="P52" i="21"/>
  <c r="P27" i="21"/>
  <c r="P53" i="21"/>
  <c r="P54" i="21"/>
  <c r="P55" i="21"/>
  <c r="P56" i="21"/>
  <c r="P24" i="21"/>
  <c r="P57" i="21"/>
  <c r="P58" i="21"/>
  <c r="N38" i="21"/>
  <c r="N12" i="21"/>
  <c r="N25" i="21"/>
  <c r="N20" i="21"/>
  <c r="N23" i="21"/>
  <c r="N39" i="21"/>
  <c r="N33" i="21"/>
  <c r="N40" i="21"/>
  <c r="N18" i="21"/>
  <c r="N41" i="21"/>
  <c r="N30" i="21"/>
  <c r="N16" i="21"/>
  <c r="N42" i="21"/>
  <c r="N43" i="21"/>
  <c r="N19" i="21"/>
  <c r="N44" i="21"/>
  <c r="N34" i="21"/>
  <c r="N13" i="21"/>
  <c r="N15" i="21"/>
  <c r="N11" i="21"/>
  <c r="N45" i="21"/>
  <c r="N35" i="21"/>
  <c r="N21" i="21"/>
  <c r="N46" i="21"/>
  <c r="N47" i="21"/>
  <c r="N36" i="21"/>
  <c r="N28" i="21"/>
  <c r="N32" i="21"/>
  <c r="N48" i="21"/>
  <c r="N29" i="21"/>
  <c r="N49" i="21"/>
  <c r="N14" i="21"/>
  <c r="N22" i="21"/>
  <c r="N17" i="21"/>
  <c r="N31" i="21"/>
  <c r="N50" i="21"/>
  <c r="N26" i="21"/>
  <c r="N51" i="21"/>
  <c r="N52" i="21"/>
  <c r="N27" i="21"/>
  <c r="N53" i="21"/>
  <c r="N54" i="21"/>
  <c r="N55" i="21"/>
  <c r="N56" i="21"/>
  <c r="N24" i="21"/>
  <c r="N57" i="21"/>
  <c r="N58" i="21"/>
  <c r="L38" i="21"/>
  <c r="L12" i="21"/>
  <c r="L25" i="21"/>
  <c r="L20" i="21"/>
  <c r="L23" i="21"/>
  <c r="L39" i="21"/>
  <c r="L33" i="21"/>
  <c r="L40" i="21"/>
  <c r="L18" i="21"/>
  <c r="L41" i="21"/>
  <c r="L30" i="21"/>
  <c r="L16" i="21"/>
  <c r="L42" i="21"/>
  <c r="L43" i="21"/>
  <c r="L19" i="21"/>
  <c r="L44" i="21"/>
  <c r="L34" i="21"/>
  <c r="L13" i="21"/>
  <c r="L15" i="21"/>
  <c r="L11" i="21"/>
  <c r="L45" i="21"/>
  <c r="L35" i="21"/>
  <c r="L21" i="21"/>
  <c r="L46" i="21"/>
  <c r="L47" i="21"/>
  <c r="L36" i="21"/>
  <c r="L28" i="21"/>
  <c r="L32" i="21"/>
  <c r="L48" i="21"/>
  <c r="L29" i="21"/>
  <c r="L49" i="21"/>
  <c r="L14" i="21"/>
  <c r="L22" i="21"/>
  <c r="L17" i="21"/>
  <c r="L31" i="21"/>
  <c r="L50" i="21"/>
  <c r="L26" i="21"/>
  <c r="L51" i="21"/>
  <c r="L52" i="21"/>
  <c r="L27" i="21"/>
  <c r="L53" i="21"/>
  <c r="L54" i="21"/>
  <c r="L55" i="21"/>
  <c r="L56" i="21"/>
  <c r="L24" i="21"/>
  <c r="L57" i="21"/>
  <c r="L58" i="21"/>
  <c r="J38" i="21"/>
  <c r="J12" i="21"/>
  <c r="J25" i="21"/>
  <c r="J20" i="21"/>
  <c r="J23" i="21"/>
  <c r="J39" i="21"/>
  <c r="J33" i="21"/>
  <c r="J40" i="21"/>
  <c r="J18" i="21"/>
  <c r="J41" i="21"/>
  <c r="J30" i="21"/>
  <c r="J16" i="21"/>
  <c r="J42" i="21"/>
  <c r="J43" i="21"/>
  <c r="J19" i="21"/>
  <c r="J44" i="21"/>
  <c r="J34" i="21"/>
  <c r="J13" i="21"/>
  <c r="J15" i="21"/>
  <c r="J11" i="21"/>
  <c r="J45" i="21"/>
  <c r="J35" i="21"/>
  <c r="J21" i="21"/>
  <c r="J46" i="21"/>
  <c r="J47" i="21"/>
  <c r="J36" i="21"/>
  <c r="J28" i="21"/>
  <c r="J32" i="21"/>
  <c r="J48" i="21"/>
  <c r="J29" i="21"/>
  <c r="J49" i="21"/>
  <c r="J14" i="21"/>
  <c r="J22" i="21"/>
  <c r="J17" i="21"/>
  <c r="J31" i="21"/>
  <c r="J50" i="21"/>
  <c r="J26" i="21"/>
  <c r="J51" i="21"/>
  <c r="J52" i="21"/>
  <c r="J27" i="21"/>
  <c r="J53" i="21"/>
  <c r="J54" i="21"/>
  <c r="J55" i="21"/>
  <c r="J56" i="21"/>
  <c r="J24" i="21"/>
  <c r="J57" i="21"/>
  <c r="J58" i="21"/>
  <c r="H38" i="21"/>
  <c r="H12" i="21"/>
  <c r="H25" i="21"/>
  <c r="H20" i="21"/>
  <c r="H23" i="21"/>
  <c r="H39" i="21"/>
  <c r="H33" i="21"/>
  <c r="H40" i="21"/>
  <c r="H18" i="21"/>
  <c r="H41" i="21"/>
  <c r="H30" i="21"/>
  <c r="H16" i="21"/>
  <c r="H42" i="21"/>
  <c r="H43" i="21"/>
  <c r="H19" i="21"/>
  <c r="H44" i="21"/>
  <c r="H34" i="21"/>
  <c r="H13" i="21"/>
  <c r="H15" i="21"/>
  <c r="H11" i="21"/>
  <c r="H45" i="21"/>
  <c r="H35" i="21"/>
  <c r="H21" i="21"/>
  <c r="H46" i="21"/>
  <c r="H47" i="21"/>
  <c r="H36" i="21"/>
  <c r="H28" i="21"/>
  <c r="H32" i="21"/>
  <c r="H48" i="21"/>
  <c r="H29" i="21"/>
  <c r="H49" i="21"/>
  <c r="H14" i="21"/>
  <c r="H22" i="21"/>
  <c r="H17" i="21"/>
  <c r="H31" i="21"/>
  <c r="H50" i="21"/>
  <c r="H26" i="21"/>
  <c r="H51" i="21"/>
  <c r="H52" i="21"/>
  <c r="H27" i="21"/>
  <c r="H53" i="21"/>
  <c r="H54" i="21"/>
  <c r="H55" i="21"/>
  <c r="H56" i="21"/>
  <c r="H24" i="21"/>
  <c r="H57" i="21"/>
  <c r="H58" i="21"/>
  <c r="AL37" i="21"/>
  <c r="AJ37" i="21"/>
  <c r="AH37" i="21"/>
  <c r="AF37" i="21"/>
  <c r="AD37" i="21"/>
  <c r="AB37" i="21"/>
  <c r="Z37" i="21"/>
  <c r="X37" i="21"/>
  <c r="V37" i="21"/>
  <c r="T37" i="21"/>
  <c r="R37" i="21"/>
  <c r="P37" i="21"/>
  <c r="N37" i="21"/>
  <c r="L37" i="21"/>
  <c r="J37" i="21"/>
  <c r="H37" i="21"/>
  <c r="F38" i="21"/>
  <c r="F12" i="21"/>
  <c r="F25" i="21"/>
  <c r="F20" i="21"/>
  <c r="F23" i="21"/>
  <c r="F39" i="21"/>
  <c r="F33" i="21"/>
  <c r="F40" i="21"/>
  <c r="F18" i="21"/>
  <c r="F41" i="21"/>
  <c r="F30" i="21"/>
  <c r="F16" i="21"/>
  <c r="F42" i="21"/>
  <c r="F43" i="21"/>
  <c r="F19" i="21"/>
  <c r="F44" i="21"/>
  <c r="F34" i="21"/>
  <c r="F13" i="21"/>
  <c r="F15" i="21"/>
  <c r="F11" i="21"/>
  <c r="F45" i="21"/>
  <c r="F35" i="21"/>
  <c r="F21" i="21"/>
  <c r="F46" i="21"/>
  <c r="F47" i="21"/>
  <c r="F36" i="21"/>
  <c r="F28" i="21"/>
  <c r="F32" i="21"/>
  <c r="F48" i="21"/>
  <c r="F29" i="21"/>
  <c r="F49" i="21"/>
  <c r="F14" i="21"/>
  <c r="F22" i="21"/>
  <c r="F17" i="21"/>
  <c r="F31" i="21"/>
  <c r="F50" i="21"/>
  <c r="F26" i="21"/>
  <c r="F51" i="21"/>
  <c r="F52" i="21"/>
  <c r="F27" i="21"/>
  <c r="F53" i="21"/>
  <c r="F54" i="21"/>
  <c r="F55" i="21"/>
  <c r="F56" i="21"/>
  <c r="F24" i="21"/>
  <c r="F57" i="21"/>
  <c r="F58" i="21"/>
  <c r="F37" i="21"/>
  <c r="D40" i="21"/>
  <c r="D42" i="21"/>
  <c r="D15" i="21"/>
  <c r="D33" i="21"/>
  <c r="D21" i="21"/>
  <c r="D12" i="21"/>
  <c r="D37" i="21"/>
  <c r="D57" i="21"/>
  <c r="D19" i="21"/>
  <c r="D26" i="21"/>
  <c r="D23" i="21"/>
  <c r="D48" i="21"/>
  <c r="D53" i="21"/>
  <c r="D30" i="21"/>
  <c r="D35" i="21"/>
  <c r="D25" i="21"/>
  <c r="D27" i="21"/>
  <c r="D38" i="21"/>
  <c r="D29" i="21"/>
  <c r="D13" i="21"/>
  <c r="D32" i="21"/>
  <c r="D11" i="21"/>
  <c r="D20" i="21"/>
  <c r="D18" i="21"/>
  <c r="D36" i="21"/>
  <c r="D16" i="21"/>
  <c r="D22" i="21"/>
  <c r="D17" i="21"/>
  <c r="D24" i="21"/>
  <c r="D56" i="21"/>
  <c r="D49" i="21"/>
  <c r="D31" i="21"/>
  <c r="D45" i="21"/>
  <c r="D54" i="21"/>
  <c r="D41" i="21"/>
  <c r="D39" i="21"/>
  <c r="D43" i="21"/>
  <c r="D52" i="21"/>
  <c r="D50" i="21"/>
  <c r="D44" i="21"/>
  <c r="D47" i="21"/>
  <c r="D55" i="21"/>
  <c r="D28" i="21"/>
  <c r="D46" i="21"/>
  <c r="D34" i="21"/>
  <c r="D51" i="21"/>
  <c r="D58" i="21"/>
  <c r="D14" i="21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L39" i="17"/>
  <c r="L40" i="17"/>
  <c r="L41" i="17"/>
  <c r="L42" i="17"/>
  <c r="L43" i="17"/>
  <c r="L44" i="17"/>
  <c r="L45" i="17"/>
  <c r="L46" i="17"/>
  <c r="L47" i="17"/>
  <c r="L48" i="17"/>
  <c r="L49" i="17"/>
  <c r="L50" i="17"/>
  <c r="L51" i="17"/>
  <c r="L52" i="17"/>
  <c r="L53" i="17"/>
  <c r="L54" i="17"/>
  <c r="L55" i="17"/>
  <c r="L56" i="17"/>
  <c r="L57" i="17"/>
  <c r="L58" i="17"/>
  <c r="AO12" i="22" l="1"/>
  <c r="AO58" i="22"/>
  <c r="AO50" i="22"/>
  <c r="AO53" i="22"/>
  <c r="AO15" i="22"/>
  <c r="AO27" i="22"/>
  <c r="AO48" i="22"/>
  <c r="AO30" i="22"/>
  <c r="AO24" i="22"/>
  <c r="AO19" i="22"/>
  <c r="AO52" i="22"/>
  <c r="AO16" i="22"/>
  <c r="AO20" i="22"/>
  <c r="AO35" i="22"/>
  <c r="AO22" i="22"/>
  <c r="AO43" i="22"/>
  <c r="AO36" i="22"/>
  <c r="AO14" i="22"/>
  <c r="AO17" i="22"/>
  <c r="AO23" i="22"/>
  <c r="AO34" i="22"/>
  <c r="AO21" i="22"/>
  <c r="AO57" i="22"/>
  <c r="AO37" i="22"/>
  <c r="AO44" i="22"/>
  <c r="AO29" i="22"/>
  <c r="AO45" i="22"/>
  <c r="AO38" i="22"/>
  <c r="AO18" i="22"/>
  <c r="AO47" i="22"/>
  <c r="AO42" i="22"/>
  <c r="AO26" i="22"/>
  <c r="AO49" i="22"/>
  <c r="AO33" i="22"/>
  <c r="AO51" i="22"/>
  <c r="AO41" i="22"/>
  <c r="AO11" i="22"/>
  <c r="AO55" i="22"/>
  <c r="AO40" i="22"/>
  <c r="AO39" i="22"/>
  <c r="AO56" i="22"/>
  <c r="AO13" i="22"/>
  <c r="AO25" i="22"/>
  <c r="AO28" i="22"/>
  <c r="AO32" i="22"/>
  <c r="AO54" i="22"/>
  <c r="AO46" i="22"/>
  <c r="AO31" i="22"/>
  <c r="AM14" i="21"/>
  <c r="AN14" i="21" s="1"/>
  <c r="AM44" i="21"/>
  <c r="AM31" i="21"/>
  <c r="AN31" i="21" s="1"/>
  <c r="AM18" i="21"/>
  <c r="AN18" i="21" s="1"/>
  <c r="AM25" i="21"/>
  <c r="AM57" i="21"/>
  <c r="AM33" i="21"/>
  <c r="AN33" i="21" s="1"/>
  <c r="AM46" i="21"/>
  <c r="AN46" i="21" s="1"/>
  <c r="AM39" i="21"/>
  <c r="AN39" i="21" s="1"/>
  <c r="AM17" i="21"/>
  <c r="AM13" i="21"/>
  <c r="AN13" i="21" s="1"/>
  <c r="AM48" i="21"/>
  <c r="AN48" i="21" s="1"/>
  <c r="AM58" i="21"/>
  <c r="AM50" i="21"/>
  <c r="AM49" i="21"/>
  <c r="AN49" i="21" s="1"/>
  <c r="AM20" i="21"/>
  <c r="AN20" i="21" s="1"/>
  <c r="AM35" i="21"/>
  <c r="AN35" i="21" s="1"/>
  <c r="AM51" i="21"/>
  <c r="AM55" i="21"/>
  <c r="AN55" i="21" s="1"/>
  <c r="AM52" i="21"/>
  <c r="AN52" i="21" s="1"/>
  <c r="AM54" i="21"/>
  <c r="AN54" i="21" s="1"/>
  <c r="AM56" i="21"/>
  <c r="AM16" i="21"/>
  <c r="AN16" i="21" s="1"/>
  <c r="AM11" i="21"/>
  <c r="AN11" i="21" s="1"/>
  <c r="AM38" i="21"/>
  <c r="AN38" i="21" s="1"/>
  <c r="AM30" i="21"/>
  <c r="AM26" i="21"/>
  <c r="AN26" i="21" s="1"/>
  <c r="AM12" i="21"/>
  <c r="AN12" i="21" s="1"/>
  <c r="AM42" i="21"/>
  <c r="AN42" i="21" s="1"/>
  <c r="AM28" i="21"/>
  <c r="AN28" i="21" s="1"/>
  <c r="AM41" i="21"/>
  <c r="AN41" i="21" s="1"/>
  <c r="AM22" i="21"/>
  <c r="AN22" i="21" s="1"/>
  <c r="AM29" i="21"/>
  <c r="AN29" i="21" s="1"/>
  <c r="AM23" i="21"/>
  <c r="AM37" i="21"/>
  <c r="AM15" i="21"/>
  <c r="AN15" i="21" s="1"/>
  <c r="AM34" i="21"/>
  <c r="AN34" i="21" s="1"/>
  <c r="AM47" i="21"/>
  <c r="AN47" i="21" s="1"/>
  <c r="AM43" i="21"/>
  <c r="AN43" i="21" s="1"/>
  <c r="AM45" i="21"/>
  <c r="AN45" i="21" s="1"/>
  <c r="AM24" i="21"/>
  <c r="AN24" i="21" s="1"/>
  <c r="AM36" i="21"/>
  <c r="AM32" i="21"/>
  <c r="AN32" i="21" s="1"/>
  <c r="AM27" i="21"/>
  <c r="AN27" i="21" s="1"/>
  <c r="AM53" i="21"/>
  <c r="AN53" i="21" s="1"/>
  <c r="AM19" i="21"/>
  <c r="AM21" i="21"/>
  <c r="AN21" i="21" s="1"/>
  <c r="AM40" i="21"/>
  <c r="AN40" i="21" s="1"/>
  <c r="AN58" i="21"/>
  <c r="AN44" i="21"/>
  <c r="AN50" i="21"/>
  <c r="AN30" i="21"/>
  <c r="AN25" i="21"/>
  <c r="AN19" i="21"/>
  <c r="AN57" i="21"/>
  <c r="AN51" i="21"/>
  <c r="AN36" i="21"/>
  <c r="AN17" i="21"/>
  <c r="AN56" i="21"/>
  <c r="AN37" i="21"/>
  <c r="AN23" i="21"/>
  <c r="AO34" i="21" l="1"/>
  <c r="AO48" i="21"/>
  <c r="AO53" i="21"/>
  <c r="AO49" i="21"/>
  <c r="AO27" i="21"/>
  <c r="AO54" i="21"/>
  <c r="AO18" i="21"/>
  <c r="AO43" i="21"/>
  <c r="AO58" i="21"/>
  <c r="AO30" i="21"/>
  <c r="AO36" i="21"/>
  <c r="AO35" i="21"/>
  <c r="AO31" i="21"/>
  <c r="AO12" i="21"/>
  <c r="AO56" i="21"/>
  <c r="AO11" i="21"/>
  <c r="AO37" i="21"/>
  <c r="AO24" i="21"/>
  <c r="AO21" i="21"/>
  <c r="AO33" i="21"/>
  <c r="AO26" i="21"/>
  <c r="AO45" i="21"/>
  <c r="AO39" i="21"/>
  <c r="AO22" i="21"/>
  <c r="AO41" i="21"/>
  <c r="AO52" i="21"/>
  <c r="AO15" i="21"/>
  <c r="AO25" i="21"/>
  <c r="AO14" i="21"/>
  <c r="AO13" i="21"/>
  <c r="AO20" i="21"/>
  <c r="AO29" i="21"/>
  <c r="AO40" i="21"/>
  <c r="AO51" i="21"/>
  <c r="AO32" i="21"/>
  <c r="AO44" i="21"/>
  <c r="AO23" i="21"/>
  <c r="AO55" i="21"/>
  <c r="AO28" i="21"/>
  <c r="AO19" i="21"/>
  <c r="AO57" i="21"/>
  <c r="AO17" i="21"/>
  <c r="AO46" i="21"/>
  <c r="AO16" i="21"/>
  <c r="AO38" i="21"/>
  <c r="AO50" i="21"/>
  <c r="AO47" i="21"/>
  <c r="AO42" i="21"/>
  <c r="AL58" i="20" l="1"/>
  <c r="AJ58" i="20"/>
  <c r="AH58" i="20"/>
  <c r="AF58" i="20"/>
  <c r="AD58" i="20"/>
  <c r="AB58" i="20"/>
  <c r="Z58" i="20"/>
  <c r="X58" i="20"/>
  <c r="V58" i="20"/>
  <c r="T58" i="20"/>
  <c r="R58" i="20"/>
  <c r="P58" i="20"/>
  <c r="J58" i="20"/>
  <c r="H58" i="20"/>
  <c r="F58" i="20"/>
  <c r="D58" i="20"/>
  <c r="AL35" i="20"/>
  <c r="AJ35" i="20"/>
  <c r="AH35" i="20"/>
  <c r="AF35" i="20"/>
  <c r="AD35" i="20"/>
  <c r="AB35" i="20"/>
  <c r="Z35" i="20"/>
  <c r="X35" i="20"/>
  <c r="V35" i="20"/>
  <c r="T35" i="20"/>
  <c r="R35" i="20"/>
  <c r="P35" i="20"/>
  <c r="J35" i="20"/>
  <c r="H35" i="20"/>
  <c r="F35" i="20"/>
  <c r="D35" i="20"/>
  <c r="AM35" i="20" s="1"/>
  <c r="AN35" i="20" s="1"/>
  <c r="AL34" i="20"/>
  <c r="AJ34" i="20"/>
  <c r="AH34" i="20"/>
  <c r="AF34" i="20"/>
  <c r="AD34" i="20"/>
  <c r="AB34" i="20"/>
  <c r="Z34" i="20"/>
  <c r="X34" i="20"/>
  <c r="V34" i="20"/>
  <c r="T34" i="20"/>
  <c r="R34" i="20"/>
  <c r="P34" i="20"/>
  <c r="N34" i="20"/>
  <c r="L34" i="20"/>
  <c r="J34" i="20"/>
  <c r="H34" i="20"/>
  <c r="F34" i="20"/>
  <c r="D34" i="20"/>
  <c r="AL43" i="20"/>
  <c r="AJ43" i="20"/>
  <c r="AH43" i="20"/>
  <c r="AF43" i="20"/>
  <c r="AD43" i="20"/>
  <c r="AB43" i="20"/>
  <c r="Z43" i="20"/>
  <c r="X43" i="20"/>
  <c r="V43" i="20"/>
  <c r="T43" i="20"/>
  <c r="R43" i="20"/>
  <c r="P43" i="20"/>
  <c r="J43" i="20"/>
  <c r="H43" i="20"/>
  <c r="F43" i="20"/>
  <c r="D43" i="20"/>
  <c r="AL57" i="20"/>
  <c r="AJ57" i="20"/>
  <c r="AH57" i="20"/>
  <c r="AF57" i="20"/>
  <c r="AD57" i="20"/>
  <c r="AB57" i="20"/>
  <c r="Z57" i="20"/>
  <c r="X57" i="20"/>
  <c r="V57" i="20"/>
  <c r="T57" i="20"/>
  <c r="R57" i="20"/>
  <c r="P57" i="20"/>
  <c r="J57" i="20"/>
  <c r="H57" i="20"/>
  <c r="F57" i="20"/>
  <c r="D57" i="20"/>
  <c r="AL46" i="20"/>
  <c r="AJ46" i="20"/>
  <c r="AH46" i="20"/>
  <c r="AF46" i="20"/>
  <c r="AD46" i="20"/>
  <c r="AB46" i="20"/>
  <c r="Z46" i="20"/>
  <c r="X46" i="20"/>
  <c r="V46" i="20"/>
  <c r="T46" i="20"/>
  <c r="R46" i="20"/>
  <c r="P46" i="20"/>
  <c r="J46" i="20"/>
  <c r="H46" i="20"/>
  <c r="F46" i="20"/>
  <c r="D46" i="20"/>
  <c r="AL56" i="20"/>
  <c r="AJ56" i="20"/>
  <c r="AH56" i="20"/>
  <c r="AF56" i="20"/>
  <c r="AD56" i="20"/>
  <c r="AB56" i="20"/>
  <c r="Z56" i="20"/>
  <c r="X56" i="20"/>
  <c r="V56" i="20"/>
  <c r="T56" i="20"/>
  <c r="R56" i="20"/>
  <c r="P56" i="20"/>
  <c r="J56" i="20"/>
  <c r="H56" i="20"/>
  <c r="F56" i="20"/>
  <c r="D56" i="20"/>
  <c r="AL18" i="20"/>
  <c r="AJ18" i="20"/>
  <c r="AH18" i="20"/>
  <c r="AF18" i="20"/>
  <c r="AD18" i="20"/>
  <c r="AB18" i="20"/>
  <c r="Z18" i="20"/>
  <c r="X18" i="20"/>
  <c r="V18" i="20"/>
  <c r="T18" i="20"/>
  <c r="R18" i="20"/>
  <c r="P18" i="20"/>
  <c r="N18" i="20"/>
  <c r="L18" i="20"/>
  <c r="J18" i="20"/>
  <c r="H18" i="20"/>
  <c r="F18" i="20"/>
  <c r="D18" i="20"/>
  <c r="AM18" i="20" s="1"/>
  <c r="AN18" i="20" s="1"/>
  <c r="AL49" i="20"/>
  <c r="AJ49" i="20"/>
  <c r="AH49" i="20"/>
  <c r="AF49" i="20"/>
  <c r="AD49" i="20"/>
  <c r="AB49" i="20"/>
  <c r="Z49" i="20"/>
  <c r="X49" i="20"/>
  <c r="V49" i="20"/>
  <c r="T49" i="20"/>
  <c r="R49" i="20"/>
  <c r="P49" i="20"/>
  <c r="J49" i="20"/>
  <c r="H49" i="20"/>
  <c r="F49" i="20"/>
  <c r="D49" i="20"/>
  <c r="AM49" i="20" s="1"/>
  <c r="AN49" i="20" s="1"/>
  <c r="AL47" i="20"/>
  <c r="AJ47" i="20"/>
  <c r="AH47" i="20"/>
  <c r="AF47" i="20"/>
  <c r="AD47" i="20"/>
  <c r="AB47" i="20"/>
  <c r="Z47" i="20"/>
  <c r="X47" i="20"/>
  <c r="V47" i="20"/>
  <c r="T47" i="20"/>
  <c r="R47" i="20"/>
  <c r="P47" i="20"/>
  <c r="N47" i="20"/>
  <c r="J47" i="20"/>
  <c r="H47" i="20"/>
  <c r="F47" i="20"/>
  <c r="D47" i="20"/>
  <c r="AL25" i="20"/>
  <c r="AJ25" i="20"/>
  <c r="AH25" i="20"/>
  <c r="AF25" i="20"/>
  <c r="AD25" i="20"/>
  <c r="AB25" i="20"/>
  <c r="Z25" i="20"/>
  <c r="X25" i="20"/>
  <c r="V25" i="20"/>
  <c r="T25" i="20"/>
  <c r="R25" i="20"/>
  <c r="P25" i="20"/>
  <c r="N25" i="20"/>
  <c r="L25" i="20"/>
  <c r="J25" i="20"/>
  <c r="H25" i="20"/>
  <c r="F25" i="20"/>
  <c r="D25" i="20"/>
  <c r="AL51" i="20"/>
  <c r="AJ51" i="20"/>
  <c r="AH51" i="20"/>
  <c r="AF51" i="20"/>
  <c r="AD51" i="20"/>
  <c r="AB51" i="20"/>
  <c r="Z51" i="20"/>
  <c r="X51" i="20"/>
  <c r="V51" i="20"/>
  <c r="T51" i="20"/>
  <c r="R51" i="20"/>
  <c r="P51" i="20"/>
  <c r="J51" i="20"/>
  <c r="H51" i="20"/>
  <c r="F51" i="20"/>
  <c r="D51" i="20"/>
  <c r="AL33" i="20"/>
  <c r="AJ33" i="20"/>
  <c r="AH33" i="20"/>
  <c r="AF33" i="20"/>
  <c r="AD33" i="20"/>
  <c r="AB33" i="20"/>
  <c r="Z33" i="20"/>
  <c r="X33" i="20"/>
  <c r="V33" i="20"/>
  <c r="T33" i="20"/>
  <c r="R33" i="20"/>
  <c r="P33" i="20"/>
  <c r="N33" i="20"/>
  <c r="L33" i="20"/>
  <c r="J33" i="20"/>
  <c r="H33" i="20"/>
  <c r="F33" i="20"/>
  <c r="D33" i="20"/>
  <c r="AL27" i="20"/>
  <c r="AJ27" i="20"/>
  <c r="AH27" i="20"/>
  <c r="AF27" i="20"/>
  <c r="AD27" i="20"/>
  <c r="AB27" i="20"/>
  <c r="Z27" i="20"/>
  <c r="X27" i="20"/>
  <c r="V27" i="20"/>
  <c r="T27" i="20"/>
  <c r="R27" i="20"/>
  <c r="P27" i="20"/>
  <c r="N27" i="20"/>
  <c r="L27" i="20"/>
  <c r="J27" i="20"/>
  <c r="H27" i="20"/>
  <c r="F27" i="20"/>
  <c r="D27" i="20"/>
  <c r="AL19" i="20"/>
  <c r="AJ19" i="20"/>
  <c r="AH19" i="20"/>
  <c r="AF19" i="20"/>
  <c r="AD19" i="20"/>
  <c r="AB19" i="20"/>
  <c r="Z19" i="20"/>
  <c r="X19" i="20"/>
  <c r="V19" i="20"/>
  <c r="T19" i="20"/>
  <c r="R19" i="20"/>
  <c r="P19" i="20"/>
  <c r="N19" i="20"/>
  <c r="L19" i="20"/>
  <c r="J19" i="20"/>
  <c r="H19" i="20"/>
  <c r="F19" i="20"/>
  <c r="D19" i="20"/>
  <c r="AL12" i="20"/>
  <c r="AJ12" i="20"/>
  <c r="AH12" i="20"/>
  <c r="AF12" i="20"/>
  <c r="AD12" i="20"/>
  <c r="AB12" i="20"/>
  <c r="Z12" i="20"/>
  <c r="X12" i="20"/>
  <c r="V12" i="20"/>
  <c r="T12" i="20"/>
  <c r="R12" i="20"/>
  <c r="P12" i="20"/>
  <c r="N12" i="20"/>
  <c r="L12" i="20"/>
  <c r="J12" i="20"/>
  <c r="H12" i="20"/>
  <c r="F12" i="20"/>
  <c r="D12" i="20"/>
  <c r="AL52" i="20"/>
  <c r="AJ52" i="20"/>
  <c r="AH52" i="20"/>
  <c r="AF52" i="20"/>
  <c r="AD52" i="20"/>
  <c r="AB52" i="20"/>
  <c r="Z52" i="20"/>
  <c r="X52" i="20"/>
  <c r="V52" i="20"/>
  <c r="T52" i="20"/>
  <c r="R52" i="20"/>
  <c r="P52" i="20"/>
  <c r="J52" i="20"/>
  <c r="H52" i="20"/>
  <c r="F52" i="20"/>
  <c r="D52" i="20"/>
  <c r="AL22" i="20"/>
  <c r="AJ22" i="20"/>
  <c r="AH22" i="20"/>
  <c r="AF22" i="20"/>
  <c r="AD22" i="20"/>
  <c r="AB22" i="20"/>
  <c r="Z22" i="20"/>
  <c r="X22" i="20"/>
  <c r="V22" i="20"/>
  <c r="T22" i="20"/>
  <c r="R22" i="20"/>
  <c r="P22" i="20"/>
  <c r="N22" i="20"/>
  <c r="L22" i="20"/>
  <c r="J22" i="20"/>
  <c r="H22" i="20"/>
  <c r="F22" i="20"/>
  <c r="D22" i="20"/>
  <c r="AL40" i="20"/>
  <c r="AJ40" i="20"/>
  <c r="AH40" i="20"/>
  <c r="AF40" i="20"/>
  <c r="AD40" i="20"/>
  <c r="AB40" i="20"/>
  <c r="Z40" i="20"/>
  <c r="X40" i="20"/>
  <c r="V40" i="20"/>
  <c r="T40" i="20"/>
  <c r="R40" i="20"/>
  <c r="P40" i="20"/>
  <c r="J40" i="20"/>
  <c r="H40" i="20"/>
  <c r="F40" i="20"/>
  <c r="D40" i="20"/>
  <c r="AL31" i="20"/>
  <c r="AJ31" i="20"/>
  <c r="AH31" i="20"/>
  <c r="AF31" i="20"/>
  <c r="AD31" i="20"/>
  <c r="AB31" i="20"/>
  <c r="Z31" i="20"/>
  <c r="X31" i="20"/>
  <c r="V31" i="20"/>
  <c r="T31" i="20"/>
  <c r="R31" i="20"/>
  <c r="P31" i="20"/>
  <c r="N31" i="20"/>
  <c r="L31" i="20"/>
  <c r="J31" i="20"/>
  <c r="H31" i="20"/>
  <c r="F31" i="20"/>
  <c r="D31" i="20"/>
  <c r="AL38" i="20"/>
  <c r="AJ38" i="20"/>
  <c r="AH38" i="20"/>
  <c r="AF38" i="20"/>
  <c r="AD38" i="20"/>
  <c r="AB38" i="20"/>
  <c r="Z38" i="20"/>
  <c r="X38" i="20"/>
  <c r="V38" i="20"/>
  <c r="T38" i="20"/>
  <c r="R38" i="20"/>
  <c r="P38" i="20"/>
  <c r="N38" i="20"/>
  <c r="L38" i="20"/>
  <c r="J38" i="20"/>
  <c r="H38" i="20"/>
  <c r="F38" i="20"/>
  <c r="D38" i="20"/>
  <c r="AL26" i="20"/>
  <c r="AJ26" i="20"/>
  <c r="AH26" i="20"/>
  <c r="AF26" i="20"/>
  <c r="AD26" i="20"/>
  <c r="AB26" i="20"/>
  <c r="Z26" i="20"/>
  <c r="X26" i="20"/>
  <c r="V26" i="20"/>
  <c r="T26" i="20"/>
  <c r="R26" i="20"/>
  <c r="P26" i="20"/>
  <c r="N26" i="20"/>
  <c r="L26" i="20"/>
  <c r="J26" i="20"/>
  <c r="H26" i="20"/>
  <c r="F26" i="20"/>
  <c r="D26" i="20"/>
  <c r="AL48" i="20"/>
  <c r="AJ48" i="20"/>
  <c r="AH48" i="20"/>
  <c r="AF48" i="20"/>
  <c r="AD48" i="20"/>
  <c r="AB48" i="20"/>
  <c r="Z48" i="20"/>
  <c r="X48" i="20"/>
  <c r="V48" i="20"/>
  <c r="T48" i="20"/>
  <c r="R48" i="20"/>
  <c r="P48" i="20"/>
  <c r="N48" i="20"/>
  <c r="J48" i="20"/>
  <c r="H48" i="20"/>
  <c r="F48" i="20"/>
  <c r="D48" i="20"/>
  <c r="AL50" i="20"/>
  <c r="AJ50" i="20"/>
  <c r="AH50" i="20"/>
  <c r="AF50" i="20"/>
  <c r="AD50" i="20"/>
  <c r="AB50" i="20"/>
  <c r="Z50" i="20"/>
  <c r="X50" i="20"/>
  <c r="V50" i="20"/>
  <c r="T50" i="20"/>
  <c r="R50" i="20"/>
  <c r="P50" i="20"/>
  <c r="J50" i="20"/>
  <c r="H50" i="20"/>
  <c r="F50" i="20"/>
  <c r="D50" i="20"/>
  <c r="AM50" i="20" s="1"/>
  <c r="AN50" i="20" s="1"/>
  <c r="AL20" i="20"/>
  <c r="AJ20" i="20"/>
  <c r="AH20" i="20"/>
  <c r="AF20" i="20"/>
  <c r="AD20" i="20"/>
  <c r="AB20" i="20"/>
  <c r="Z20" i="20"/>
  <c r="X20" i="20"/>
  <c r="V20" i="20"/>
  <c r="T20" i="20"/>
  <c r="R20" i="20"/>
  <c r="P20" i="20"/>
  <c r="N20" i="20"/>
  <c r="L20" i="20"/>
  <c r="J20" i="20"/>
  <c r="H20" i="20"/>
  <c r="F20" i="20"/>
  <c r="D20" i="20"/>
  <c r="AL37" i="20"/>
  <c r="AJ37" i="20"/>
  <c r="AH37" i="20"/>
  <c r="AF37" i="20"/>
  <c r="AD37" i="20"/>
  <c r="AB37" i="20"/>
  <c r="Z37" i="20"/>
  <c r="X37" i="20"/>
  <c r="V37" i="20"/>
  <c r="T37" i="20"/>
  <c r="R37" i="20"/>
  <c r="P37" i="20"/>
  <c r="N37" i="20"/>
  <c r="L37" i="20"/>
  <c r="J37" i="20"/>
  <c r="H37" i="20"/>
  <c r="F37" i="20"/>
  <c r="D37" i="20"/>
  <c r="AL45" i="20"/>
  <c r="AJ45" i="20"/>
  <c r="AH45" i="20"/>
  <c r="AF45" i="20"/>
  <c r="AD45" i="20"/>
  <c r="AB45" i="20"/>
  <c r="Z45" i="20"/>
  <c r="X45" i="20"/>
  <c r="V45" i="20"/>
  <c r="T45" i="20"/>
  <c r="R45" i="20"/>
  <c r="P45" i="20"/>
  <c r="N45" i="20"/>
  <c r="J45" i="20"/>
  <c r="H45" i="20"/>
  <c r="F45" i="20"/>
  <c r="AM45" i="20" s="1"/>
  <c r="AN45" i="20" s="1"/>
  <c r="D45" i="20"/>
  <c r="AL24" i="20"/>
  <c r="AJ24" i="20"/>
  <c r="AH24" i="20"/>
  <c r="AF24" i="20"/>
  <c r="AD24" i="20"/>
  <c r="AB24" i="20"/>
  <c r="Z24" i="20"/>
  <c r="X24" i="20"/>
  <c r="V24" i="20"/>
  <c r="T24" i="20"/>
  <c r="R24" i="20"/>
  <c r="P24" i="20"/>
  <c r="N24" i="20"/>
  <c r="L24" i="20"/>
  <c r="J24" i="20"/>
  <c r="H24" i="20"/>
  <c r="F24" i="20"/>
  <c r="D24" i="20"/>
  <c r="AL13" i="20"/>
  <c r="AJ13" i="20"/>
  <c r="AH13" i="20"/>
  <c r="AF13" i="20"/>
  <c r="AD13" i="20"/>
  <c r="AB13" i="20"/>
  <c r="Z13" i="20"/>
  <c r="X13" i="20"/>
  <c r="V13" i="20"/>
  <c r="T13" i="20"/>
  <c r="R13" i="20"/>
  <c r="P13" i="20"/>
  <c r="N13" i="20"/>
  <c r="L13" i="20"/>
  <c r="J13" i="20"/>
  <c r="H13" i="20"/>
  <c r="F13" i="20"/>
  <c r="D13" i="20"/>
  <c r="AL21" i="20"/>
  <c r="AJ21" i="20"/>
  <c r="AH21" i="20"/>
  <c r="AF21" i="20"/>
  <c r="AD21" i="20"/>
  <c r="AB21" i="20"/>
  <c r="Z21" i="20"/>
  <c r="X21" i="20"/>
  <c r="V21" i="20"/>
  <c r="T21" i="20"/>
  <c r="R21" i="20"/>
  <c r="P21" i="20"/>
  <c r="N21" i="20"/>
  <c r="L21" i="20"/>
  <c r="J21" i="20"/>
  <c r="H21" i="20"/>
  <c r="F21" i="20"/>
  <c r="D21" i="20"/>
  <c r="AL41" i="20"/>
  <c r="AJ41" i="20"/>
  <c r="AH41" i="20"/>
  <c r="AF41" i="20"/>
  <c r="AD41" i="20"/>
  <c r="AB41" i="20"/>
  <c r="Z41" i="20"/>
  <c r="X41" i="20"/>
  <c r="V41" i="20"/>
  <c r="T41" i="20"/>
  <c r="R41" i="20"/>
  <c r="P41" i="20"/>
  <c r="N41" i="20"/>
  <c r="L41" i="20"/>
  <c r="J41" i="20"/>
  <c r="H41" i="20"/>
  <c r="F41" i="20"/>
  <c r="D41" i="20"/>
  <c r="AL54" i="20"/>
  <c r="AJ54" i="20"/>
  <c r="AH54" i="20"/>
  <c r="AF54" i="20"/>
  <c r="AD54" i="20"/>
  <c r="AB54" i="20"/>
  <c r="Z54" i="20"/>
  <c r="X54" i="20"/>
  <c r="V54" i="20"/>
  <c r="T54" i="20"/>
  <c r="R54" i="20"/>
  <c r="P54" i="20"/>
  <c r="J54" i="20"/>
  <c r="H54" i="20"/>
  <c r="F54" i="20"/>
  <c r="D54" i="20"/>
  <c r="AL14" i="20"/>
  <c r="AJ14" i="20"/>
  <c r="AH14" i="20"/>
  <c r="AF14" i="20"/>
  <c r="AD14" i="20"/>
  <c r="AB14" i="20"/>
  <c r="Z14" i="20"/>
  <c r="X14" i="20"/>
  <c r="V14" i="20"/>
  <c r="T14" i="20"/>
  <c r="R14" i="20"/>
  <c r="P14" i="20"/>
  <c r="N14" i="20"/>
  <c r="L14" i="20"/>
  <c r="J14" i="20"/>
  <c r="H14" i="20"/>
  <c r="F14" i="20"/>
  <c r="D14" i="20"/>
  <c r="AL42" i="20"/>
  <c r="AJ42" i="20"/>
  <c r="AH42" i="20"/>
  <c r="AF42" i="20"/>
  <c r="AD42" i="20"/>
  <c r="AB42" i="20"/>
  <c r="Z42" i="20"/>
  <c r="X42" i="20"/>
  <c r="V42" i="20"/>
  <c r="T42" i="20"/>
  <c r="R42" i="20"/>
  <c r="P42" i="20"/>
  <c r="N42" i="20"/>
  <c r="J42" i="20"/>
  <c r="H42" i="20"/>
  <c r="F42" i="20"/>
  <c r="D42" i="20"/>
  <c r="AM42" i="20" s="1"/>
  <c r="AN42" i="20" s="1"/>
  <c r="AL39" i="20"/>
  <c r="AJ39" i="20"/>
  <c r="AH39" i="20"/>
  <c r="AF39" i="20"/>
  <c r="AD39" i="20"/>
  <c r="AB39" i="20"/>
  <c r="Z39" i="20"/>
  <c r="X39" i="20"/>
  <c r="V39" i="20"/>
  <c r="T39" i="20"/>
  <c r="R39" i="20"/>
  <c r="P39" i="20"/>
  <c r="N39" i="20"/>
  <c r="J39" i="20"/>
  <c r="H39" i="20"/>
  <c r="F39" i="20"/>
  <c r="D39" i="20"/>
  <c r="AL23" i="20"/>
  <c r="AJ23" i="20"/>
  <c r="AH23" i="20"/>
  <c r="AF23" i="20"/>
  <c r="AD23" i="20"/>
  <c r="AB23" i="20"/>
  <c r="Z23" i="20"/>
  <c r="X23" i="20"/>
  <c r="V23" i="20"/>
  <c r="T23" i="20"/>
  <c r="R23" i="20"/>
  <c r="P23" i="20"/>
  <c r="N23" i="20"/>
  <c r="L23" i="20"/>
  <c r="J23" i="20"/>
  <c r="H23" i="20"/>
  <c r="F23" i="20"/>
  <c r="D23" i="20"/>
  <c r="AL17" i="20"/>
  <c r="AJ17" i="20"/>
  <c r="AH17" i="20"/>
  <c r="AF17" i="20"/>
  <c r="AD17" i="20"/>
  <c r="AB17" i="20"/>
  <c r="Z17" i="20"/>
  <c r="X17" i="20"/>
  <c r="V17" i="20"/>
  <c r="T17" i="20"/>
  <c r="R17" i="20"/>
  <c r="P17" i="20"/>
  <c r="N17" i="20"/>
  <c r="L17" i="20"/>
  <c r="J17" i="20"/>
  <c r="H17" i="20"/>
  <c r="F17" i="20"/>
  <c r="D17" i="20"/>
  <c r="AL44" i="20"/>
  <c r="AJ44" i="20"/>
  <c r="AH44" i="20"/>
  <c r="AF44" i="20"/>
  <c r="AD44" i="20"/>
  <c r="AB44" i="20"/>
  <c r="Z44" i="20"/>
  <c r="X44" i="20"/>
  <c r="V44" i="20"/>
  <c r="T44" i="20"/>
  <c r="R44" i="20"/>
  <c r="P44" i="20"/>
  <c r="J44" i="20"/>
  <c r="H44" i="20"/>
  <c r="F44" i="20"/>
  <c r="D44" i="20"/>
  <c r="AL16" i="20"/>
  <c r="AJ16" i="20"/>
  <c r="AH16" i="20"/>
  <c r="AF16" i="20"/>
  <c r="AD16" i="20"/>
  <c r="AB16" i="20"/>
  <c r="Z16" i="20"/>
  <c r="X16" i="20"/>
  <c r="V16" i="20"/>
  <c r="T16" i="20"/>
  <c r="R16" i="20"/>
  <c r="P16" i="20"/>
  <c r="N16" i="20"/>
  <c r="L16" i="20"/>
  <c r="J16" i="20"/>
  <c r="H16" i="20"/>
  <c r="F16" i="20"/>
  <c r="D16" i="20"/>
  <c r="AL53" i="20"/>
  <c r="AJ53" i="20"/>
  <c r="AH53" i="20"/>
  <c r="AF53" i="20"/>
  <c r="AD53" i="20"/>
  <c r="AB53" i="20"/>
  <c r="Z53" i="20"/>
  <c r="X53" i="20"/>
  <c r="V53" i="20"/>
  <c r="T53" i="20"/>
  <c r="R53" i="20"/>
  <c r="P53" i="20"/>
  <c r="J53" i="20"/>
  <c r="H53" i="20"/>
  <c r="F53" i="20"/>
  <c r="D53" i="20"/>
  <c r="AL29" i="20"/>
  <c r="AJ29" i="20"/>
  <c r="AH29" i="20"/>
  <c r="AF29" i="20"/>
  <c r="AD29" i="20"/>
  <c r="AB29" i="20"/>
  <c r="Z29" i="20"/>
  <c r="X29" i="20"/>
  <c r="V29" i="20"/>
  <c r="T29" i="20"/>
  <c r="R29" i="20"/>
  <c r="P29" i="20"/>
  <c r="N29" i="20"/>
  <c r="L29" i="20"/>
  <c r="J29" i="20"/>
  <c r="H29" i="20"/>
  <c r="F29" i="20"/>
  <c r="D29" i="20"/>
  <c r="AL55" i="20"/>
  <c r="AJ55" i="20"/>
  <c r="AH55" i="20"/>
  <c r="AF55" i="20"/>
  <c r="AD55" i="20"/>
  <c r="AB55" i="20"/>
  <c r="Z55" i="20"/>
  <c r="X55" i="20"/>
  <c r="V55" i="20"/>
  <c r="T55" i="20"/>
  <c r="R55" i="20"/>
  <c r="P55" i="20"/>
  <c r="J55" i="20"/>
  <c r="H55" i="20"/>
  <c r="F55" i="20"/>
  <c r="D55" i="20"/>
  <c r="AL15" i="20"/>
  <c r="AJ15" i="20"/>
  <c r="AH15" i="20"/>
  <c r="AF15" i="20"/>
  <c r="AD15" i="20"/>
  <c r="AB15" i="20"/>
  <c r="Z15" i="20"/>
  <c r="X15" i="20"/>
  <c r="V15" i="20"/>
  <c r="T15" i="20"/>
  <c r="R15" i="20"/>
  <c r="P15" i="20"/>
  <c r="N15" i="20"/>
  <c r="L15" i="20"/>
  <c r="J15" i="20"/>
  <c r="H15" i="20"/>
  <c r="F15" i="20"/>
  <c r="D15" i="20"/>
  <c r="AL28" i="20"/>
  <c r="AJ28" i="20"/>
  <c r="AH28" i="20"/>
  <c r="AF28" i="20"/>
  <c r="AD28" i="20"/>
  <c r="AB28" i="20"/>
  <c r="Z28" i="20"/>
  <c r="X28" i="20"/>
  <c r="V28" i="20"/>
  <c r="T28" i="20"/>
  <c r="R28" i="20"/>
  <c r="P28" i="20"/>
  <c r="N28" i="20"/>
  <c r="L28" i="20"/>
  <c r="J28" i="20"/>
  <c r="H28" i="20"/>
  <c r="F28" i="20"/>
  <c r="AM28" i="20" s="1"/>
  <c r="AN28" i="20" s="1"/>
  <c r="D28" i="20"/>
  <c r="AL32" i="20"/>
  <c r="AJ32" i="20"/>
  <c r="AH32" i="20"/>
  <c r="AF32" i="20"/>
  <c r="AD32" i="20"/>
  <c r="AB32" i="20"/>
  <c r="Z32" i="20"/>
  <c r="X32" i="20"/>
  <c r="V32" i="20"/>
  <c r="T32" i="20"/>
  <c r="R32" i="20"/>
  <c r="P32" i="20"/>
  <c r="N32" i="20"/>
  <c r="L32" i="20"/>
  <c r="J32" i="20"/>
  <c r="H32" i="20"/>
  <c r="F32" i="20"/>
  <c r="D32" i="20"/>
  <c r="AL11" i="20"/>
  <c r="AJ11" i="20"/>
  <c r="AH11" i="20"/>
  <c r="AF11" i="20"/>
  <c r="AD11" i="20"/>
  <c r="AB11" i="20"/>
  <c r="Z11" i="20"/>
  <c r="X11" i="20"/>
  <c r="V11" i="20"/>
  <c r="T11" i="20"/>
  <c r="R11" i="20"/>
  <c r="P11" i="20"/>
  <c r="N11" i="20"/>
  <c r="L11" i="20"/>
  <c r="J11" i="20"/>
  <c r="H11" i="20"/>
  <c r="F11" i="20"/>
  <c r="D11" i="20"/>
  <c r="AL36" i="20"/>
  <c r="AJ36" i="20"/>
  <c r="AH36" i="20"/>
  <c r="AF36" i="20"/>
  <c r="AD36" i="20"/>
  <c r="AB36" i="20"/>
  <c r="Z36" i="20"/>
  <c r="X36" i="20"/>
  <c r="V36" i="20"/>
  <c r="T36" i="20"/>
  <c r="R36" i="20"/>
  <c r="P36" i="20"/>
  <c r="N36" i="20"/>
  <c r="J36" i="20"/>
  <c r="H36" i="20"/>
  <c r="F36" i="20"/>
  <c r="D36" i="20"/>
  <c r="AL30" i="20"/>
  <c r="AJ30" i="20"/>
  <c r="AH30" i="20"/>
  <c r="AF30" i="20"/>
  <c r="AD30" i="20"/>
  <c r="AB30" i="20"/>
  <c r="Z30" i="20"/>
  <c r="X30" i="20"/>
  <c r="V30" i="20"/>
  <c r="T30" i="20"/>
  <c r="R30" i="20"/>
  <c r="P30" i="20"/>
  <c r="N30" i="20"/>
  <c r="L30" i="20"/>
  <c r="J30" i="20"/>
  <c r="H30" i="20"/>
  <c r="F30" i="20"/>
  <c r="D30" i="20"/>
  <c r="AM30" i="20" s="1"/>
  <c r="AN30" i="20" s="1"/>
  <c r="AM58" i="20" l="1"/>
  <c r="AN58" i="20" s="1"/>
  <c r="AM15" i="20"/>
  <c r="AN15" i="20" s="1"/>
  <c r="AM53" i="20"/>
  <c r="AN53" i="20" s="1"/>
  <c r="AO53" i="20" s="1"/>
  <c r="AM23" i="20"/>
  <c r="AN23" i="20" s="1"/>
  <c r="AM41" i="20"/>
  <c r="AN41" i="20" s="1"/>
  <c r="AM48" i="20"/>
  <c r="AN48" i="20" s="1"/>
  <c r="AO48" i="20" s="1"/>
  <c r="AM31" i="20"/>
  <c r="AN31" i="20" s="1"/>
  <c r="AO31" i="20" s="1"/>
  <c r="AM52" i="20"/>
  <c r="AN52" i="20" s="1"/>
  <c r="AM12" i="20"/>
  <c r="AN12" i="20" s="1"/>
  <c r="AO12" i="20" s="1"/>
  <c r="AM19" i="20"/>
  <c r="AN19" i="20" s="1"/>
  <c r="AO19" i="20" s="1"/>
  <c r="AM51" i="20"/>
  <c r="AN51" i="20" s="1"/>
  <c r="AO51" i="20" s="1"/>
  <c r="AM25" i="20"/>
  <c r="AN25" i="20" s="1"/>
  <c r="AM36" i="20"/>
  <c r="AN36" i="20" s="1"/>
  <c r="AO36" i="20" s="1"/>
  <c r="AM21" i="20"/>
  <c r="AN21" i="20" s="1"/>
  <c r="AO21" i="20" s="1"/>
  <c r="AM37" i="20"/>
  <c r="AN37" i="20" s="1"/>
  <c r="AO37" i="20" s="1"/>
  <c r="AM26" i="20"/>
  <c r="AN26" i="20" s="1"/>
  <c r="AM27" i="20"/>
  <c r="AN27" i="20" s="1"/>
  <c r="AO27" i="20" s="1"/>
  <c r="AM56" i="20"/>
  <c r="AN56" i="20" s="1"/>
  <c r="AO56" i="20" s="1"/>
  <c r="AM46" i="20"/>
  <c r="AN46" i="20" s="1"/>
  <c r="AO46" i="20" s="1"/>
  <c r="AM57" i="20"/>
  <c r="AN57" i="20" s="1"/>
  <c r="AM43" i="20"/>
  <c r="AN43" i="20" s="1"/>
  <c r="AO43" i="20" s="1"/>
  <c r="AM34" i="20"/>
  <c r="AN34" i="20" s="1"/>
  <c r="AO34" i="20" s="1"/>
  <c r="AM16" i="20"/>
  <c r="AN16" i="20" s="1"/>
  <c r="AO16" i="20" s="1"/>
  <c r="AM24" i="20"/>
  <c r="AN24" i="20" s="1"/>
  <c r="AM11" i="20"/>
  <c r="AN11" i="20" s="1"/>
  <c r="AO30" i="20" s="1"/>
  <c r="AM32" i="20"/>
  <c r="AN32" i="20" s="1"/>
  <c r="AO32" i="20" s="1"/>
  <c r="AM55" i="20"/>
  <c r="AN55" i="20" s="1"/>
  <c r="AO55" i="20" s="1"/>
  <c r="AM29" i="20"/>
  <c r="AN29" i="20" s="1"/>
  <c r="AM44" i="20"/>
  <c r="AN44" i="20" s="1"/>
  <c r="AO44" i="20" s="1"/>
  <c r="AM17" i="20"/>
  <c r="AN17" i="20" s="1"/>
  <c r="AO17" i="20" s="1"/>
  <c r="AM39" i="20"/>
  <c r="AN39" i="20" s="1"/>
  <c r="AO39" i="20" s="1"/>
  <c r="AM14" i="20"/>
  <c r="AN14" i="20" s="1"/>
  <c r="AM54" i="20"/>
  <c r="AN54" i="20" s="1"/>
  <c r="AO54" i="20" s="1"/>
  <c r="AM13" i="20"/>
  <c r="AN13" i="20" s="1"/>
  <c r="AO42" i="20" s="1"/>
  <c r="AM20" i="20"/>
  <c r="AN20" i="20" s="1"/>
  <c r="AO20" i="20" s="1"/>
  <c r="AM38" i="20"/>
  <c r="AN38" i="20" s="1"/>
  <c r="AM40" i="20"/>
  <c r="AN40" i="20" s="1"/>
  <c r="AO40" i="20" s="1"/>
  <c r="AM22" i="20"/>
  <c r="AN22" i="20" s="1"/>
  <c r="AO22" i="20" s="1"/>
  <c r="AM33" i="20"/>
  <c r="AN33" i="20" s="1"/>
  <c r="AO33" i="20" s="1"/>
  <c r="AM47" i="20"/>
  <c r="AN47" i="20" s="1"/>
  <c r="AO49" i="20"/>
  <c r="AO15" i="20"/>
  <c r="AO41" i="20"/>
  <c r="AO52" i="20"/>
  <c r="AO25" i="20"/>
  <c r="AO26" i="20"/>
  <c r="AO57" i="20"/>
  <c r="AO45" i="20"/>
  <c r="AO29" i="20"/>
  <c r="AO14" i="20"/>
  <c r="AO38" i="20"/>
  <c r="AO47" i="20"/>
  <c r="AL58" i="17"/>
  <c r="AJ58" i="17"/>
  <c r="AH58" i="17"/>
  <c r="AF58" i="17"/>
  <c r="AD58" i="17"/>
  <c r="AB58" i="17"/>
  <c r="Z58" i="17"/>
  <c r="X58" i="17"/>
  <c r="V58" i="17"/>
  <c r="T58" i="17"/>
  <c r="R58" i="17"/>
  <c r="P58" i="17"/>
  <c r="J58" i="17"/>
  <c r="H58" i="17"/>
  <c r="F58" i="17"/>
  <c r="D58" i="17"/>
  <c r="AL52" i="17"/>
  <c r="AJ52" i="17"/>
  <c r="AH52" i="17"/>
  <c r="AF52" i="17"/>
  <c r="AD52" i="17"/>
  <c r="AB52" i="17"/>
  <c r="Z52" i="17"/>
  <c r="X52" i="17"/>
  <c r="V52" i="17"/>
  <c r="T52" i="17"/>
  <c r="R52" i="17"/>
  <c r="P52" i="17"/>
  <c r="J52" i="17"/>
  <c r="H52" i="17"/>
  <c r="F52" i="17"/>
  <c r="D52" i="17"/>
  <c r="AL54" i="17"/>
  <c r="AJ54" i="17"/>
  <c r="AH54" i="17"/>
  <c r="AF54" i="17"/>
  <c r="AD54" i="17"/>
  <c r="AB54" i="17"/>
  <c r="Z54" i="17"/>
  <c r="X54" i="17"/>
  <c r="V54" i="17"/>
  <c r="T54" i="17"/>
  <c r="R54" i="17"/>
  <c r="P54" i="17"/>
  <c r="J54" i="17"/>
  <c r="H54" i="17"/>
  <c r="F54" i="17"/>
  <c r="D54" i="17"/>
  <c r="AL42" i="17"/>
  <c r="AJ42" i="17"/>
  <c r="AH42" i="17"/>
  <c r="AF42" i="17"/>
  <c r="AD42" i="17"/>
  <c r="AB42" i="17"/>
  <c r="Z42" i="17"/>
  <c r="X42" i="17"/>
  <c r="V42" i="17"/>
  <c r="T42" i="17"/>
  <c r="R42" i="17"/>
  <c r="P42" i="17"/>
  <c r="J42" i="17"/>
  <c r="H42" i="17"/>
  <c r="F42" i="17"/>
  <c r="D42" i="17"/>
  <c r="AL35" i="17"/>
  <c r="AJ35" i="17"/>
  <c r="AH35" i="17"/>
  <c r="AF35" i="17"/>
  <c r="AD35" i="17"/>
  <c r="AB35" i="17"/>
  <c r="Z35" i="17"/>
  <c r="X35" i="17"/>
  <c r="V35" i="17"/>
  <c r="T35" i="17"/>
  <c r="R35" i="17"/>
  <c r="P35" i="17"/>
  <c r="J35" i="17"/>
  <c r="H35" i="17"/>
  <c r="F35" i="17"/>
  <c r="D35" i="17"/>
  <c r="AL17" i="17"/>
  <c r="AJ17" i="17"/>
  <c r="AH17" i="17"/>
  <c r="AF17" i="17"/>
  <c r="AD17" i="17"/>
  <c r="AB17" i="17"/>
  <c r="Z17" i="17"/>
  <c r="X17" i="17"/>
  <c r="V17" i="17"/>
  <c r="T17" i="17"/>
  <c r="R17" i="17"/>
  <c r="P17" i="17"/>
  <c r="J17" i="17"/>
  <c r="H17" i="17"/>
  <c r="F17" i="17"/>
  <c r="D17" i="17"/>
  <c r="AL50" i="17"/>
  <c r="AJ50" i="17"/>
  <c r="AH50" i="17"/>
  <c r="AF50" i="17"/>
  <c r="AD50" i="17"/>
  <c r="AB50" i="17"/>
  <c r="Z50" i="17"/>
  <c r="X50" i="17"/>
  <c r="V50" i="17"/>
  <c r="T50" i="17"/>
  <c r="R50" i="17"/>
  <c r="P50" i="17"/>
  <c r="J50" i="17"/>
  <c r="H50" i="17"/>
  <c r="F50" i="17"/>
  <c r="D50" i="17"/>
  <c r="AL53" i="17"/>
  <c r="AJ53" i="17"/>
  <c r="AH53" i="17"/>
  <c r="AF53" i="17"/>
  <c r="AD53" i="17"/>
  <c r="AB53" i="17"/>
  <c r="Z53" i="17"/>
  <c r="X53" i="17"/>
  <c r="V53" i="17"/>
  <c r="T53" i="17"/>
  <c r="R53" i="17"/>
  <c r="P53" i="17"/>
  <c r="J53" i="17"/>
  <c r="H53" i="17"/>
  <c r="F53" i="17"/>
  <c r="D53" i="17"/>
  <c r="AL32" i="17"/>
  <c r="AJ32" i="17"/>
  <c r="AH32" i="17"/>
  <c r="AF32" i="17"/>
  <c r="AD32" i="17"/>
  <c r="AB32" i="17"/>
  <c r="Z32" i="17"/>
  <c r="X32" i="17"/>
  <c r="V32" i="17"/>
  <c r="T32" i="17"/>
  <c r="R32" i="17"/>
  <c r="P32" i="17"/>
  <c r="J32" i="17"/>
  <c r="H32" i="17"/>
  <c r="F32" i="17"/>
  <c r="D32" i="17"/>
  <c r="AL21" i="17"/>
  <c r="AJ21" i="17"/>
  <c r="AH21" i="17"/>
  <c r="AF21" i="17"/>
  <c r="AD21" i="17"/>
  <c r="AB21" i="17"/>
  <c r="Z21" i="17"/>
  <c r="X21" i="17"/>
  <c r="V21" i="17"/>
  <c r="T21" i="17"/>
  <c r="R21" i="17"/>
  <c r="P21" i="17"/>
  <c r="J21" i="17"/>
  <c r="H21" i="17"/>
  <c r="F21" i="17"/>
  <c r="D21" i="17"/>
  <c r="AL40" i="17"/>
  <c r="AJ40" i="17"/>
  <c r="AH40" i="17"/>
  <c r="AF40" i="17"/>
  <c r="AD40" i="17"/>
  <c r="AB40" i="17"/>
  <c r="Z40" i="17"/>
  <c r="X40" i="17"/>
  <c r="V40" i="17"/>
  <c r="T40" i="17"/>
  <c r="R40" i="17"/>
  <c r="P40" i="17"/>
  <c r="J40" i="17"/>
  <c r="H40" i="17"/>
  <c r="F40" i="17"/>
  <c r="D40" i="17"/>
  <c r="AL47" i="17"/>
  <c r="AJ47" i="17"/>
  <c r="AH47" i="17"/>
  <c r="AF47" i="17"/>
  <c r="AD47" i="17"/>
  <c r="AB47" i="17"/>
  <c r="Z47" i="17"/>
  <c r="X47" i="17"/>
  <c r="V47" i="17"/>
  <c r="T47" i="17"/>
  <c r="R47" i="17"/>
  <c r="P47" i="17"/>
  <c r="J47" i="17"/>
  <c r="H47" i="17"/>
  <c r="F47" i="17"/>
  <c r="D47" i="17"/>
  <c r="AL19" i="17"/>
  <c r="AJ19" i="17"/>
  <c r="AH19" i="17"/>
  <c r="AF19" i="17"/>
  <c r="AD19" i="17"/>
  <c r="AB19" i="17"/>
  <c r="Z19" i="17"/>
  <c r="X19" i="17"/>
  <c r="V19" i="17"/>
  <c r="T19" i="17"/>
  <c r="R19" i="17"/>
  <c r="P19" i="17"/>
  <c r="J19" i="17"/>
  <c r="H19" i="17"/>
  <c r="F19" i="17"/>
  <c r="D19" i="17"/>
  <c r="AL55" i="17"/>
  <c r="AJ55" i="17"/>
  <c r="AH55" i="17"/>
  <c r="AF55" i="17"/>
  <c r="AD55" i="17"/>
  <c r="AB55" i="17"/>
  <c r="Z55" i="17"/>
  <c r="X55" i="17"/>
  <c r="V55" i="17"/>
  <c r="T55" i="17"/>
  <c r="R55" i="17"/>
  <c r="P55" i="17"/>
  <c r="J55" i="17"/>
  <c r="H55" i="17"/>
  <c r="F55" i="17"/>
  <c r="D55" i="17"/>
  <c r="AL24" i="17"/>
  <c r="AJ24" i="17"/>
  <c r="AH24" i="17"/>
  <c r="AF24" i="17"/>
  <c r="AD24" i="17"/>
  <c r="AB24" i="17"/>
  <c r="Z24" i="17"/>
  <c r="X24" i="17"/>
  <c r="V24" i="17"/>
  <c r="T24" i="17"/>
  <c r="R24" i="17"/>
  <c r="P24" i="17"/>
  <c r="J24" i="17"/>
  <c r="H24" i="17"/>
  <c r="F24" i="17"/>
  <c r="D24" i="17"/>
  <c r="AL38" i="17"/>
  <c r="AJ38" i="17"/>
  <c r="AH38" i="17"/>
  <c r="AF38" i="17"/>
  <c r="AD38" i="17"/>
  <c r="AB38" i="17"/>
  <c r="Z38" i="17"/>
  <c r="X38" i="17"/>
  <c r="V38" i="17"/>
  <c r="T38" i="17"/>
  <c r="R38" i="17"/>
  <c r="P38" i="17"/>
  <c r="J38" i="17"/>
  <c r="H38" i="17"/>
  <c r="F38" i="17"/>
  <c r="D38" i="17"/>
  <c r="AL27" i="17"/>
  <c r="AJ27" i="17"/>
  <c r="AH27" i="17"/>
  <c r="AF27" i="17"/>
  <c r="AD27" i="17"/>
  <c r="AB27" i="17"/>
  <c r="Z27" i="17"/>
  <c r="X27" i="17"/>
  <c r="V27" i="17"/>
  <c r="T27" i="17"/>
  <c r="R27" i="17"/>
  <c r="P27" i="17"/>
  <c r="J27" i="17"/>
  <c r="H27" i="17"/>
  <c r="F27" i="17"/>
  <c r="D27" i="17"/>
  <c r="AL49" i="17"/>
  <c r="AJ49" i="17"/>
  <c r="AH49" i="17"/>
  <c r="AF49" i="17"/>
  <c r="AD49" i="17"/>
  <c r="AB49" i="17"/>
  <c r="Z49" i="17"/>
  <c r="X49" i="17"/>
  <c r="V49" i="17"/>
  <c r="T49" i="17"/>
  <c r="R49" i="17"/>
  <c r="P49" i="17"/>
  <c r="J49" i="17"/>
  <c r="H49" i="17"/>
  <c r="F49" i="17"/>
  <c r="D49" i="17"/>
  <c r="AL18" i="17"/>
  <c r="AJ18" i="17"/>
  <c r="AH18" i="17"/>
  <c r="AF18" i="17"/>
  <c r="AD18" i="17"/>
  <c r="AB18" i="17"/>
  <c r="Z18" i="17"/>
  <c r="X18" i="17"/>
  <c r="V18" i="17"/>
  <c r="T18" i="17"/>
  <c r="R18" i="17"/>
  <c r="P18" i="17"/>
  <c r="J18" i="17"/>
  <c r="H18" i="17"/>
  <c r="F18" i="17"/>
  <c r="D18" i="17"/>
  <c r="AL25" i="17"/>
  <c r="AJ25" i="17"/>
  <c r="AH25" i="17"/>
  <c r="AF25" i="17"/>
  <c r="AD25" i="17"/>
  <c r="AB25" i="17"/>
  <c r="Z25" i="17"/>
  <c r="X25" i="17"/>
  <c r="V25" i="17"/>
  <c r="T25" i="17"/>
  <c r="R25" i="17"/>
  <c r="P25" i="17"/>
  <c r="J25" i="17"/>
  <c r="H25" i="17"/>
  <c r="F25" i="17"/>
  <c r="D25" i="17"/>
  <c r="AL14" i="17"/>
  <c r="AJ14" i="17"/>
  <c r="AH14" i="17"/>
  <c r="AF14" i="17"/>
  <c r="AD14" i="17"/>
  <c r="AB14" i="17"/>
  <c r="Z14" i="17"/>
  <c r="X14" i="17"/>
  <c r="V14" i="17"/>
  <c r="T14" i="17"/>
  <c r="R14" i="17"/>
  <c r="P14" i="17"/>
  <c r="J14" i="17"/>
  <c r="H14" i="17"/>
  <c r="F14" i="17"/>
  <c r="D14" i="17"/>
  <c r="AL46" i="17"/>
  <c r="AJ46" i="17"/>
  <c r="AH46" i="17"/>
  <c r="AF46" i="17"/>
  <c r="AD46" i="17"/>
  <c r="AB46" i="17"/>
  <c r="Z46" i="17"/>
  <c r="X46" i="17"/>
  <c r="V46" i="17"/>
  <c r="T46" i="17"/>
  <c r="R46" i="17"/>
  <c r="P46" i="17"/>
  <c r="J46" i="17"/>
  <c r="H46" i="17"/>
  <c r="F46" i="17"/>
  <c r="D46" i="17"/>
  <c r="AL48" i="17"/>
  <c r="AJ48" i="17"/>
  <c r="AH48" i="17"/>
  <c r="AF48" i="17"/>
  <c r="AD48" i="17"/>
  <c r="AB48" i="17"/>
  <c r="Z48" i="17"/>
  <c r="X48" i="17"/>
  <c r="V48" i="17"/>
  <c r="T48" i="17"/>
  <c r="R48" i="17"/>
  <c r="P48" i="17"/>
  <c r="J48" i="17"/>
  <c r="H48" i="17"/>
  <c r="F48" i="17"/>
  <c r="D48" i="17"/>
  <c r="AL36" i="17"/>
  <c r="AJ36" i="17"/>
  <c r="AH36" i="17"/>
  <c r="AF36" i="17"/>
  <c r="AD36" i="17"/>
  <c r="AB36" i="17"/>
  <c r="Z36" i="17"/>
  <c r="X36" i="17"/>
  <c r="V36" i="17"/>
  <c r="T36" i="17"/>
  <c r="R36" i="17"/>
  <c r="P36" i="17"/>
  <c r="J36" i="17"/>
  <c r="H36" i="17"/>
  <c r="F36" i="17"/>
  <c r="D36" i="17"/>
  <c r="AL37" i="17"/>
  <c r="AJ37" i="17"/>
  <c r="AH37" i="17"/>
  <c r="AF37" i="17"/>
  <c r="AD37" i="17"/>
  <c r="AB37" i="17"/>
  <c r="Z37" i="17"/>
  <c r="X37" i="17"/>
  <c r="V37" i="17"/>
  <c r="T37" i="17"/>
  <c r="R37" i="17"/>
  <c r="P37" i="17"/>
  <c r="J37" i="17"/>
  <c r="H37" i="17"/>
  <c r="F37" i="17"/>
  <c r="D37" i="17"/>
  <c r="AL15" i="17"/>
  <c r="AJ15" i="17"/>
  <c r="AH15" i="17"/>
  <c r="AF15" i="17"/>
  <c r="AD15" i="17"/>
  <c r="AB15" i="17"/>
  <c r="Z15" i="17"/>
  <c r="X15" i="17"/>
  <c r="V15" i="17"/>
  <c r="T15" i="17"/>
  <c r="R15" i="17"/>
  <c r="P15" i="17"/>
  <c r="J15" i="17"/>
  <c r="H15" i="17"/>
  <c r="F15" i="17"/>
  <c r="D15" i="17"/>
  <c r="AL33" i="17"/>
  <c r="AJ33" i="17"/>
  <c r="AH33" i="17"/>
  <c r="AF33" i="17"/>
  <c r="AD33" i="17"/>
  <c r="AB33" i="17"/>
  <c r="Z33" i="17"/>
  <c r="X33" i="17"/>
  <c r="V33" i="17"/>
  <c r="T33" i="17"/>
  <c r="R33" i="17"/>
  <c r="P33" i="17"/>
  <c r="J33" i="17"/>
  <c r="H33" i="17"/>
  <c r="F33" i="17"/>
  <c r="D33" i="17"/>
  <c r="AL57" i="17"/>
  <c r="AJ57" i="17"/>
  <c r="AH57" i="17"/>
  <c r="AF57" i="17"/>
  <c r="AD57" i="17"/>
  <c r="AB57" i="17"/>
  <c r="Z57" i="17"/>
  <c r="X57" i="17"/>
  <c r="V57" i="17"/>
  <c r="T57" i="17"/>
  <c r="R57" i="17"/>
  <c r="P57" i="17"/>
  <c r="J57" i="17"/>
  <c r="H57" i="17"/>
  <c r="F57" i="17"/>
  <c r="D57" i="17"/>
  <c r="AL41" i="17"/>
  <c r="AJ41" i="17"/>
  <c r="AH41" i="17"/>
  <c r="AF41" i="17"/>
  <c r="AD41" i="17"/>
  <c r="AB41" i="17"/>
  <c r="Z41" i="17"/>
  <c r="X41" i="17"/>
  <c r="V41" i="17"/>
  <c r="T41" i="17"/>
  <c r="R41" i="17"/>
  <c r="P41" i="17"/>
  <c r="J41" i="17"/>
  <c r="H41" i="17"/>
  <c r="F41" i="17"/>
  <c r="D41" i="17"/>
  <c r="AL39" i="17"/>
  <c r="AJ39" i="17"/>
  <c r="AH39" i="17"/>
  <c r="AF39" i="17"/>
  <c r="AD39" i="17"/>
  <c r="AB39" i="17"/>
  <c r="Z39" i="17"/>
  <c r="X39" i="17"/>
  <c r="V39" i="17"/>
  <c r="T39" i="17"/>
  <c r="R39" i="17"/>
  <c r="P39" i="17"/>
  <c r="J39" i="17"/>
  <c r="H39" i="17"/>
  <c r="F39" i="17"/>
  <c r="D39" i="17"/>
  <c r="AL56" i="17"/>
  <c r="AJ56" i="17"/>
  <c r="AH56" i="17"/>
  <c r="AF56" i="17"/>
  <c r="AD56" i="17"/>
  <c r="AB56" i="17"/>
  <c r="Z56" i="17"/>
  <c r="X56" i="17"/>
  <c r="V56" i="17"/>
  <c r="T56" i="17"/>
  <c r="R56" i="17"/>
  <c r="P56" i="17"/>
  <c r="J56" i="17"/>
  <c r="H56" i="17"/>
  <c r="F56" i="17"/>
  <c r="D56" i="17"/>
  <c r="AL44" i="17"/>
  <c r="AJ44" i="17"/>
  <c r="AH44" i="17"/>
  <c r="AF44" i="17"/>
  <c r="AD44" i="17"/>
  <c r="AB44" i="17"/>
  <c r="Z44" i="17"/>
  <c r="X44" i="17"/>
  <c r="V44" i="17"/>
  <c r="T44" i="17"/>
  <c r="R44" i="17"/>
  <c r="P44" i="17"/>
  <c r="J44" i="17"/>
  <c r="H44" i="17"/>
  <c r="F44" i="17"/>
  <c r="D44" i="17"/>
  <c r="AL28" i="17"/>
  <c r="AJ28" i="17"/>
  <c r="AH28" i="17"/>
  <c r="AF28" i="17"/>
  <c r="AD28" i="17"/>
  <c r="AB28" i="17"/>
  <c r="Z28" i="17"/>
  <c r="X28" i="17"/>
  <c r="V28" i="17"/>
  <c r="T28" i="17"/>
  <c r="R28" i="17"/>
  <c r="P28" i="17"/>
  <c r="J28" i="17"/>
  <c r="H28" i="17"/>
  <c r="F28" i="17"/>
  <c r="D28" i="17"/>
  <c r="AL30" i="17"/>
  <c r="AJ30" i="17"/>
  <c r="AH30" i="17"/>
  <c r="AF30" i="17"/>
  <c r="AD30" i="17"/>
  <c r="AB30" i="17"/>
  <c r="Z30" i="17"/>
  <c r="X30" i="17"/>
  <c r="V30" i="17"/>
  <c r="T30" i="17"/>
  <c r="R30" i="17"/>
  <c r="P30" i="17"/>
  <c r="J30" i="17"/>
  <c r="H30" i="17"/>
  <c r="F30" i="17"/>
  <c r="D30" i="17"/>
  <c r="AL23" i="17"/>
  <c r="AJ23" i="17"/>
  <c r="AH23" i="17"/>
  <c r="AF23" i="17"/>
  <c r="AD23" i="17"/>
  <c r="AB23" i="17"/>
  <c r="Z23" i="17"/>
  <c r="X23" i="17"/>
  <c r="V23" i="17"/>
  <c r="T23" i="17"/>
  <c r="R23" i="17"/>
  <c r="P23" i="17"/>
  <c r="J23" i="17"/>
  <c r="H23" i="17"/>
  <c r="F23" i="17"/>
  <c r="D23" i="17"/>
  <c r="AL31" i="17"/>
  <c r="AJ31" i="17"/>
  <c r="AH31" i="17"/>
  <c r="AF31" i="17"/>
  <c r="AD31" i="17"/>
  <c r="AB31" i="17"/>
  <c r="Z31" i="17"/>
  <c r="X31" i="17"/>
  <c r="V31" i="17"/>
  <c r="T31" i="17"/>
  <c r="R31" i="17"/>
  <c r="P31" i="17"/>
  <c r="J31" i="17"/>
  <c r="H31" i="17"/>
  <c r="F31" i="17"/>
  <c r="D31" i="17"/>
  <c r="AL34" i="17"/>
  <c r="AJ34" i="17"/>
  <c r="AH34" i="17"/>
  <c r="AF34" i="17"/>
  <c r="AD34" i="17"/>
  <c r="AB34" i="17"/>
  <c r="Z34" i="17"/>
  <c r="X34" i="17"/>
  <c r="V34" i="17"/>
  <c r="T34" i="17"/>
  <c r="R34" i="17"/>
  <c r="P34" i="17"/>
  <c r="J34" i="17"/>
  <c r="H34" i="17"/>
  <c r="F34" i="17"/>
  <c r="D34" i="17"/>
  <c r="AL45" i="17"/>
  <c r="AJ45" i="17"/>
  <c r="AH45" i="17"/>
  <c r="AF45" i="17"/>
  <c r="AD45" i="17"/>
  <c r="AB45" i="17"/>
  <c r="Z45" i="17"/>
  <c r="X45" i="17"/>
  <c r="V45" i="17"/>
  <c r="T45" i="17"/>
  <c r="R45" i="17"/>
  <c r="P45" i="17"/>
  <c r="J45" i="17"/>
  <c r="H45" i="17"/>
  <c r="F45" i="17"/>
  <c r="D45" i="17"/>
  <c r="AL11" i="17"/>
  <c r="AJ11" i="17"/>
  <c r="AH11" i="17"/>
  <c r="AF11" i="17"/>
  <c r="AD11" i="17"/>
  <c r="AB11" i="17"/>
  <c r="Z11" i="17"/>
  <c r="X11" i="17"/>
  <c r="V11" i="17"/>
  <c r="T11" i="17"/>
  <c r="R11" i="17"/>
  <c r="P11" i="17"/>
  <c r="N11" i="17"/>
  <c r="L11" i="17"/>
  <c r="J11" i="17"/>
  <c r="H11" i="17"/>
  <c r="F11" i="17"/>
  <c r="D11" i="17"/>
  <c r="AL12" i="17"/>
  <c r="AJ12" i="17"/>
  <c r="AH12" i="17"/>
  <c r="AF12" i="17"/>
  <c r="AD12" i="17"/>
  <c r="AB12" i="17"/>
  <c r="Z12" i="17"/>
  <c r="X12" i="17"/>
  <c r="V12" i="17"/>
  <c r="T12" i="17"/>
  <c r="R12" i="17"/>
  <c r="P12" i="17"/>
  <c r="J12" i="17"/>
  <c r="H12" i="17"/>
  <c r="F12" i="17"/>
  <c r="D12" i="17"/>
  <c r="AL29" i="17"/>
  <c r="AJ29" i="17"/>
  <c r="AH29" i="17"/>
  <c r="AF29" i="17"/>
  <c r="AD29" i="17"/>
  <c r="AB29" i="17"/>
  <c r="Z29" i="17"/>
  <c r="X29" i="17"/>
  <c r="V29" i="17"/>
  <c r="T29" i="17"/>
  <c r="R29" i="17"/>
  <c r="P29" i="17"/>
  <c r="J29" i="17"/>
  <c r="H29" i="17"/>
  <c r="F29" i="17"/>
  <c r="D29" i="17"/>
  <c r="AL22" i="17"/>
  <c r="AJ22" i="17"/>
  <c r="AH22" i="17"/>
  <c r="AF22" i="17"/>
  <c r="AD22" i="17"/>
  <c r="AB22" i="17"/>
  <c r="Z22" i="17"/>
  <c r="X22" i="17"/>
  <c r="V22" i="17"/>
  <c r="T22" i="17"/>
  <c r="R22" i="17"/>
  <c r="P22" i="17"/>
  <c r="J22" i="17"/>
  <c r="H22" i="17"/>
  <c r="F22" i="17"/>
  <c r="D22" i="17"/>
  <c r="AL16" i="17"/>
  <c r="AJ16" i="17"/>
  <c r="AH16" i="17"/>
  <c r="AF16" i="17"/>
  <c r="AD16" i="17"/>
  <c r="AB16" i="17"/>
  <c r="Z16" i="17"/>
  <c r="X16" i="17"/>
  <c r="V16" i="17"/>
  <c r="T16" i="17"/>
  <c r="R16" i="17"/>
  <c r="P16" i="17"/>
  <c r="J16" i="17"/>
  <c r="H16" i="17"/>
  <c r="F16" i="17"/>
  <c r="D16" i="17"/>
  <c r="AL43" i="17"/>
  <c r="AJ43" i="17"/>
  <c r="AH43" i="17"/>
  <c r="AF43" i="17"/>
  <c r="AD43" i="17"/>
  <c r="AB43" i="17"/>
  <c r="Z43" i="17"/>
  <c r="X43" i="17"/>
  <c r="V43" i="17"/>
  <c r="T43" i="17"/>
  <c r="R43" i="17"/>
  <c r="P43" i="17"/>
  <c r="J43" i="17"/>
  <c r="H43" i="17"/>
  <c r="F43" i="17"/>
  <c r="D43" i="17"/>
  <c r="AL51" i="17"/>
  <c r="AJ51" i="17"/>
  <c r="AH51" i="17"/>
  <c r="AF51" i="17"/>
  <c r="AD51" i="17"/>
  <c r="AB51" i="17"/>
  <c r="Z51" i="17"/>
  <c r="X51" i="17"/>
  <c r="V51" i="17"/>
  <c r="T51" i="17"/>
  <c r="R51" i="17"/>
  <c r="P51" i="17"/>
  <c r="J51" i="17"/>
  <c r="H51" i="17"/>
  <c r="F51" i="17"/>
  <c r="D51" i="17"/>
  <c r="AL20" i="17"/>
  <c r="AJ20" i="17"/>
  <c r="AH20" i="17"/>
  <c r="AF20" i="17"/>
  <c r="AD20" i="17"/>
  <c r="AB20" i="17"/>
  <c r="Z20" i="17"/>
  <c r="X20" i="17"/>
  <c r="V20" i="17"/>
  <c r="T20" i="17"/>
  <c r="R20" i="17"/>
  <c r="P20" i="17"/>
  <c r="J20" i="17"/>
  <c r="H20" i="17"/>
  <c r="F20" i="17"/>
  <c r="D20" i="17"/>
  <c r="AL13" i="17"/>
  <c r="AJ13" i="17"/>
  <c r="AH13" i="17"/>
  <c r="AF13" i="17"/>
  <c r="AD13" i="17"/>
  <c r="AB13" i="17"/>
  <c r="Z13" i="17"/>
  <c r="X13" i="17"/>
  <c r="V13" i="17"/>
  <c r="T13" i="17"/>
  <c r="R13" i="17"/>
  <c r="P13" i="17"/>
  <c r="J13" i="17"/>
  <c r="H13" i="17"/>
  <c r="F13" i="17"/>
  <c r="D13" i="17"/>
  <c r="AL26" i="17"/>
  <c r="AJ26" i="17"/>
  <c r="AH26" i="17"/>
  <c r="AF26" i="17"/>
  <c r="AD26" i="17"/>
  <c r="AB26" i="17"/>
  <c r="Z26" i="17"/>
  <c r="X26" i="17"/>
  <c r="V26" i="17"/>
  <c r="T26" i="17"/>
  <c r="R26" i="17"/>
  <c r="P26" i="17"/>
  <c r="J26" i="17"/>
  <c r="H26" i="17"/>
  <c r="F26" i="17"/>
  <c r="D26" i="17"/>
  <c r="AM23" i="17" l="1"/>
  <c r="AN23" i="17" s="1"/>
  <c r="AM41" i="17"/>
  <c r="AN41" i="17" s="1"/>
  <c r="AM57" i="17"/>
  <c r="AN57" i="17" s="1"/>
  <c r="AM15" i="17"/>
  <c r="AN15" i="17" s="1"/>
  <c r="AM19" i="17"/>
  <c r="AN19" i="17" s="1"/>
  <c r="AM34" i="17"/>
  <c r="AN34" i="17" s="1"/>
  <c r="AM28" i="17"/>
  <c r="AN28" i="17" s="1"/>
  <c r="AM24" i="17"/>
  <c r="AN24" i="17" s="1"/>
  <c r="AM47" i="17"/>
  <c r="AN47" i="17" s="1"/>
  <c r="AM40" i="17"/>
  <c r="AN40" i="17" s="1"/>
  <c r="AM21" i="17"/>
  <c r="AN21" i="17" s="1"/>
  <c r="AM13" i="17"/>
  <c r="AN13" i="17" s="1"/>
  <c r="AM51" i="17"/>
  <c r="AN51" i="17" s="1"/>
  <c r="AM16" i="17"/>
  <c r="AN16" i="17" s="1"/>
  <c r="AM29" i="17"/>
  <c r="AN29" i="17" s="1"/>
  <c r="AM48" i="17"/>
  <c r="AN48" i="17" s="1"/>
  <c r="AM14" i="17"/>
  <c r="AN14" i="17" s="1"/>
  <c r="AM49" i="17"/>
  <c r="AN49" i="17" s="1"/>
  <c r="AM27" i="17"/>
  <c r="AN27" i="17" s="1"/>
  <c r="AM32" i="17"/>
  <c r="AN32" i="17" s="1"/>
  <c r="AM53" i="17"/>
  <c r="AN53" i="17" s="1"/>
  <c r="AM50" i="17"/>
  <c r="AN50" i="17" s="1"/>
  <c r="AM17" i="17"/>
  <c r="AN17" i="17" s="1"/>
  <c r="AM35" i="17"/>
  <c r="AN35" i="17" s="1"/>
  <c r="AM42" i="17"/>
  <c r="AN42" i="17" s="1"/>
  <c r="AM54" i="17"/>
  <c r="AN54" i="17" s="1"/>
  <c r="AM52" i="17"/>
  <c r="AN52" i="17" s="1"/>
  <c r="AM58" i="17"/>
  <c r="AN58" i="17" s="1"/>
  <c r="AM11" i="17"/>
  <c r="AN11" i="17" s="1"/>
  <c r="AM56" i="17"/>
  <c r="AN56" i="17" s="1"/>
  <c r="AM18" i="17"/>
  <c r="AN18" i="17" s="1"/>
  <c r="AM12" i="17"/>
  <c r="AN12" i="17" s="1"/>
  <c r="AM45" i="17"/>
  <c r="AN45" i="17" s="1"/>
  <c r="AM31" i="17"/>
  <c r="AN31" i="17" s="1"/>
  <c r="AM30" i="17"/>
  <c r="AN30" i="17" s="1"/>
  <c r="AM44" i="17"/>
  <c r="AN44" i="17" s="1"/>
  <c r="AM39" i="17"/>
  <c r="AN39" i="17" s="1"/>
  <c r="AM33" i="17"/>
  <c r="AN33" i="17" s="1"/>
  <c r="AM37" i="17"/>
  <c r="AN37" i="17" s="1"/>
  <c r="AM25" i="17"/>
  <c r="AN25" i="17" s="1"/>
  <c r="AM55" i="17"/>
  <c r="AN55" i="17" s="1"/>
  <c r="AM26" i="17"/>
  <c r="AN26" i="17" s="1"/>
  <c r="AM20" i="17"/>
  <c r="AN20" i="17" s="1"/>
  <c r="AM43" i="17"/>
  <c r="AN43" i="17" s="1"/>
  <c r="AM22" i="17"/>
  <c r="AN22" i="17" s="1"/>
  <c r="AM36" i="17"/>
  <c r="AN36" i="17" s="1"/>
  <c r="AM46" i="17"/>
  <c r="AN46" i="17" s="1"/>
  <c r="AM38" i="17"/>
  <c r="AN38" i="17" s="1"/>
  <c r="AO28" i="20"/>
  <c r="AO23" i="20"/>
  <c r="AO58" i="20"/>
  <c r="AO50" i="20"/>
  <c r="AO13" i="20"/>
  <c r="AO35" i="20"/>
  <c r="AO11" i="20"/>
  <c r="AO24" i="20"/>
  <c r="AO18" i="20"/>
  <c r="AL58" i="15"/>
  <c r="AJ58" i="15"/>
  <c r="AH58" i="15"/>
  <c r="AF58" i="15"/>
  <c r="AD58" i="15"/>
  <c r="AB58" i="15"/>
  <c r="Z58" i="15"/>
  <c r="X58" i="15"/>
  <c r="V58" i="15"/>
  <c r="T58" i="15"/>
  <c r="R58" i="15"/>
  <c r="P58" i="15"/>
  <c r="N58" i="15"/>
  <c r="L58" i="15"/>
  <c r="J58" i="15"/>
  <c r="H58" i="15"/>
  <c r="F58" i="15"/>
  <c r="D58" i="15"/>
  <c r="AM58" i="15" s="1"/>
  <c r="AN58" i="15" s="1"/>
  <c r="AL57" i="15"/>
  <c r="AJ57" i="15"/>
  <c r="AH57" i="15"/>
  <c r="AF57" i="15"/>
  <c r="AD57" i="15"/>
  <c r="AB57" i="15"/>
  <c r="Z57" i="15"/>
  <c r="X57" i="15"/>
  <c r="V57" i="15"/>
  <c r="T57" i="15"/>
  <c r="R57" i="15"/>
  <c r="P57" i="15"/>
  <c r="N57" i="15"/>
  <c r="L57" i="15"/>
  <c r="J57" i="15"/>
  <c r="H57" i="15"/>
  <c r="F57" i="15"/>
  <c r="D57" i="15"/>
  <c r="AM57" i="15" s="1"/>
  <c r="AN57" i="15" s="1"/>
  <c r="AL56" i="15"/>
  <c r="AJ56" i="15"/>
  <c r="AH56" i="15"/>
  <c r="AF56" i="15"/>
  <c r="AD56" i="15"/>
  <c r="AB56" i="15"/>
  <c r="Z56" i="15"/>
  <c r="X56" i="15"/>
  <c r="V56" i="15"/>
  <c r="T56" i="15"/>
  <c r="R56" i="15"/>
  <c r="P56" i="15"/>
  <c r="N56" i="15"/>
  <c r="L56" i="15"/>
  <c r="J56" i="15"/>
  <c r="H56" i="15"/>
  <c r="AM56" i="15" s="1"/>
  <c r="AN56" i="15" s="1"/>
  <c r="F56" i="15"/>
  <c r="D56" i="15"/>
  <c r="AL55" i="15"/>
  <c r="AJ55" i="15"/>
  <c r="AH55" i="15"/>
  <c r="AF55" i="15"/>
  <c r="AD55" i="15"/>
  <c r="AB55" i="15"/>
  <c r="Z55" i="15"/>
  <c r="X55" i="15"/>
  <c r="V55" i="15"/>
  <c r="T55" i="15"/>
  <c r="R55" i="15"/>
  <c r="P55" i="15"/>
  <c r="N55" i="15"/>
  <c r="L55" i="15"/>
  <c r="J55" i="15"/>
  <c r="H55" i="15"/>
  <c r="F55" i="15"/>
  <c r="AM55" i="15" s="1"/>
  <c r="AN55" i="15" s="1"/>
  <c r="D55" i="15"/>
  <c r="AL54" i="15"/>
  <c r="AJ54" i="15"/>
  <c r="AH54" i="15"/>
  <c r="AF54" i="15"/>
  <c r="AD54" i="15"/>
  <c r="AB54" i="15"/>
  <c r="Z54" i="15"/>
  <c r="X54" i="15"/>
  <c r="V54" i="15"/>
  <c r="T54" i="15"/>
  <c r="R54" i="15"/>
  <c r="P54" i="15"/>
  <c r="N54" i="15"/>
  <c r="L54" i="15"/>
  <c r="J54" i="15"/>
  <c r="H54" i="15"/>
  <c r="F54" i="15"/>
  <c r="D54" i="15"/>
  <c r="AM54" i="15" s="1"/>
  <c r="AN54" i="15" s="1"/>
  <c r="AL53" i="15"/>
  <c r="AJ53" i="15"/>
  <c r="AH53" i="15"/>
  <c r="AF53" i="15"/>
  <c r="AD53" i="15"/>
  <c r="AB53" i="15"/>
  <c r="Z53" i="15"/>
  <c r="X53" i="15"/>
  <c r="V53" i="15"/>
  <c r="T53" i="15"/>
  <c r="R53" i="15"/>
  <c r="P53" i="15"/>
  <c r="N53" i="15"/>
  <c r="L53" i="15"/>
  <c r="J53" i="15"/>
  <c r="H53" i="15"/>
  <c r="F53" i="15"/>
  <c r="D53" i="15"/>
  <c r="AM53" i="15" s="1"/>
  <c r="AN53" i="15" s="1"/>
  <c r="AL52" i="15"/>
  <c r="AJ52" i="15"/>
  <c r="AH52" i="15"/>
  <c r="AF52" i="15"/>
  <c r="AD52" i="15"/>
  <c r="AB52" i="15"/>
  <c r="Z52" i="15"/>
  <c r="X52" i="15"/>
  <c r="V52" i="15"/>
  <c r="T52" i="15"/>
  <c r="R52" i="15"/>
  <c r="P52" i="15"/>
  <c r="N52" i="15"/>
  <c r="L52" i="15"/>
  <c r="J52" i="15"/>
  <c r="H52" i="15"/>
  <c r="AM52" i="15" s="1"/>
  <c r="AN52" i="15" s="1"/>
  <c r="F52" i="15"/>
  <c r="D52" i="15"/>
  <c r="AL51" i="15"/>
  <c r="AJ51" i="15"/>
  <c r="AH51" i="15"/>
  <c r="AF51" i="15"/>
  <c r="AD51" i="15"/>
  <c r="AB51" i="15"/>
  <c r="Z51" i="15"/>
  <c r="X51" i="15"/>
  <c r="V51" i="15"/>
  <c r="T51" i="15"/>
  <c r="R51" i="15"/>
  <c r="P51" i="15"/>
  <c r="N51" i="15"/>
  <c r="L51" i="15"/>
  <c r="J51" i="15"/>
  <c r="H51" i="15"/>
  <c r="F51" i="15"/>
  <c r="AM51" i="15" s="1"/>
  <c r="AN51" i="15" s="1"/>
  <c r="D51" i="15"/>
  <c r="AL50" i="15"/>
  <c r="AJ50" i="15"/>
  <c r="AH50" i="15"/>
  <c r="AF50" i="15"/>
  <c r="AD50" i="15"/>
  <c r="AB50" i="15"/>
  <c r="Z50" i="15"/>
  <c r="X50" i="15"/>
  <c r="V50" i="15"/>
  <c r="T50" i="15"/>
  <c r="R50" i="15"/>
  <c r="P50" i="15"/>
  <c r="N50" i="15"/>
  <c r="L50" i="15"/>
  <c r="J50" i="15"/>
  <c r="H50" i="15"/>
  <c r="F50" i="15"/>
  <c r="D50" i="15"/>
  <c r="AM50" i="15" s="1"/>
  <c r="AN50" i="15" s="1"/>
  <c r="AL49" i="15"/>
  <c r="AJ49" i="15"/>
  <c r="AH49" i="15"/>
  <c r="AF49" i="15"/>
  <c r="AD49" i="15"/>
  <c r="AB49" i="15"/>
  <c r="Z49" i="15"/>
  <c r="X49" i="15"/>
  <c r="V49" i="15"/>
  <c r="T49" i="15"/>
  <c r="R49" i="15"/>
  <c r="P49" i="15"/>
  <c r="N49" i="15"/>
  <c r="L49" i="15"/>
  <c r="J49" i="15"/>
  <c r="H49" i="15"/>
  <c r="F49" i="15"/>
  <c r="D49" i="15"/>
  <c r="AM49" i="15" s="1"/>
  <c r="AN49" i="15" s="1"/>
  <c r="AL48" i="15"/>
  <c r="AJ48" i="15"/>
  <c r="AH48" i="15"/>
  <c r="AF48" i="15"/>
  <c r="AD48" i="15"/>
  <c r="AB48" i="15"/>
  <c r="Z48" i="15"/>
  <c r="X48" i="15"/>
  <c r="V48" i="15"/>
  <c r="T48" i="15"/>
  <c r="R48" i="15"/>
  <c r="P48" i="15"/>
  <c r="N48" i="15"/>
  <c r="L48" i="15"/>
  <c r="J48" i="15"/>
  <c r="H48" i="15"/>
  <c r="AM48" i="15" s="1"/>
  <c r="AN48" i="15" s="1"/>
  <c r="F48" i="15"/>
  <c r="D48" i="15"/>
  <c r="AL47" i="15"/>
  <c r="AJ47" i="15"/>
  <c r="AH47" i="15"/>
  <c r="AF47" i="15"/>
  <c r="AD47" i="15"/>
  <c r="AB47" i="15"/>
  <c r="Z47" i="15"/>
  <c r="X47" i="15"/>
  <c r="V47" i="15"/>
  <c r="T47" i="15"/>
  <c r="R47" i="15"/>
  <c r="P47" i="15"/>
  <c r="N47" i="15"/>
  <c r="L47" i="15"/>
  <c r="J47" i="15"/>
  <c r="H47" i="15"/>
  <c r="F47" i="15"/>
  <c r="AM47" i="15" s="1"/>
  <c r="AN47" i="15" s="1"/>
  <c r="D47" i="15"/>
  <c r="AL46" i="15"/>
  <c r="AJ46" i="15"/>
  <c r="AH46" i="15"/>
  <c r="AF46" i="15"/>
  <c r="AD46" i="15"/>
  <c r="AB46" i="15"/>
  <c r="Z46" i="15"/>
  <c r="X46" i="15"/>
  <c r="V46" i="15"/>
  <c r="T46" i="15"/>
  <c r="R46" i="15"/>
  <c r="P46" i="15"/>
  <c r="N46" i="15"/>
  <c r="L46" i="15"/>
  <c r="J46" i="15"/>
  <c r="H46" i="15"/>
  <c r="F46" i="15"/>
  <c r="D46" i="15"/>
  <c r="AM46" i="15" s="1"/>
  <c r="AN46" i="15" s="1"/>
  <c r="AL45" i="15"/>
  <c r="AJ45" i="15"/>
  <c r="AH45" i="15"/>
  <c r="AF45" i="15"/>
  <c r="AD45" i="15"/>
  <c r="AB45" i="15"/>
  <c r="Z45" i="15"/>
  <c r="X45" i="15"/>
  <c r="V45" i="15"/>
  <c r="T45" i="15"/>
  <c r="R45" i="15"/>
  <c r="P45" i="15"/>
  <c r="N45" i="15"/>
  <c r="L45" i="15"/>
  <c r="J45" i="15"/>
  <c r="H45" i="15"/>
  <c r="F45" i="15"/>
  <c r="D45" i="15"/>
  <c r="AM45" i="15" s="1"/>
  <c r="AN45" i="15" s="1"/>
  <c r="AL44" i="15"/>
  <c r="AJ44" i="15"/>
  <c r="AH44" i="15"/>
  <c r="AF44" i="15"/>
  <c r="AD44" i="15"/>
  <c r="AB44" i="15"/>
  <c r="Z44" i="15"/>
  <c r="X44" i="15"/>
  <c r="V44" i="15"/>
  <c r="T44" i="15"/>
  <c r="R44" i="15"/>
  <c r="P44" i="15"/>
  <c r="N44" i="15"/>
  <c r="L44" i="15"/>
  <c r="J44" i="15"/>
  <c r="H44" i="15"/>
  <c r="AM44" i="15" s="1"/>
  <c r="AN44" i="15" s="1"/>
  <c r="F44" i="15"/>
  <c r="D44" i="15"/>
  <c r="AL43" i="15"/>
  <c r="AJ43" i="15"/>
  <c r="AH43" i="15"/>
  <c r="AF43" i="15"/>
  <c r="AD43" i="15"/>
  <c r="AB43" i="15"/>
  <c r="Z43" i="15"/>
  <c r="X43" i="15"/>
  <c r="V43" i="15"/>
  <c r="T43" i="15"/>
  <c r="R43" i="15"/>
  <c r="P43" i="15"/>
  <c r="N43" i="15"/>
  <c r="L43" i="15"/>
  <c r="J43" i="15"/>
  <c r="H43" i="15"/>
  <c r="F43" i="15"/>
  <c r="AM43" i="15" s="1"/>
  <c r="AN43" i="15" s="1"/>
  <c r="D43" i="15"/>
  <c r="AL42" i="15"/>
  <c r="AJ42" i="15"/>
  <c r="AH42" i="15"/>
  <c r="AF42" i="15"/>
  <c r="AD42" i="15"/>
  <c r="AB42" i="15"/>
  <c r="Z42" i="15"/>
  <c r="X42" i="15"/>
  <c r="V42" i="15"/>
  <c r="T42" i="15"/>
  <c r="R42" i="15"/>
  <c r="P42" i="15"/>
  <c r="N42" i="15"/>
  <c r="L42" i="15"/>
  <c r="J42" i="15"/>
  <c r="H42" i="15"/>
  <c r="F42" i="15"/>
  <c r="D42" i="15"/>
  <c r="AM42" i="15" s="1"/>
  <c r="AN42" i="15" s="1"/>
  <c r="AL41" i="15"/>
  <c r="AJ41" i="15"/>
  <c r="AH41" i="15"/>
  <c r="AF41" i="15"/>
  <c r="AD41" i="15"/>
  <c r="AB41" i="15"/>
  <c r="Z41" i="15"/>
  <c r="X41" i="15"/>
  <c r="V41" i="15"/>
  <c r="T41" i="15"/>
  <c r="R41" i="15"/>
  <c r="P41" i="15"/>
  <c r="N41" i="15"/>
  <c r="L41" i="15"/>
  <c r="J41" i="15"/>
  <c r="H41" i="15"/>
  <c r="F41" i="15"/>
  <c r="D41" i="15"/>
  <c r="AM41" i="15" s="1"/>
  <c r="AN41" i="15" s="1"/>
  <c r="AL40" i="15"/>
  <c r="AJ40" i="15"/>
  <c r="AH40" i="15"/>
  <c r="AF40" i="15"/>
  <c r="AD40" i="15"/>
  <c r="AB40" i="15"/>
  <c r="Z40" i="15"/>
  <c r="X40" i="15"/>
  <c r="V40" i="15"/>
  <c r="T40" i="15"/>
  <c r="R40" i="15"/>
  <c r="P40" i="15"/>
  <c r="N40" i="15"/>
  <c r="L40" i="15"/>
  <c r="J40" i="15"/>
  <c r="H40" i="15"/>
  <c r="AM40" i="15" s="1"/>
  <c r="AN40" i="15" s="1"/>
  <c r="F40" i="15"/>
  <c r="D40" i="15"/>
  <c r="AL39" i="15"/>
  <c r="AJ39" i="15"/>
  <c r="AH39" i="15"/>
  <c r="AF39" i="15"/>
  <c r="AD39" i="15"/>
  <c r="AB39" i="15"/>
  <c r="Z39" i="15"/>
  <c r="X39" i="15"/>
  <c r="V39" i="15"/>
  <c r="T39" i="15"/>
  <c r="R39" i="15"/>
  <c r="P39" i="15"/>
  <c r="N39" i="15"/>
  <c r="L39" i="15"/>
  <c r="J39" i="15"/>
  <c r="H39" i="15"/>
  <c r="F39" i="15"/>
  <c r="AM39" i="15" s="1"/>
  <c r="AN39" i="15" s="1"/>
  <c r="D39" i="15"/>
  <c r="AL38" i="15"/>
  <c r="AJ38" i="15"/>
  <c r="AH38" i="15"/>
  <c r="AF38" i="15"/>
  <c r="AD38" i="15"/>
  <c r="AB38" i="15"/>
  <c r="Z38" i="15"/>
  <c r="X38" i="15"/>
  <c r="V38" i="15"/>
  <c r="T38" i="15"/>
  <c r="R38" i="15"/>
  <c r="P38" i="15"/>
  <c r="N38" i="15"/>
  <c r="L38" i="15"/>
  <c r="J38" i="15"/>
  <c r="H38" i="15"/>
  <c r="F38" i="15"/>
  <c r="D38" i="15"/>
  <c r="AM38" i="15" s="1"/>
  <c r="AN38" i="15" s="1"/>
  <c r="AL37" i="15"/>
  <c r="AJ37" i="15"/>
  <c r="AH37" i="15"/>
  <c r="AF37" i="15"/>
  <c r="AD37" i="15"/>
  <c r="AB37" i="15"/>
  <c r="Z37" i="15"/>
  <c r="X37" i="15"/>
  <c r="V37" i="15"/>
  <c r="T37" i="15"/>
  <c r="R37" i="15"/>
  <c r="P37" i="15"/>
  <c r="N37" i="15"/>
  <c r="L37" i="15"/>
  <c r="J37" i="15"/>
  <c r="H37" i="15"/>
  <c r="F37" i="15"/>
  <c r="D37" i="15"/>
  <c r="AM37" i="15" s="1"/>
  <c r="AN37" i="15" s="1"/>
  <c r="AL36" i="15"/>
  <c r="AJ36" i="15"/>
  <c r="AH36" i="15"/>
  <c r="AF36" i="15"/>
  <c r="AD36" i="15"/>
  <c r="AB36" i="15"/>
  <c r="Z36" i="15"/>
  <c r="X36" i="15"/>
  <c r="V36" i="15"/>
  <c r="T36" i="15"/>
  <c r="R36" i="15"/>
  <c r="P36" i="15"/>
  <c r="N36" i="15"/>
  <c r="L36" i="15"/>
  <c r="J36" i="15"/>
  <c r="H36" i="15"/>
  <c r="AM36" i="15" s="1"/>
  <c r="AN36" i="15" s="1"/>
  <c r="F36" i="15"/>
  <c r="D36" i="15"/>
  <c r="AL35" i="15"/>
  <c r="AJ35" i="15"/>
  <c r="AH35" i="15"/>
  <c r="AF35" i="15"/>
  <c r="AD35" i="15"/>
  <c r="AB35" i="15"/>
  <c r="Z35" i="15"/>
  <c r="X35" i="15"/>
  <c r="V35" i="15"/>
  <c r="T35" i="15"/>
  <c r="R35" i="15"/>
  <c r="P35" i="15"/>
  <c r="N35" i="15"/>
  <c r="L35" i="15"/>
  <c r="J35" i="15"/>
  <c r="H35" i="15"/>
  <c r="F35" i="15"/>
  <c r="AM35" i="15" s="1"/>
  <c r="AN35" i="15" s="1"/>
  <c r="D35" i="15"/>
  <c r="AL34" i="15"/>
  <c r="AJ34" i="15"/>
  <c r="AH34" i="15"/>
  <c r="AF34" i="15"/>
  <c r="AD34" i="15"/>
  <c r="AB34" i="15"/>
  <c r="Z34" i="15"/>
  <c r="X34" i="15"/>
  <c r="V34" i="15"/>
  <c r="T34" i="15"/>
  <c r="R34" i="15"/>
  <c r="P34" i="15"/>
  <c r="N34" i="15"/>
  <c r="L34" i="15"/>
  <c r="J34" i="15"/>
  <c r="H34" i="15"/>
  <c r="F34" i="15"/>
  <c r="D34" i="15"/>
  <c r="AM34" i="15" s="1"/>
  <c r="AN34" i="15" s="1"/>
  <c r="AL33" i="15"/>
  <c r="AJ33" i="15"/>
  <c r="AH33" i="15"/>
  <c r="AF33" i="15"/>
  <c r="AD33" i="15"/>
  <c r="AB33" i="15"/>
  <c r="Z33" i="15"/>
  <c r="X33" i="15"/>
  <c r="V33" i="15"/>
  <c r="T33" i="15"/>
  <c r="R33" i="15"/>
  <c r="P33" i="15"/>
  <c r="N33" i="15"/>
  <c r="L33" i="15"/>
  <c r="J33" i="15"/>
  <c r="H33" i="15"/>
  <c r="F33" i="15"/>
  <c r="D33" i="15"/>
  <c r="AM33" i="15" s="1"/>
  <c r="AN33" i="15" s="1"/>
  <c r="AO33" i="15" s="1"/>
  <c r="AL32" i="15"/>
  <c r="AJ32" i="15"/>
  <c r="AH32" i="15"/>
  <c r="AF32" i="15"/>
  <c r="AD32" i="15"/>
  <c r="AB32" i="15"/>
  <c r="Z32" i="15"/>
  <c r="X32" i="15"/>
  <c r="V32" i="15"/>
  <c r="T32" i="15"/>
  <c r="R32" i="15"/>
  <c r="P32" i="15"/>
  <c r="N32" i="15"/>
  <c r="L32" i="15"/>
  <c r="J32" i="15"/>
  <c r="H32" i="15"/>
  <c r="AM32" i="15" s="1"/>
  <c r="AN32" i="15" s="1"/>
  <c r="F32" i="15"/>
  <c r="D32" i="15"/>
  <c r="AL31" i="15"/>
  <c r="AJ31" i="15"/>
  <c r="AH31" i="15"/>
  <c r="AF31" i="15"/>
  <c r="AD31" i="15"/>
  <c r="AB31" i="15"/>
  <c r="Z31" i="15"/>
  <c r="X31" i="15"/>
  <c r="V31" i="15"/>
  <c r="T31" i="15"/>
  <c r="R31" i="15"/>
  <c r="P31" i="15"/>
  <c r="N31" i="15"/>
  <c r="L31" i="15"/>
  <c r="J31" i="15"/>
  <c r="H31" i="15"/>
  <c r="F31" i="15"/>
  <c r="AM31" i="15" s="1"/>
  <c r="AN31" i="15" s="1"/>
  <c r="D31" i="15"/>
  <c r="AL30" i="15"/>
  <c r="AJ30" i="15"/>
  <c r="AH30" i="15"/>
  <c r="AF30" i="15"/>
  <c r="AD30" i="15"/>
  <c r="AB30" i="15"/>
  <c r="Z30" i="15"/>
  <c r="X30" i="15"/>
  <c r="V30" i="15"/>
  <c r="T30" i="15"/>
  <c r="R30" i="15"/>
  <c r="P30" i="15"/>
  <c r="N30" i="15"/>
  <c r="L30" i="15"/>
  <c r="J30" i="15"/>
  <c r="H30" i="15"/>
  <c r="F30" i="15"/>
  <c r="D30" i="15"/>
  <c r="AM30" i="15" s="1"/>
  <c r="AN30" i="15" s="1"/>
  <c r="AL29" i="15"/>
  <c r="AJ29" i="15"/>
  <c r="AH29" i="15"/>
  <c r="AF29" i="15"/>
  <c r="AD29" i="15"/>
  <c r="AB29" i="15"/>
  <c r="Z29" i="15"/>
  <c r="X29" i="15"/>
  <c r="V29" i="15"/>
  <c r="T29" i="15"/>
  <c r="R29" i="15"/>
  <c r="P29" i="15"/>
  <c r="N29" i="15"/>
  <c r="L29" i="15"/>
  <c r="J29" i="15"/>
  <c r="H29" i="15"/>
  <c r="F29" i="15"/>
  <c r="D29" i="15"/>
  <c r="AM29" i="15" s="1"/>
  <c r="AN29" i="15" s="1"/>
  <c r="AL28" i="15"/>
  <c r="AJ28" i="15"/>
  <c r="AH28" i="15"/>
  <c r="AF28" i="15"/>
  <c r="AD28" i="15"/>
  <c r="AB28" i="15"/>
  <c r="Z28" i="15"/>
  <c r="X28" i="15"/>
  <c r="V28" i="15"/>
  <c r="T28" i="15"/>
  <c r="R28" i="15"/>
  <c r="P28" i="15"/>
  <c r="N28" i="15"/>
  <c r="L28" i="15"/>
  <c r="J28" i="15"/>
  <c r="H28" i="15"/>
  <c r="AM28" i="15" s="1"/>
  <c r="AN28" i="15" s="1"/>
  <c r="F28" i="15"/>
  <c r="D28" i="15"/>
  <c r="AL27" i="15"/>
  <c r="AJ27" i="15"/>
  <c r="AH27" i="15"/>
  <c r="AF27" i="15"/>
  <c r="AD27" i="15"/>
  <c r="AB27" i="15"/>
  <c r="Z27" i="15"/>
  <c r="X27" i="15"/>
  <c r="V27" i="15"/>
  <c r="T27" i="15"/>
  <c r="R27" i="15"/>
  <c r="P27" i="15"/>
  <c r="N27" i="15"/>
  <c r="L27" i="15"/>
  <c r="J27" i="15"/>
  <c r="H27" i="15"/>
  <c r="F27" i="15"/>
  <c r="AM27" i="15" s="1"/>
  <c r="AN27" i="15" s="1"/>
  <c r="D27" i="15"/>
  <c r="AL26" i="15"/>
  <c r="AJ26" i="15"/>
  <c r="AH26" i="15"/>
  <c r="AF26" i="15"/>
  <c r="AD26" i="15"/>
  <c r="AB26" i="15"/>
  <c r="Z26" i="15"/>
  <c r="X26" i="15"/>
  <c r="V26" i="15"/>
  <c r="T26" i="15"/>
  <c r="R26" i="15"/>
  <c r="P26" i="15"/>
  <c r="N26" i="15"/>
  <c r="L26" i="15"/>
  <c r="J26" i="15"/>
  <c r="H26" i="15"/>
  <c r="F26" i="15"/>
  <c r="D26" i="15"/>
  <c r="AM26" i="15" s="1"/>
  <c r="AN26" i="15" s="1"/>
  <c r="AL25" i="15"/>
  <c r="AJ25" i="15"/>
  <c r="AH25" i="15"/>
  <c r="AF25" i="15"/>
  <c r="AD25" i="15"/>
  <c r="AB25" i="15"/>
  <c r="Z25" i="15"/>
  <c r="X25" i="15"/>
  <c r="V25" i="15"/>
  <c r="T25" i="15"/>
  <c r="R25" i="15"/>
  <c r="P25" i="15"/>
  <c r="N25" i="15"/>
  <c r="L25" i="15"/>
  <c r="J25" i="15"/>
  <c r="H25" i="15"/>
  <c r="F25" i="15"/>
  <c r="D25" i="15"/>
  <c r="AM25" i="15" s="1"/>
  <c r="AN25" i="15" s="1"/>
  <c r="AL24" i="15"/>
  <c r="AJ24" i="15"/>
  <c r="AH24" i="15"/>
  <c r="AF24" i="15"/>
  <c r="AD24" i="15"/>
  <c r="AB24" i="15"/>
  <c r="Z24" i="15"/>
  <c r="X24" i="15"/>
  <c r="V24" i="15"/>
  <c r="T24" i="15"/>
  <c r="R24" i="15"/>
  <c r="P24" i="15"/>
  <c r="N24" i="15"/>
  <c r="L24" i="15"/>
  <c r="J24" i="15"/>
  <c r="H24" i="15"/>
  <c r="AM24" i="15" s="1"/>
  <c r="AN24" i="15" s="1"/>
  <c r="F24" i="15"/>
  <c r="D24" i="15"/>
  <c r="AL23" i="15"/>
  <c r="AJ23" i="15"/>
  <c r="AH23" i="15"/>
  <c r="AF23" i="15"/>
  <c r="AD23" i="15"/>
  <c r="AB23" i="15"/>
  <c r="Z23" i="15"/>
  <c r="X23" i="15"/>
  <c r="V23" i="15"/>
  <c r="T23" i="15"/>
  <c r="R23" i="15"/>
  <c r="P23" i="15"/>
  <c r="N23" i="15"/>
  <c r="L23" i="15"/>
  <c r="J23" i="15"/>
  <c r="H23" i="15"/>
  <c r="F23" i="15"/>
  <c r="AM23" i="15" s="1"/>
  <c r="AN23" i="15" s="1"/>
  <c r="D23" i="15"/>
  <c r="AL22" i="15"/>
  <c r="AJ22" i="15"/>
  <c r="AH22" i="15"/>
  <c r="AF22" i="15"/>
  <c r="AD22" i="15"/>
  <c r="AB22" i="15"/>
  <c r="Z22" i="15"/>
  <c r="X22" i="15"/>
  <c r="V22" i="15"/>
  <c r="T22" i="15"/>
  <c r="R22" i="15"/>
  <c r="P22" i="15"/>
  <c r="N22" i="15"/>
  <c r="L22" i="15"/>
  <c r="J22" i="15"/>
  <c r="H22" i="15"/>
  <c r="F22" i="15"/>
  <c r="D22" i="15"/>
  <c r="AM22" i="15" s="1"/>
  <c r="AN22" i="15" s="1"/>
  <c r="AL21" i="15"/>
  <c r="AJ21" i="15"/>
  <c r="AH21" i="15"/>
  <c r="AF21" i="15"/>
  <c r="AD21" i="15"/>
  <c r="AB21" i="15"/>
  <c r="Z21" i="15"/>
  <c r="X21" i="15"/>
  <c r="V21" i="15"/>
  <c r="T21" i="15"/>
  <c r="R21" i="15"/>
  <c r="P21" i="15"/>
  <c r="N21" i="15"/>
  <c r="L21" i="15"/>
  <c r="J21" i="15"/>
  <c r="H21" i="15"/>
  <c r="F21" i="15"/>
  <c r="D21" i="15"/>
  <c r="AM21" i="15" s="1"/>
  <c r="AN21" i="15" s="1"/>
  <c r="AL20" i="15"/>
  <c r="AJ20" i="15"/>
  <c r="AH20" i="15"/>
  <c r="AF20" i="15"/>
  <c r="AD20" i="15"/>
  <c r="AB20" i="15"/>
  <c r="Z20" i="15"/>
  <c r="X20" i="15"/>
  <c r="V20" i="15"/>
  <c r="T20" i="15"/>
  <c r="R20" i="15"/>
  <c r="P20" i="15"/>
  <c r="N20" i="15"/>
  <c r="L20" i="15"/>
  <c r="J20" i="15"/>
  <c r="H20" i="15"/>
  <c r="AM20" i="15" s="1"/>
  <c r="AN20" i="15" s="1"/>
  <c r="F20" i="15"/>
  <c r="D20" i="15"/>
  <c r="AL19" i="15"/>
  <c r="AJ19" i="15"/>
  <c r="AH19" i="15"/>
  <c r="AF19" i="15"/>
  <c r="AD19" i="15"/>
  <c r="AB19" i="15"/>
  <c r="Z19" i="15"/>
  <c r="X19" i="15"/>
  <c r="V19" i="15"/>
  <c r="T19" i="15"/>
  <c r="R19" i="15"/>
  <c r="P19" i="15"/>
  <c r="N19" i="15"/>
  <c r="L19" i="15"/>
  <c r="J19" i="15"/>
  <c r="H19" i="15"/>
  <c r="F19" i="15"/>
  <c r="AM19" i="15" s="1"/>
  <c r="AN19" i="15" s="1"/>
  <c r="D19" i="15"/>
  <c r="AL18" i="15"/>
  <c r="AJ18" i="15"/>
  <c r="AH18" i="15"/>
  <c r="AF18" i="15"/>
  <c r="AD18" i="15"/>
  <c r="AB18" i="15"/>
  <c r="Z18" i="15"/>
  <c r="X18" i="15"/>
  <c r="V18" i="15"/>
  <c r="T18" i="15"/>
  <c r="R18" i="15"/>
  <c r="P18" i="15"/>
  <c r="N18" i="15"/>
  <c r="L18" i="15"/>
  <c r="J18" i="15"/>
  <c r="H18" i="15"/>
  <c r="F18" i="15"/>
  <c r="D18" i="15"/>
  <c r="AM18" i="15" s="1"/>
  <c r="AN18" i="15" s="1"/>
  <c r="AL17" i="15"/>
  <c r="AJ17" i="15"/>
  <c r="AH17" i="15"/>
  <c r="AF17" i="15"/>
  <c r="AD17" i="15"/>
  <c r="AB17" i="15"/>
  <c r="Z17" i="15"/>
  <c r="X17" i="15"/>
  <c r="V17" i="15"/>
  <c r="T17" i="15"/>
  <c r="R17" i="15"/>
  <c r="P17" i="15"/>
  <c r="N17" i="15"/>
  <c r="L17" i="15"/>
  <c r="J17" i="15"/>
  <c r="H17" i="15"/>
  <c r="F17" i="15"/>
  <c r="D17" i="15"/>
  <c r="AM17" i="15" s="1"/>
  <c r="AN17" i="15" s="1"/>
  <c r="AL16" i="15"/>
  <c r="AJ16" i="15"/>
  <c r="AH16" i="15"/>
  <c r="AF16" i="15"/>
  <c r="AD16" i="15"/>
  <c r="AB16" i="15"/>
  <c r="Z16" i="15"/>
  <c r="X16" i="15"/>
  <c r="V16" i="15"/>
  <c r="T16" i="15"/>
  <c r="R16" i="15"/>
  <c r="P16" i="15"/>
  <c r="N16" i="15"/>
  <c r="L16" i="15"/>
  <c r="J16" i="15"/>
  <c r="H16" i="15"/>
  <c r="AM16" i="15" s="1"/>
  <c r="AN16" i="15" s="1"/>
  <c r="F16" i="15"/>
  <c r="D16" i="15"/>
  <c r="AL15" i="15"/>
  <c r="AJ15" i="15"/>
  <c r="AH15" i="15"/>
  <c r="AF15" i="15"/>
  <c r="AD15" i="15"/>
  <c r="AB15" i="15"/>
  <c r="Z15" i="15"/>
  <c r="X15" i="15"/>
  <c r="V15" i="15"/>
  <c r="T15" i="15"/>
  <c r="R15" i="15"/>
  <c r="P15" i="15"/>
  <c r="N15" i="15"/>
  <c r="L15" i="15"/>
  <c r="J15" i="15"/>
  <c r="H15" i="15"/>
  <c r="F15" i="15"/>
  <c r="AM15" i="15" s="1"/>
  <c r="AN15" i="15" s="1"/>
  <c r="D15" i="15"/>
  <c r="AL14" i="15"/>
  <c r="AJ14" i="15"/>
  <c r="AH14" i="15"/>
  <c r="AF14" i="15"/>
  <c r="AD14" i="15"/>
  <c r="AB14" i="15"/>
  <c r="Z14" i="15"/>
  <c r="X14" i="15"/>
  <c r="V14" i="15"/>
  <c r="T14" i="15"/>
  <c r="R14" i="15"/>
  <c r="P14" i="15"/>
  <c r="N14" i="15"/>
  <c r="L14" i="15"/>
  <c r="J14" i="15"/>
  <c r="H14" i="15"/>
  <c r="F14" i="15"/>
  <c r="D14" i="15"/>
  <c r="AM14" i="15" s="1"/>
  <c r="AN14" i="15" s="1"/>
  <c r="AL13" i="15"/>
  <c r="AJ13" i="15"/>
  <c r="AH13" i="15"/>
  <c r="AF13" i="15"/>
  <c r="AD13" i="15"/>
  <c r="AB13" i="15"/>
  <c r="Z13" i="15"/>
  <c r="X13" i="15"/>
  <c r="V13" i="15"/>
  <c r="T13" i="15"/>
  <c r="R13" i="15"/>
  <c r="P13" i="15"/>
  <c r="N13" i="15"/>
  <c r="L13" i="15"/>
  <c r="J13" i="15"/>
  <c r="H13" i="15"/>
  <c r="F13" i="15"/>
  <c r="D13" i="15"/>
  <c r="AM13" i="15" s="1"/>
  <c r="AN13" i="15" s="1"/>
  <c r="AL12" i="15"/>
  <c r="AJ12" i="15"/>
  <c r="AH12" i="15"/>
  <c r="AF12" i="15"/>
  <c r="AD12" i="15"/>
  <c r="AB12" i="15"/>
  <c r="Z12" i="15"/>
  <c r="X12" i="15"/>
  <c r="V12" i="15"/>
  <c r="T12" i="15"/>
  <c r="R12" i="15"/>
  <c r="P12" i="15"/>
  <c r="N12" i="15"/>
  <c r="L12" i="15"/>
  <c r="J12" i="15"/>
  <c r="H12" i="15"/>
  <c r="AM12" i="15" s="1"/>
  <c r="AN12" i="15" s="1"/>
  <c r="AO12" i="15" s="1"/>
  <c r="F12" i="15"/>
  <c r="D12" i="15"/>
  <c r="AL11" i="15"/>
  <c r="AJ11" i="15"/>
  <c r="AH11" i="15"/>
  <c r="AF11" i="15"/>
  <c r="AD11" i="15"/>
  <c r="AB11" i="15"/>
  <c r="Z11" i="15"/>
  <c r="X11" i="15"/>
  <c r="V11" i="15"/>
  <c r="T11" i="15"/>
  <c r="R11" i="15"/>
  <c r="P11" i="15"/>
  <c r="N11" i="15"/>
  <c r="L11" i="15"/>
  <c r="J11" i="15"/>
  <c r="H11" i="15"/>
  <c r="F11" i="15"/>
  <c r="AM11" i="15" s="1"/>
  <c r="AN11" i="15" s="1"/>
  <c r="D11" i="15"/>
  <c r="AO21" i="17" l="1"/>
  <c r="AO27" i="17"/>
  <c r="AO22" i="17"/>
  <c r="AO45" i="17"/>
  <c r="AO40" i="17"/>
  <c r="AO17" i="17"/>
  <c r="AO35" i="17"/>
  <c r="AO14" i="17"/>
  <c r="AO29" i="17"/>
  <c r="AO30" i="17"/>
  <c r="AO38" i="17"/>
  <c r="AO34" i="17"/>
  <c r="AO33" i="17"/>
  <c r="AO39" i="17"/>
  <c r="AO11" i="17"/>
  <c r="AO32" i="17"/>
  <c r="AO37" i="17"/>
  <c r="AO51" i="17"/>
  <c r="AO44" i="17"/>
  <c r="AO16" i="17"/>
  <c r="AO43" i="17"/>
  <c r="AO58" i="17"/>
  <c r="AO42" i="17"/>
  <c r="AO31" i="17"/>
  <c r="AO20" i="17"/>
  <c r="AO24" i="17"/>
  <c r="AO13" i="17"/>
  <c r="AO15" i="17"/>
  <c r="AO53" i="17"/>
  <c r="AO36" i="17"/>
  <c r="AO12" i="17"/>
  <c r="AO46" i="17"/>
  <c r="AO54" i="17"/>
  <c r="AO18" i="17"/>
  <c r="AO23" i="17"/>
  <c r="AO26" i="17"/>
  <c r="AO49" i="17"/>
  <c r="AO25" i="17"/>
  <c r="AO55" i="17"/>
  <c r="AO56" i="17"/>
  <c r="AO28" i="17"/>
  <c r="AO47" i="17"/>
  <c r="AO57" i="17"/>
  <c r="AO19" i="17"/>
  <c r="AO41" i="17"/>
  <c r="AO52" i="17"/>
  <c r="AO50" i="17"/>
  <c r="AO48" i="17"/>
  <c r="AO36" i="15"/>
  <c r="AO37" i="15"/>
  <c r="AO40" i="15"/>
  <c r="AO41" i="15"/>
  <c r="AO44" i="15"/>
  <c r="AO45" i="15"/>
  <c r="AO48" i="15"/>
  <c r="AO49" i="15"/>
  <c r="AO52" i="15"/>
  <c r="AO53" i="15"/>
  <c r="AO56" i="15"/>
  <c r="AO57" i="15"/>
  <c r="AO16" i="15"/>
  <c r="AO24" i="15"/>
  <c r="AO55" i="15"/>
  <c r="AO17" i="15"/>
  <c r="AO28" i="15"/>
  <c r="AO15" i="15"/>
  <c r="AO27" i="15"/>
  <c r="AO39" i="15"/>
  <c r="AO47" i="15"/>
  <c r="AO18" i="15"/>
  <c r="AO30" i="15"/>
  <c r="AO42" i="15"/>
  <c r="AO50" i="15"/>
  <c r="AO58" i="15"/>
  <c r="AO13" i="15"/>
  <c r="AO20" i="15"/>
  <c r="AO21" i="15"/>
  <c r="AO25" i="15"/>
  <c r="AO29" i="15"/>
  <c r="AO32" i="15"/>
  <c r="AO11" i="15"/>
  <c r="AO19" i="15"/>
  <c r="AO23" i="15"/>
  <c r="AO31" i="15"/>
  <c r="AO35" i="15"/>
  <c r="AO43" i="15"/>
  <c r="AO51" i="15"/>
  <c r="AO14" i="15"/>
  <c r="AO22" i="15"/>
  <c r="AO26" i="15"/>
  <c r="AO34" i="15"/>
  <c r="AO38" i="15"/>
  <c r="AO46" i="15"/>
  <c r="AO54" i="15"/>
  <c r="AL57" i="7" l="1"/>
  <c r="AJ57" i="7"/>
  <c r="AH57" i="7"/>
  <c r="AF57" i="7"/>
  <c r="AD57" i="7"/>
  <c r="AB57" i="7"/>
  <c r="AL58" i="7"/>
  <c r="AJ58" i="7"/>
  <c r="AH58" i="7"/>
  <c r="AF58" i="7"/>
  <c r="AD58" i="7"/>
  <c r="AB58" i="7"/>
  <c r="AL56" i="7"/>
  <c r="AJ56" i="7"/>
  <c r="AH56" i="7"/>
  <c r="AF56" i="7"/>
  <c r="AD56" i="7"/>
  <c r="AB56" i="7"/>
  <c r="AL55" i="7"/>
  <c r="AJ55" i="7"/>
  <c r="AH55" i="7"/>
  <c r="AF55" i="7"/>
  <c r="AD55" i="7"/>
  <c r="AB55" i="7"/>
  <c r="AL54" i="7"/>
  <c r="AJ54" i="7"/>
  <c r="AH54" i="7"/>
  <c r="AF54" i="7"/>
  <c r="AD54" i="7"/>
  <c r="AB54" i="7"/>
  <c r="AL53" i="7"/>
  <c r="AJ53" i="7"/>
  <c r="AH53" i="7"/>
  <c r="AF53" i="7"/>
  <c r="AD53" i="7"/>
  <c r="AB53" i="7"/>
  <c r="AL52" i="7"/>
  <c r="AJ52" i="7"/>
  <c r="AH52" i="7"/>
  <c r="AF52" i="7"/>
  <c r="AD52" i="7"/>
  <c r="AB52" i="7"/>
  <c r="AL51" i="7"/>
  <c r="AJ51" i="7"/>
  <c r="AH51" i="7"/>
  <c r="AF51" i="7"/>
  <c r="AD51" i="7"/>
  <c r="AB51" i="7"/>
  <c r="AL50" i="7"/>
  <c r="AJ50" i="7"/>
  <c r="AH50" i="7"/>
  <c r="AF50" i="7"/>
  <c r="AD50" i="7"/>
  <c r="AB50" i="7"/>
  <c r="AL49" i="7"/>
  <c r="AJ49" i="7"/>
  <c r="AH49" i="7"/>
  <c r="AF49" i="7"/>
  <c r="AD49" i="7"/>
  <c r="AB49" i="7"/>
  <c r="AL48" i="7"/>
  <c r="AJ48" i="7"/>
  <c r="AH48" i="7"/>
  <c r="AF48" i="7"/>
  <c r="AD48" i="7"/>
  <c r="AB48" i="7"/>
  <c r="AL47" i="7"/>
  <c r="AJ47" i="7"/>
  <c r="AH47" i="7"/>
  <c r="AF47" i="7"/>
  <c r="AD47" i="7"/>
  <c r="AB47" i="7"/>
  <c r="AL46" i="7"/>
  <c r="AJ46" i="7"/>
  <c r="AH46" i="7"/>
  <c r="AF46" i="7"/>
  <c r="AD46" i="7"/>
  <c r="AB46" i="7"/>
  <c r="AL45" i="7"/>
  <c r="AJ45" i="7"/>
  <c r="AH45" i="7"/>
  <c r="AF45" i="7"/>
  <c r="AD45" i="7"/>
  <c r="AB45" i="7"/>
  <c r="AL44" i="7"/>
  <c r="AJ44" i="7"/>
  <c r="AH44" i="7"/>
  <c r="AF44" i="7"/>
  <c r="AD44" i="7"/>
  <c r="AB44" i="7"/>
  <c r="AL43" i="7"/>
  <c r="AJ43" i="7"/>
  <c r="AH43" i="7"/>
  <c r="AF43" i="7"/>
  <c r="AD43" i="7"/>
  <c r="AB43" i="7"/>
  <c r="AL42" i="7"/>
  <c r="AJ42" i="7"/>
  <c r="AH42" i="7"/>
  <c r="AF42" i="7"/>
  <c r="AD42" i="7"/>
  <c r="AB42" i="7"/>
  <c r="AL41" i="7"/>
  <c r="AJ41" i="7"/>
  <c r="AH41" i="7"/>
  <c r="AF41" i="7"/>
  <c r="AD41" i="7"/>
  <c r="AB41" i="7"/>
  <c r="AL40" i="7"/>
  <c r="AJ40" i="7"/>
  <c r="AH40" i="7"/>
  <c r="AF40" i="7"/>
  <c r="AD40" i="7"/>
  <c r="AB40" i="7"/>
  <c r="AL39" i="7"/>
  <c r="AJ39" i="7"/>
  <c r="AH39" i="7"/>
  <c r="AF39" i="7"/>
  <c r="AD39" i="7"/>
  <c r="AB39" i="7"/>
  <c r="AL38" i="7"/>
  <c r="AJ38" i="7"/>
  <c r="AH38" i="7"/>
  <c r="AF38" i="7"/>
  <c r="AD38" i="7"/>
  <c r="AB38" i="7"/>
  <c r="AL37" i="7"/>
  <c r="AJ37" i="7"/>
  <c r="AH37" i="7"/>
  <c r="AF37" i="7"/>
  <c r="AD37" i="7"/>
  <c r="AB37" i="7"/>
  <c r="AL36" i="7"/>
  <c r="AJ36" i="7"/>
  <c r="AH36" i="7"/>
  <c r="AF36" i="7"/>
  <c r="AD36" i="7"/>
  <c r="AB36" i="7"/>
  <c r="AL35" i="7"/>
  <c r="AJ35" i="7"/>
  <c r="AH35" i="7"/>
  <c r="AF35" i="7"/>
  <c r="AD35" i="7"/>
  <c r="AB35" i="7"/>
  <c r="AL34" i="7"/>
  <c r="AJ34" i="7"/>
  <c r="AH34" i="7"/>
  <c r="AF34" i="7"/>
  <c r="AD34" i="7"/>
  <c r="AB34" i="7"/>
  <c r="AL33" i="7"/>
  <c r="AJ33" i="7"/>
  <c r="AH33" i="7"/>
  <c r="AF33" i="7"/>
  <c r="AD33" i="7"/>
  <c r="AB33" i="7"/>
  <c r="AL32" i="7"/>
  <c r="AJ32" i="7"/>
  <c r="AH32" i="7"/>
  <c r="AF32" i="7"/>
  <c r="AD32" i="7"/>
  <c r="AB32" i="7"/>
  <c r="AL31" i="7"/>
  <c r="AJ31" i="7"/>
  <c r="AH31" i="7"/>
  <c r="AF31" i="7"/>
  <c r="AD31" i="7"/>
  <c r="AB31" i="7"/>
  <c r="AL30" i="7"/>
  <c r="AJ30" i="7"/>
  <c r="AH30" i="7"/>
  <c r="AF30" i="7"/>
  <c r="AD30" i="7"/>
  <c r="AB30" i="7"/>
  <c r="AL29" i="7"/>
  <c r="AJ29" i="7"/>
  <c r="AH29" i="7"/>
  <c r="AF29" i="7"/>
  <c r="AD29" i="7"/>
  <c r="AB29" i="7"/>
  <c r="AL28" i="7"/>
  <c r="AJ28" i="7"/>
  <c r="AH28" i="7"/>
  <c r="AF28" i="7"/>
  <c r="AD28" i="7"/>
  <c r="AB28" i="7"/>
  <c r="AL27" i="7"/>
  <c r="AJ27" i="7"/>
  <c r="AH27" i="7"/>
  <c r="AF27" i="7"/>
  <c r="AD27" i="7"/>
  <c r="AB27" i="7"/>
  <c r="AL26" i="7"/>
  <c r="AJ26" i="7"/>
  <c r="AH26" i="7"/>
  <c r="AF26" i="7"/>
  <c r="AD26" i="7"/>
  <c r="AB26" i="7"/>
  <c r="AL25" i="7"/>
  <c r="AJ25" i="7"/>
  <c r="AH25" i="7"/>
  <c r="AF25" i="7"/>
  <c r="AD25" i="7"/>
  <c r="AB25" i="7"/>
  <c r="AL24" i="7"/>
  <c r="AJ24" i="7"/>
  <c r="AH24" i="7"/>
  <c r="AF24" i="7"/>
  <c r="AD24" i="7"/>
  <c r="AB24" i="7"/>
  <c r="AL23" i="7"/>
  <c r="AJ23" i="7"/>
  <c r="AH23" i="7"/>
  <c r="AF23" i="7"/>
  <c r="AD23" i="7"/>
  <c r="AB23" i="7"/>
  <c r="AL22" i="7"/>
  <c r="AJ22" i="7"/>
  <c r="AH22" i="7"/>
  <c r="AF22" i="7"/>
  <c r="AD22" i="7"/>
  <c r="AB22" i="7"/>
  <c r="AL21" i="7"/>
  <c r="AJ21" i="7"/>
  <c r="AH21" i="7"/>
  <c r="AF21" i="7"/>
  <c r="AD21" i="7"/>
  <c r="AB21" i="7"/>
  <c r="AL20" i="7"/>
  <c r="AJ20" i="7"/>
  <c r="AH20" i="7"/>
  <c r="AF20" i="7"/>
  <c r="AD20" i="7"/>
  <c r="AB20" i="7"/>
  <c r="AL19" i="7"/>
  <c r="AJ19" i="7"/>
  <c r="AH19" i="7"/>
  <c r="AF19" i="7"/>
  <c r="AD19" i="7"/>
  <c r="AB19" i="7"/>
  <c r="AL18" i="7"/>
  <c r="AJ18" i="7"/>
  <c r="AH18" i="7"/>
  <c r="AF18" i="7"/>
  <c r="AD18" i="7"/>
  <c r="AB18" i="7"/>
  <c r="AL17" i="7"/>
  <c r="AJ17" i="7"/>
  <c r="AH17" i="7"/>
  <c r="AF17" i="7"/>
  <c r="AD17" i="7"/>
  <c r="AB17" i="7"/>
  <c r="AL16" i="7"/>
  <c r="AJ16" i="7"/>
  <c r="AH16" i="7"/>
  <c r="AF16" i="7"/>
  <c r="AD16" i="7"/>
  <c r="AB16" i="7"/>
  <c r="AL15" i="7"/>
  <c r="AJ15" i="7"/>
  <c r="AH15" i="7"/>
  <c r="AF15" i="7"/>
  <c r="AD15" i="7"/>
  <c r="AB15" i="7"/>
  <c r="AL14" i="7"/>
  <c r="AJ14" i="7"/>
  <c r="AH14" i="7"/>
  <c r="AF14" i="7"/>
  <c r="AD14" i="7"/>
  <c r="AB14" i="7"/>
  <c r="AL13" i="7"/>
  <c r="AJ13" i="7"/>
  <c r="AH13" i="7"/>
  <c r="AF13" i="7"/>
  <c r="AD13" i="7"/>
  <c r="AB13" i="7"/>
  <c r="AL12" i="7"/>
  <c r="AJ12" i="7"/>
  <c r="AH12" i="7"/>
  <c r="AF12" i="7"/>
  <c r="AD12" i="7"/>
  <c r="AB12" i="7"/>
  <c r="AL11" i="7"/>
  <c r="AJ11" i="7"/>
  <c r="AH11" i="7"/>
  <c r="AF11" i="7"/>
  <c r="AD11" i="7"/>
  <c r="AB11" i="7"/>
  <c r="Z57" i="7"/>
  <c r="X57" i="7"/>
  <c r="V57" i="7"/>
  <c r="T57" i="7"/>
  <c r="R57" i="7"/>
  <c r="P57" i="7"/>
  <c r="Z58" i="7"/>
  <c r="X58" i="7"/>
  <c r="V58" i="7"/>
  <c r="T58" i="7"/>
  <c r="R58" i="7"/>
  <c r="P58" i="7"/>
  <c r="Z56" i="7"/>
  <c r="X56" i="7"/>
  <c r="V56" i="7"/>
  <c r="T56" i="7"/>
  <c r="R56" i="7"/>
  <c r="P56" i="7"/>
  <c r="Z55" i="7"/>
  <c r="X55" i="7"/>
  <c r="V55" i="7"/>
  <c r="T55" i="7"/>
  <c r="R55" i="7"/>
  <c r="P55" i="7"/>
  <c r="Z54" i="7"/>
  <c r="X54" i="7"/>
  <c r="V54" i="7"/>
  <c r="T54" i="7"/>
  <c r="R54" i="7"/>
  <c r="P54" i="7"/>
  <c r="Z53" i="7"/>
  <c r="X53" i="7"/>
  <c r="V53" i="7"/>
  <c r="T53" i="7"/>
  <c r="R53" i="7"/>
  <c r="P53" i="7"/>
  <c r="Z52" i="7"/>
  <c r="X52" i="7"/>
  <c r="V52" i="7"/>
  <c r="T52" i="7"/>
  <c r="R52" i="7"/>
  <c r="P52" i="7"/>
  <c r="Z51" i="7"/>
  <c r="X51" i="7"/>
  <c r="V51" i="7"/>
  <c r="T51" i="7"/>
  <c r="R51" i="7"/>
  <c r="P51" i="7"/>
  <c r="Z50" i="7"/>
  <c r="X50" i="7"/>
  <c r="V50" i="7"/>
  <c r="T50" i="7"/>
  <c r="R50" i="7"/>
  <c r="P50" i="7"/>
  <c r="Z49" i="7"/>
  <c r="X49" i="7"/>
  <c r="V49" i="7"/>
  <c r="T49" i="7"/>
  <c r="R49" i="7"/>
  <c r="P49" i="7"/>
  <c r="Z48" i="7"/>
  <c r="X48" i="7"/>
  <c r="V48" i="7"/>
  <c r="T48" i="7"/>
  <c r="R48" i="7"/>
  <c r="P48" i="7"/>
  <c r="Z47" i="7"/>
  <c r="X47" i="7"/>
  <c r="V47" i="7"/>
  <c r="T47" i="7"/>
  <c r="R47" i="7"/>
  <c r="P47" i="7"/>
  <c r="Z46" i="7"/>
  <c r="X46" i="7"/>
  <c r="V46" i="7"/>
  <c r="T46" i="7"/>
  <c r="R46" i="7"/>
  <c r="P46" i="7"/>
  <c r="Z45" i="7"/>
  <c r="X45" i="7"/>
  <c r="V45" i="7"/>
  <c r="T45" i="7"/>
  <c r="R45" i="7"/>
  <c r="P45" i="7"/>
  <c r="Z44" i="7"/>
  <c r="X44" i="7"/>
  <c r="V44" i="7"/>
  <c r="T44" i="7"/>
  <c r="R44" i="7"/>
  <c r="P44" i="7"/>
  <c r="Z43" i="7"/>
  <c r="X43" i="7"/>
  <c r="V43" i="7"/>
  <c r="T43" i="7"/>
  <c r="R43" i="7"/>
  <c r="P43" i="7"/>
  <c r="Z42" i="7"/>
  <c r="X42" i="7"/>
  <c r="V42" i="7"/>
  <c r="T42" i="7"/>
  <c r="R42" i="7"/>
  <c r="P42" i="7"/>
  <c r="Z41" i="7"/>
  <c r="X41" i="7"/>
  <c r="V41" i="7"/>
  <c r="T41" i="7"/>
  <c r="R41" i="7"/>
  <c r="P41" i="7"/>
  <c r="Z40" i="7"/>
  <c r="X40" i="7"/>
  <c r="V40" i="7"/>
  <c r="T40" i="7"/>
  <c r="R40" i="7"/>
  <c r="P40" i="7"/>
  <c r="Z39" i="7"/>
  <c r="X39" i="7"/>
  <c r="V39" i="7"/>
  <c r="T39" i="7"/>
  <c r="R39" i="7"/>
  <c r="P39" i="7"/>
  <c r="Z38" i="7"/>
  <c r="X38" i="7"/>
  <c r="V38" i="7"/>
  <c r="T38" i="7"/>
  <c r="R38" i="7"/>
  <c r="P38" i="7"/>
  <c r="Z37" i="7"/>
  <c r="X37" i="7"/>
  <c r="V37" i="7"/>
  <c r="T37" i="7"/>
  <c r="R37" i="7"/>
  <c r="P37" i="7"/>
  <c r="Z36" i="7"/>
  <c r="X36" i="7"/>
  <c r="V36" i="7"/>
  <c r="T36" i="7"/>
  <c r="R36" i="7"/>
  <c r="P36" i="7"/>
  <c r="Z35" i="7"/>
  <c r="X35" i="7"/>
  <c r="V35" i="7"/>
  <c r="T35" i="7"/>
  <c r="R35" i="7"/>
  <c r="P35" i="7"/>
  <c r="Z34" i="7"/>
  <c r="X34" i="7"/>
  <c r="V34" i="7"/>
  <c r="T34" i="7"/>
  <c r="R34" i="7"/>
  <c r="P34" i="7"/>
  <c r="Z33" i="7"/>
  <c r="X33" i="7"/>
  <c r="V33" i="7"/>
  <c r="T33" i="7"/>
  <c r="R33" i="7"/>
  <c r="P33" i="7"/>
  <c r="Z32" i="7"/>
  <c r="X32" i="7"/>
  <c r="V32" i="7"/>
  <c r="T32" i="7"/>
  <c r="R32" i="7"/>
  <c r="P32" i="7"/>
  <c r="Z31" i="7"/>
  <c r="X31" i="7"/>
  <c r="V31" i="7"/>
  <c r="T31" i="7"/>
  <c r="R31" i="7"/>
  <c r="P31" i="7"/>
  <c r="Z30" i="7"/>
  <c r="X30" i="7"/>
  <c r="V30" i="7"/>
  <c r="T30" i="7"/>
  <c r="R30" i="7"/>
  <c r="P30" i="7"/>
  <c r="Z29" i="7"/>
  <c r="X29" i="7"/>
  <c r="V29" i="7"/>
  <c r="T29" i="7"/>
  <c r="R29" i="7"/>
  <c r="P29" i="7"/>
  <c r="Z28" i="7"/>
  <c r="X28" i="7"/>
  <c r="V28" i="7"/>
  <c r="T28" i="7"/>
  <c r="R28" i="7"/>
  <c r="P28" i="7"/>
  <c r="Z27" i="7"/>
  <c r="X27" i="7"/>
  <c r="V27" i="7"/>
  <c r="T27" i="7"/>
  <c r="R27" i="7"/>
  <c r="P27" i="7"/>
  <c r="Z26" i="7"/>
  <c r="X26" i="7"/>
  <c r="V26" i="7"/>
  <c r="T26" i="7"/>
  <c r="R26" i="7"/>
  <c r="P26" i="7"/>
  <c r="Z25" i="7"/>
  <c r="X25" i="7"/>
  <c r="V25" i="7"/>
  <c r="T25" i="7"/>
  <c r="R25" i="7"/>
  <c r="P25" i="7"/>
  <c r="Z24" i="7"/>
  <c r="X24" i="7"/>
  <c r="V24" i="7"/>
  <c r="T24" i="7"/>
  <c r="R24" i="7"/>
  <c r="P24" i="7"/>
  <c r="Z23" i="7"/>
  <c r="X23" i="7"/>
  <c r="V23" i="7"/>
  <c r="T23" i="7"/>
  <c r="R23" i="7"/>
  <c r="P23" i="7"/>
  <c r="Z22" i="7"/>
  <c r="X22" i="7"/>
  <c r="V22" i="7"/>
  <c r="T22" i="7"/>
  <c r="R22" i="7"/>
  <c r="P22" i="7"/>
  <c r="Z21" i="7"/>
  <c r="X21" i="7"/>
  <c r="V21" i="7"/>
  <c r="T21" i="7"/>
  <c r="R21" i="7"/>
  <c r="P21" i="7"/>
  <c r="Z20" i="7"/>
  <c r="X20" i="7"/>
  <c r="V20" i="7"/>
  <c r="T20" i="7"/>
  <c r="R20" i="7"/>
  <c r="P20" i="7"/>
  <c r="Z19" i="7"/>
  <c r="X19" i="7"/>
  <c r="V19" i="7"/>
  <c r="T19" i="7"/>
  <c r="R19" i="7"/>
  <c r="P19" i="7"/>
  <c r="Z18" i="7"/>
  <c r="X18" i="7"/>
  <c r="V18" i="7"/>
  <c r="T18" i="7"/>
  <c r="R18" i="7"/>
  <c r="P18" i="7"/>
  <c r="Z17" i="7"/>
  <c r="X17" i="7"/>
  <c r="V17" i="7"/>
  <c r="T17" i="7"/>
  <c r="R17" i="7"/>
  <c r="P17" i="7"/>
  <c r="Z16" i="7"/>
  <c r="X16" i="7"/>
  <c r="V16" i="7"/>
  <c r="T16" i="7"/>
  <c r="R16" i="7"/>
  <c r="P16" i="7"/>
  <c r="Z15" i="7"/>
  <c r="X15" i="7"/>
  <c r="V15" i="7"/>
  <c r="T15" i="7"/>
  <c r="R15" i="7"/>
  <c r="P15" i="7"/>
  <c r="Z14" i="7"/>
  <c r="X14" i="7"/>
  <c r="V14" i="7"/>
  <c r="T14" i="7"/>
  <c r="R14" i="7"/>
  <c r="P14" i="7"/>
  <c r="Z13" i="7"/>
  <c r="X13" i="7"/>
  <c r="V13" i="7"/>
  <c r="T13" i="7"/>
  <c r="R13" i="7"/>
  <c r="P13" i="7"/>
  <c r="Z12" i="7"/>
  <c r="X12" i="7"/>
  <c r="V12" i="7"/>
  <c r="T12" i="7"/>
  <c r="R12" i="7"/>
  <c r="P12" i="7"/>
  <c r="Z11" i="7"/>
  <c r="X11" i="7"/>
  <c r="V11" i="7"/>
  <c r="T11" i="7"/>
  <c r="R11" i="7"/>
  <c r="P11" i="7"/>
  <c r="N57" i="7"/>
  <c r="L57" i="7"/>
  <c r="J57" i="7"/>
  <c r="N58" i="7"/>
  <c r="L58" i="7"/>
  <c r="J58" i="7"/>
  <c r="N56" i="7"/>
  <c r="L56" i="7"/>
  <c r="J56" i="7"/>
  <c r="N55" i="7"/>
  <c r="L55" i="7"/>
  <c r="J55" i="7"/>
  <c r="N54" i="7"/>
  <c r="L54" i="7"/>
  <c r="J54" i="7"/>
  <c r="N53" i="7"/>
  <c r="L53" i="7"/>
  <c r="J53" i="7"/>
  <c r="N52" i="7"/>
  <c r="L52" i="7"/>
  <c r="J52" i="7"/>
  <c r="N51" i="7"/>
  <c r="L51" i="7"/>
  <c r="J51" i="7"/>
  <c r="N50" i="7"/>
  <c r="L50" i="7"/>
  <c r="J50" i="7"/>
  <c r="N49" i="7"/>
  <c r="L49" i="7"/>
  <c r="J49" i="7"/>
  <c r="N48" i="7"/>
  <c r="L48" i="7"/>
  <c r="J48" i="7"/>
  <c r="N47" i="7"/>
  <c r="L47" i="7"/>
  <c r="J47" i="7"/>
  <c r="N46" i="7"/>
  <c r="L46" i="7"/>
  <c r="J46" i="7"/>
  <c r="N45" i="7"/>
  <c r="L45" i="7"/>
  <c r="J45" i="7"/>
  <c r="N44" i="7"/>
  <c r="L44" i="7"/>
  <c r="J44" i="7"/>
  <c r="N43" i="7"/>
  <c r="L43" i="7"/>
  <c r="J43" i="7"/>
  <c r="N42" i="7"/>
  <c r="L42" i="7"/>
  <c r="J42" i="7"/>
  <c r="N41" i="7"/>
  <c r="L41" i="7"/>
  <c r="J41" i="7"/>
  <c r="N40" i="7"/>
  <c r="L40" i="7"/>
  <c r="J40" i="7"/>
  <c r="N39" i="7"/>
  <c r="L39" i="7"/>
  <c r="J39" i="7"/>
  <c r="N38" i="7"/>
  <c r="L38" i="7"/>
  <c r="J38" i="7"/>
  <c r="N37" i="7"/>
  <c r="L37" i="7"/>
  <c r="J37" i="7"/>
  <c r="N36" i="7"/>
  <c r="L36" i="7"/>
  <c r="J36" i="7"/>
  <c r="N35" i="7"/>
  <c r="L35" i="7"/>
  <c r="J35" i="7"/>
  <c r="N34" i="7"/>
  <c r="L34" i="7"/>
  <c r="J34" i="7"/>
  <c r="N33" i="7"/>
  <c r="L33" i="7"/>
  <c r="J33" i="7"/>
  <c r="N32" i="7"/>
  <c r="L32" i="7"/>
  <c r="J32" i="7"/>
  <c r="N31" i="7"/>
  <c r="L31" i="7"/>
  <c r="J31" i="7"/>
  <c r="N30" i="7"/>
  <c r="L30" i="7"/>
  <c r="J30" i="7"/>
  <c r="N29" i="7"/>
  <c r="L29" i="7"/>
  <c r="J29" i="7"/>
  <c r="N28" i="7"/>
  <c r="L28" i="7"/>
  <c r="J28" i="7"/>
  <c r="N27" i="7"/>
  <c r="L27" i="7"/>
  <c r="J27" i="7"/>
  <c r="N26" i="7"/>
  <c r="L26" i="7"/>
  <c r="J26" i="7"/>
  <c r="N25" i="7"/>
  <c r="L25" i="7"/>
  <c r="J25" i="7"/>
  <c r="N24" i="7"/>
  <c r="L24" i="7"/>
  <c r="J24" i="7"/>
  <c r="N23" i="7"/>
  <c r="L23" i="7"/>
  <c r="J23" i="7"/>
  <c r="N22" i="7"/>
  <c r="L22" i="7"/>
  <c r="J22" i="7"/>
  <c r="N21" i="7"/>
  <c r="L21" i="7"/>
  <c r="J21" i="7"/>
  <c r="N20" i="7"/>
  <c r="L20" i="7"/>
  <c r="J20" i="7"/>
  <c r="N19" i="7"/>
  <c r="L19" i="7"/>
  <c r="J19" i="7"/>
  <c r="N18" i="7"/>
  <c r="L18" i="7"/>
  <c r="J18" i="7"/>
  <c r="N17" i="7"/>
  <c r="L17" i="7"/>
  <c r="J17" i="7"/>
  <c r="N16" i="7"/>
  <c r="L16" i="7"/>
  <c r="J16" i="7"/>
  <c r="N15" i="7"/>
  <c r="L15" i="7"/>
  <c r="J15" i="7"/>
  <c r="N14" i="7"/>
  <c r="L14" i="7"/>
  <c r="J14" i="7"/>
  <c r="N13" i="7"/>
  <c r="L13" i="7"/>
  <c r="J13" i="7"/>
  <c r="N12" i="7"/>
  <c r="L12" i="7"/>
  <c r="J12" i="7"/>
  <c r="N11" i="7"/>
  <c r="L11" i="7"/>
  <c r="J11" i="7"/>
  <c r="H57" i="7"/>
  <c r="H58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F57" i="7"/>
  <c r="F58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8" i="7"/>
  <c r="D57" i="7"/>
  <c r="D11" i="7"/>
  <c r="AA182" i="12"/>
  <c r="Z182" i="12"/>
  <c r="V182" i="12"/>
  <c r="W182" i="12" s="1"/>
  <c r="X182" i="12" s="1"/>
  <c r="U182" i="12"/>
  <c r="K182" i="12"/>
  <c r="J182" i="12"/>
  <c r="G182" i="12"/>
  <c r="H182" i="12" s="1"/>
  <c r="F182" i="12"/>
  <c r="E182" i="12"/>
  <c r="AA181" i="12"/>
  <c r="Z181" i="12"/>
  <c r="V181" i="12"/>
  <c r="U181" i="12"/>
  <c r="K181" i="12"/>
  <c r="J181" i="12"/>
  <c r="F181" i="12"/>
  <c r="E181" i="12"/>
  <c r="AA180" i="12"/>
  <c r="Z180" i="12"/>
  <c r="V180" i="12"/>
  <c r="U180" i="12"/>
  <c r="K180" i="12"/>
  <c r="J180" i="12"/>
  <c r="F180" i="12"/>
  <c r="E180" i="12"/>
  <c r="AA179" i="12"/>
  <c r="Z179" i="12"/>
  <c r="V179" i="12"/>
  <c r="U179" i="12"/>
  <c r="K179" i="12"/>
  <c r="J179" i="12"/>
  <c r="F179" i="12"/>
  <c r="E179" i="12"/>
  <c r="AA178" i="12"/>
  <c r="Z178" i="12"/>
  <c r="V178" i="12"/>
  <c r="W178" i="12" s="1"/>
  <c r="X178" i="12" s="1"/>
  <c r="U178" i="12"/>
  <c r="K178" i="12"/>
  <c r="L178" i="12" s="1"/>
  <c r="M178" i="12" s="1"/>
  <c r="J178" i="12"/>
  <c r="F178" i="12"/>
  <c r="G178" i="12" s="1"/>
  <c r="H178" i="12" s="1"/>
  <c r="E178" i="12"/>
  <c r="AA177" i="12"/>
  <c r="Z177" i="12"/>
  <c r="V177" i="12"/>
  <c r="U177" i="12"/>
  <c r="K177" i="12"/>
  <c r="J177" i="12"/>
  <c r="F177" i="12"/>
  <c r="E177" i="12"/>
  <c r="AA176" i="12"/>
  <c r="Z176" i="12"/>
  <c r="V176" i="12"/>
  <c r="U176" i="12"/>
  <c r="K176" i="12"/>
  <c r="J176" i="12"/>
  <c r="F176" i="12"/>
  <c r="E176" i="12"/>
  <c r="AA175" i="12"/>
  <c r="Z175" i="12"/>
  <c r="V175" i="12"/>
  <c r="U175" i="12"/>
  <c r="K175" i="12"/>
  <c r="J175" i="12"/>
  <c r="F175" i="12"/>
  <c r="E175" i="12"/>
  <c r="AA174" i="12"/>
  <c r="AB174" i="12" s="1"/>
  <c r="AC174" i="12" s="1"/>
  <c r="Z174" i="12"/>
  <c r="V174" i="12"/>
  <c r="W174" i="12" s="1"/>
  <c r="X174" i="12" s="1"/>
  <c r="U174" i="12"/>
  <c r="K174" i="12"/>
  <c r="J174" i="12"/>
  <c r="F174" i="12"/>
  <c r="G174" i="12" s="1"/>
  <c r="H174" i="12" s="1"/>
  <c r="E174" i="12"/>
  <c r="AA173" i="12"/>
  <c r="Z173" i="12"/>
  <c r="V173" i="12"/>
  <c r="U173" i="12"/>
  <c r="K173" i="12"/>
  <c r="J173" i="12"/>
  <c r="F173" i="12"/>
  <c r="E173" i="12"/>
  <c r="AA172" i="12"/>
  <c r="Z172" i="12"/>
  <c r="V172" i="12"/>
  <c r="U172" i="12"/>
  <c r="K172" i="12"/>
  <c r="J172" i="12"/>
  <c r="F172" i="12"/>
  <c r="E172" i="12"/>
  <c r="AA171" i="12"/>
  <c r="Z171" i="12"/>
  <c r="W171" i="12"/>
  <c r="X171" i="12" s="1"/>
  <c r="V171" i="12"/>
  <c r="U171" i="12"/>
  <c r="K171" i="12"/>
  <c r="J171" i="12"/>
  <c r="F171" i="12"/>
  <c r="E171" i="12"/>
  <c r="AA170" i="12"/>
  <c r="AB170" i="12" s="1"/>
  <c r="AC170" i="12" s="1"/>
  <c r="Z170" i="12"/>
  <c r="V170" i="12"/>
  <c r="U170" i="12"/>
  <c r="K170" i="12"/>
  <c r="J170" i="12"/>
  <c r="F170" i="12"/>
  <c r="G170" i="12" s="1"/>
  <c r="H170" i="12" s="1"/>
  <c r="E170" i="12"/>
  <c r="AA169" i="12"/>
  <c r="Z169" i="12"/>
  <c r="V169" i="12"/>
  <c r="U169" i="12"/>
  <c r="K169" i="12"/>
  <c r="J169" i="12"/>
  <c r="F169" i="12"/>
  <c r="E169" i="12"/>
  <c r="AA168" i="12"/>
  <c r="Z168" i="12"/>
  <c r="V168" i="12"/>
  <c r="U168" i="12"/>
  <c r="K168" i="12"/>
  <c r="J168" i="12"/>
  <c r="F168" i="12"/>
  <c r="E168" i="12"/>
  <c r="AA167" i="12"/>
  <c r="Z167" i="12"/>
  <c r="V167" i="12"/>
  <c r="U167" i="12"/>
  <c r="K167" i="12"/>
  <c r="J167" i="12"/>
  <c r="F167" i="12"/>
  <c r="E167" i="12"/>
  <c r="AA166" i="12"/>
  <c r="AB166" i="12" s="1"/>
  <c r="AC166" i="12" s="1"/>
  <c r="Z166" i="12"/>
  <c r="V166" i="12"/>
  <c r="U166" i="12"/>
  <c r="K166" i="12"/>
  <c r="J166" i="12"/>
  <c r="F166" i="12"/>
  <c r="E166" i="12"/>
  <c r="G166" i="12" s="1"/>
  <c r="H166" i="12" s="1"/>
  <c r="AA165" i="12"/>
  <c r="Z165" i="12"/>
  <c r="V165" i="12"/>
  <c r="U165" i="12"/>
  <c r="K165" i="12"/>
  <c r="J165" i="12"/>
  <c r="F165" i="12"/>
  <c r="E165" i="12"/>
  <c r="AA164" i="12"/>
  <c r="Z164" i="12"/>
  <c r="V164" i="12"/>
  <c r="U164" i="12"/>
  <c r="K164" i="12"/>
  <c r="J164" i="12"/>
  <c r="F164" i="12"/>
  <c r="E164" i="12"/>
  <c r="AA163" i="12"/>
  <c r="Z163" i="12"/>
  <c r="V163" i="12"/>
  <c r="U163" i="12"/>
  <c r="W163" i="12" s="1"/>
  <c r="X163" i="12" s="1"/>
  <c r="K163" i="12"/>
  <c r="J163" i="12"/>
  <c r="L163" i="12" s="1"/>
  <c r="M163" i="12" s="1"/>
  <c r="F163" i="12"/>
  <c r="E163" i="12"/>
  <c r="AA162" i="12"/>
  <c r="Z162" i="12"/>
  <c r="AB162" i="12" s="1"/>
  <c r="AC162" i="12" s="1"/>
  <c r="V162" i="12"/>
  <c r="U162" i="12"/>
  <c r="K162" i="12"/>
  <c r="J162" i="12"/>
  <c r="F162" i="12"/>
  <c r="E162" i="12"/>
  <c r="AA161" i="12"/>
  <c r="Z161" i="12"/>
  <c r="AB161" i="12" s="1"/>
  <c r="AC161" i="12" s="1"/>
  <c r="V161" i="12"/>
  <c r="U161" i="12"/>
  <c r="K161" i="12"/>
  <c r="J161" i="12"/>
  <c r="L161" i="12" s="1"/>
  <c r="M161" i="12" s="1"/>
  <c r="F161" i="12"/>
  <c r="E161" i="12"/>
  <c r="AA160" i="12"/>
  <c r="Z160" i="12"/>
  <c r="V160" i="12"/>
  <c r="U160" i="12"/>
  <c r="K160" i="12"/>
  <c r="J160" i="12"/>
  <c r="F160" i="12"/>
  <c r="E160" i="12"/>
  <c r="AA159" i="12"/>
  <c r="Z159" i="12"/>
  <c r="AB159" i="12" s="1"/>
  <c r="AC159" i="12" s="1"/>
  <c r="V159" i="12"/>
  <c r="U159" i="12"/>
  <c r="K159" i="12"/>
  <c r="J159" i="12"/>
  <c r="L159" i="12" s="1"/>
  <c r="M159" i="12" s="1"/>
  <c r="F159" i="12"/>
  <c r="E159" i="12"/>
  <c r="AA158" i="12"/>
  <c r="Z158" i="12"/>
  <c r="V158" i="12"/>
  <c r="U158" i="12"/>
  <c r="K158" i="12"/>
  <c r="J158" i="12"/>
  <c r="L158" i="12" s="1"/>
  <c r="M158" i="12" s="1"/>
  <c r="F158" i="12"/>
  <c r="E158" i="12"/>
  <c r="AA157" i="12"/>
  <c r="Z157" i="12"/>
  <c r="V157" i="12"/>
  <c r="U157" i="12"/>
  <c r="K157" i="12"/>
  <c r="J157" i="12"/>
  <c r="F157" i="12"/>
  <c r="E157" i="12"/>
  <c r="AA156" i="12"/>
  <c r="Z156" i="12"/>
  <c r="V156" i="12"/>
  <c r="U156" i="12"/>
  <c r="K156" i="12"/>
  <c r="J156" i="12"/>
  <c r="F156" i="12"/>
  <c r="E156" i="12"/>
  <c r="AA155" i="12"/>
  <c r="Z155" i="12"/>
  <c r="V155" i="12"/>
  <c r="U155" i="12"/>
  <c r="K155" i="12"/>
  <c r="J155" i="12"/>
  <c r="F155" i="12"/>
  <c r="E155" i="12"/>
  <c r="AA154" i="12"/>
  <c r="Z154" i="12"/>
  <c r="V154" i="12"/>
  <c r="U154" i="12"/>
  <c r="K154" i="12"/>
  <c r="J154" i="12"/>
  <c r="F154" i="12"/>
  <c r="E154" i="12"/>
  <c r="AA153" i="12"/>
  <c r="Z153" i="12"/>
  <c r="V153" i="12"/>
  <c r="U153" i="12"/>
  <c r="K153" i="12"/>
  <c r="J153" i="12"/>
  <c r="F153" i="12"/>
  <c r="E153" i="12"/>
  <c r="AA152" i="12"/>
  <c r="Z152" i="12"/>
  <c r="V152" i="12"/>
  <c r="U152" i="12"/>
  <c r="K152" i="12"/>
  <c r="J152" i="12"/>
  <c r="F152" i="12"/>
  <c r="E152" i="12"/>
  <c r="AC151" i="12"/>
  <c r="AA151" i="12"/>
  <c r="AB151" i="12" s="1"/>
  <c r="Z151" i="12"/>
  <c r="V151" i="12"/>
  <c r="W151" i="12" s="1"/>
  <c r="X151" i="12" s="1"/>
  <c r="U151" i="12"/>
  <c r="M151" i="12"/>
  <c r="K151" i="12"/>
  <c r="L151" i="12" s="1"/>
  <c r="J151" i="12"/>
  <c r="F151" i="12"/>
  <c r="G151" i="12" s="1"/>
  <c r="H151" i="12" s="1"/>
  <c r="AD151" i="12" s="1"/>
  <c r="AE151" i="12" s="1"/>
  <c r="E151" i="12"/>
  <c r="AA150" i="12"/>
  <c r="AB150" i="12" s="1"/>
  <c r="AC150" i="12" s="1"/>
  <c r="Z150" i="12"/>
  <c r="V150" i="12"/>
  <c r="U150" i="12"/>
  <c r="L150" i="12"/>
  <c r="M150" i="12" s="1"/>
  <c r="K150" i="12"/>
  <c r="J150" i="12"/>
  <c r="F150" i="12"/>
  <c r="E150" i="12"/>
  <c r="G150" i="12" s="1"/>
  <c r="H150" i="12" s="1"/>
  <c r="AA149" i="12"/>
  <c r="Z149" i="12"/>
  <c r="V149" i="12"/>
  <c r="U149" i="12"/>
  <c r="K149" i="12"/>
  <c r="J149" i="12"/>
  <c r="F149" i="12"/>
  <c r="E149" i="12"/>
  <c r="AA148" i="12"/>
  <c r="Z148" i="12"/>
  <c r="V148" i="12"/>
  <c r="U148" i="12"/>
  <c r="K148" i="12"/>
  <c r="J148" i="12"/>
  <c r="F148" i="12"/>
  <c r="E148" i="12"/>
  <c r="G148" i="12" s="1"/>
  <c r="H148" i="12" s="1"/>
  <c r="AA147" i="12"/>
  <c r="AB147" i="12" s="1"/>
  <c r="AC147" i="12" s="1"/>
  <c r="Z147" i="12"/>
  <c r="W147" i="12"/>
  <c r="X147" i="12" s="1"/>
  <c r="V147" i="12"/>
  <c r="U147" i="12"/>
  <c r="K147" i="12"/>
  <c r="J147" i="12"/>
  <c r="L147" i="12" s="1"/>
  <c r="M147" i="12" s="1"/>
  <c r="F147" i="12"/>
  <c r="E147" i="12"/>
  <c r="AA146" i="12"/>
  <c r="Z146" i="12"/>
  <c r="AB146" i="12" s="1"/>
  <c r="AC146" i="12" s="1"/>
  <c r="V146" i="12"/>
  <c r="U146" i="12"/>
  <c r="K146" i="12"/>
  <c r="J146" i="12"/>
  <c r="F146" i="12"/>
  <c r="E146" i="12"/>
  <c r="AA145" i="12"/>
  <c r="Z145" i="12"/>
  <c r="V145" i="12"/>
  <c r="U145" i="12"/>
  <c r="K145" i="12"/>
  <c r="J145" i="12"/>
  <c r="F145" i="12"/>
  <c r="E145" i="12"/>
  <c r="AA144" i="12"/>
  <c r="Z144" i="12"/>
  <c r="V144" i="12"/>
  <c r="U144" i="12"/>
  <c r="K144" i="12"/>
  <c r="J144" i="12"/>
  <c r="F144" i="12"/>
  <c r="E144" i="12"/>
  <c r="AA143" i="12"/>
  <c r="Z143" i="12"/>
  <c r="AB143" i="12" s="1"/>
  <c r="AC143" i="12" s="1"/>
  <c r="V143" i="12"/>
  <c r="U143" i="12"/>
  <c r="W143" i="12" s="1"/>
  <c r="X143" i="12" s="1"/>
  <c r="L143" i="12"/>
  <c r="M143" i="12" s="1"/>
  <c r="K143" i="12"/>
  <c r="J143" i="12"/>
  <c r="G143" i="12"/>
  <c r="H143" i="12" s="1"/>
  <c r="F143" i="12"/>
  <c r="E143" i="12"/>
  <c r="AA142" i="12"/>
  <c r="Z142" i="12"/>
  <c r="V142" i="12"/>
  <c r="U142" i="12"/>
  <c r="K142" i="12"/>
  <c r="J142" i="12"/>
  <c r="F142" i="12"/>
  <c r="E142" i="12"/>
  <c r="AA141" i="12"/>
  <c r="Z141" i="12"/>
  <c r="V141" i="12"/>
  <c r="U141" i="12"/>
  <c r="K141" i="12"/>
  <c r="J141" i="12"/>
  <c r="F141" i="12"/>
  <c r="E141" i="12"/>
  <c r="AA140" i="12"/>
  <c r="Z140" i="12"/>
  <c r="V140" i="12"/>
  <c r="U140" i="12"/>
  <c r="K140" i="12"/>
  <c r="J140" i="12"/>
  <c r="F140" i="12"/>
  <c r="E140" i="12"/>
  <c r="AA139" i="12"/>
  <c r="Z139" i="12"/>
  <c r="V139" i="12"/>
  <c r="U139" i="12"/>
  <c r="K139" i="12"/>
  <c r="J139" i="12"/>
  <c r="L139" i="12" s="1"/>
  <c r="M139" i="12" s="1"/>
  <c r="F139" i="12"/>
  <c r="E139" i="12"/>
  <c r="G139" i="12" s="1"/>
  <c r="H139" i="12" s="1"/>
  <c r="AA138" i="12"/>
  <c r="Z138" i="12"/>
  <c r="V138" i="12"/>
  <c r="U138" i="12"/>
  <c r="K138" i="12"/>
  <c r="J138" i="12"/>
  <c r="F138" i="12"/>
  <c r="E138" i="12"/>
  <c r="AA137" i="12"/>
  <c r="Z137" i="12"/>
  <c r="V137" i="12"/>
  <c r="U137" i="12"/>
  <c r="K137" i="12"/>
  <c r="J137" i="12"/>
  <c r="F137" i="12"/>
  <c r="E137" i="12"/>
  <c r="AA136" i="12"/>
  <c r="Z136" i="12"/>
  <c r="V136" i="12"/>
  <c r="U136" i="12"/>
  <c r="K136" i="12"/>
  <c r="J136" i="12"/>
  <c r="F136" i="12"/>
  <c r="E136" i="12"/>
  <c r="AB135" i="12"/>
  <c r="AC135" i="12" s="1"/>
  <c r="AA135" i="12"/>
  <c r="Z135" i="12"/>
  <c r="V135" i="12"/>
  <c r="U135" i="12"/>
  <c r="W135" i="12" s="1"/>
  <c r="X135" i="12" s="1"/>
  <c r="K135" i="12"/>
  <c r="J135" i="12"/>
  <c r="L135" i="12" s="1"/>
  <c r="M135" i="12" s="1"/>
  <c r="F135" i="12"/>
  <c r="G135" i="12" s="1"/>
  <c r="H135" i="12" s="1"/>
  <c r="E135" i="12"/>
  <c r="AA134" i="12"/>
  <c r="Z134" i="12"/>
  <c r="V134" i="12"/>
  <c r="W134" i="12" s="1"/>
  <c r="X134" i="12" s="1"/>
  <c r="U134" i="12"/>
  <c r="K134" i="12"/>
  <c r="J134" i="12"/>
  <c r="F134" i="12"/>
  <c r="E134" i="12"/>
  <c r="AA133" i="12"/>
  <c r="Z133" i="12"/>
  <c r="V133" i="12"/>
  <c r="U133" i="12"/>
  <c r="K133" i="12"/>
  <c r="J133" i="12"/>
  <c r="F133" i="12"/>
  <c r="E133" i="12"/>
  <c r="AA132" i="12"/>
  <c r="Z132" i="12"/>
  <c r="V132" i="12"/>
  <c r="U132" i="12"/>
  <c r="K132" i="12"/>
  <c r="J132" i="12"/>
  <c r="F132" i="12"/>
  <c r="E132" i="12"/>
  <c r="AB131" i="12"/>
  <c r="AC131" i="12" s="1"/>
  <c r="AA131" i="12"/>
  <c r="Z131" i="12"/>
  <c r="V131" i="12"/>
  <c r="U131" i="12"/>
  <c r="W131" i="12" s="1"/>
  <c r="X131" i="12" s="1"/>
  <c r="K131" i="12"/>
  <c r="J131" i="12"/>
  <c r="F131" i="12"/>
  <c r="E131" i="12"/>
  <c r="G131" i="12" s="1"/>
  <c r="H131" i="12" s="1"/>
  <c r="AA130" i="12"/>
  <c r="Z130" i="12"/>
  <c r="AB130" i="12" s="1"/>
  <c r="AC130" i="12" s="1"/>
  <c r="V130" i="12"/>
  <c r="U130" i="12"/>
  <c r="K130" i="12"/>
  <c r="J130" i="12"/>
  <c r="F130" i="12"/>
  <c r="E130" i="12"/>
  <c r="AA129" i="12"/>
  <c r="Z129" i="12"/>
  <c r="V129" i="12"/>
  <c r="U129" i="12"/>
  <c r="K129" i="12"/>
  <c r="J129" i="12"/>
  <c r="F129" i="12"/>
  <c r="E129" i="12"/>
  <c r="AA128" i="12"/>
  <c r="Z128" i="12"/>
  <c r="V128" i="12"/>
  <c r="U128" i="12"/>
  <c r="K128" i="12"/>
  <c r="J128" i="12"/>
  <c r="F128" i="12"/>
  <c r="E128" i="12"/>
  <c r="AA127" i="12"/>
  <c r="AB127" i="12" s="1"/>
  <c r="AC127" i="12" s="1"/>
  <c r="Z127" i="12"/>
  <c r="V127" i="12"/>
  <c r="U127" i="12"/>
  <c r="K127" i="12"/>
  <c r="J127" i="12"/>
  <c r="G127" i="12"/>
  <c r="H127" i="12" s="1"/>
  <c r="F127" i="12"/>
  <c r="E127" i="12"/>
  <c r="AA126" i="12"/>
  <c r="Z126" i="12"/>
  <c r="V126" i="12"/>
  <c r="U126" i="12"/>
  <c r="K126" i="12"/>
  <c r="J126" i="12"/>
  <c r="F126" i="12"/>
  <c r="E126" i="12"/>
  <c r="AA125" i="12"/>
  <c r="Z125" i="12"/>
  <c r="V125" i="12"/>
  <c r="U125" i="12"/>
  <c r="K125" i="12"/>
  <c r="J125" i="12"/>
  <c r="F125" i="12"/>
  <c r="E125" i="12"/>
  <c r="AA124" i="12"/>
  <c r="Z124" i="12"/>
  <c r="V124" i="12"/>
  <c r="U124" i="12"/>
  <c r="K124" i="12"/>
  <c r="J124" i="12"/>
  <c r="F124" i="12"/>
  <c r="E124" i="12"/>
  <c r="AA123" i="12"/>
  <c r="Z123" i="12"/>
  <c r="V123" i="12"/>
  <c r="U123" i="12"/>
  <c r="W123" i="12" s="1"/>
  <c r="X123" i="12" s="1"/>
  <c r="K123" i="12"/>
  <c r="J123" i="12"/>
  <c r="L123" i="12" s="1"/>
  <c r="M123" i="12" s="1"/>
  <c r="F123" i="12"/>
  <c r="E123" i="12"/>
  <c r="AA122" i="12"/>
  <c r="Z122" i="12"/>
  <c r="AB122" i="12" s="1"/>
  <c r="AC122" i="12" s="1"/>
  <c r="V122" i="12"/>
  <c r="W122" i="12" s="1"/>
  <c r="X122" i="12" s="1"/>
  <c r="U122" i="12"/>
  <c r="K122" i="12"/>
  <c r="L122" i="12" s="1"/>
  <c r="M122" i="12" s="1"/>
  <c r="J122" i="12"/>
  <c r="F122" i="12"/>
  <c r="E122" i="12"/>
  <c r="AA121" i="12"/>
  <c r="Z121" i="12"/>
  <c r="V121" i="12"/>
  <c r="U121" i="12"/>
  <c r="K121" i="12"/>
  <c r="J121" i="12"/>
  <c r="F121" i="12"/>
  <c r="E121" i="12"/>
  <c r="AA120" i="12"/>
  <c r="Z120" i="12"/>
  <c r="V120" i="12"/>
  <c r="U120" i="12"/>
  <c r="K120" i="12"/>
  <c r="J120" i="12"/>
  <c r="F120" i="12"/>
  <c r="E120" i="12"/>
  <c r="AA119" i="12"/>
  <c r="Z119" i="12"/>
  <c r="V119" i="12"/>
  <c r="U119" i="12"/>
  <c r="K119" i="12"/>
  <c r="J119" i="12"/>
  <c r="F119" i="12"/>
  <c r="E119" i="12"/>
  <c r="AA118" i="12"/>
  <c r="Z118" i="12"/>
  <c r="V118" i="12"/>
  <c r="W118" i="12" s="1"/>
  <c r="X118" i="12" s="1"/>
  <c r="U118" i="12"/>
  <c r="K118" i="12"/>
  <c r="J118" i="12"/>
  <c r="F118" i="12"/>
  <c r="E118" i="12"/>
  <c r="AA117" i="12"/>
  <c r="Z117" i="12"/>
  <c r="V117" i="12"/>
  <c r="U117" i="12"/>
  <c r="K117" i="12"/>
  <c r="J117" i="12"/>
  <c r="F117" i="12"/>
  <c r="E117" i="12"/>
  <c r="AA116" i="12"/>
  <c r="Z116" i="12"/>
  <c r="V116" i="12"/>
  <c r="U116" i="12"/>
  <c r="K116" i="12"/>
  <c r="J116" i="12"/>
  <c r="F116" i="12"/>
  <c r="E116" i="12"/>
  <c r="AA115" i="12"/>
  <c r="Z115" i="12"/>
  <c r="V115" i="12"/>
  <c r="U115" i="12"/>
  <c r="K115" i="12"/>
  <c r="J115" i="12"/>
  <c r="L115" i="12" s="1"/>
  <c r="M115" i="12" s="1"/>
  <c r="F115" i="12"/>
  <c r="E115" i="12"/>
  <c r="G115" i="12" s="1"/>
  <c r="H115" i="12" s="1"/>
  <c r="AA114" i="12"/>
  <c r="Z114" i="12"/>
  <c r="V114" i="12"/>
  <c r="W114" i="12" s="1"/>
  <c r="X114" i="12" s="1"/>
  <c r="U114" i="12"/>
  <c r="K114" i="12"/>
  <c r="J114" i="12"/>
  <c r="F114" i="12"/>
  <c r="G114" i="12" s="1"/>
  <c r="H114" i="12" s="1"/>
  <c r="E114" i="12"/>
  <c r="AA113" i="12"/>
  <c r="Z113" i="12"/>
  <c r="V113" i="12"/>
  <c r="U113" i="12"/>
  <c r="K113" i="12"/>
  <c r="J113" i="12"/>
  <c r="F113" i="12"/>
  <c r="E113" i="12"/>
  <c r="AA112" i="12"/>
  <c r="Z112" i="12"/>
  <c r="V112" i="12"/>
  <c r="U112" i="12"/>
  <c r="K112" i="12"/>
  <c r="J112" i="12"/>
  <c r="F112" i="12"/>
  <c r="E112" i="12"/>
  <c r="AA111" i="12"/>
  <c r="Z111" i="12"/>
  <c r="V111" i="12"/>
  <c r="U111" i="12"/>
  <c r="K111" i="12"/>
  <c r="J111" i="12"/>
  <c r="F111" i="12"/>
  <c r="E111" i="12"/>
  <c r="AA110" i="12"/>
  <c r="Z110" i="12"/>
  <c r="V110" i="12"/>
  <c r="W110" i="12" s="1"/>
  <c r="X110" i="12" s="1"/>
  <c r="U110" i="12"/>
  <c r="K110" i="12"/>
  <c r="J110" i="12"/>
  <c r="F110" i="12"/>
  <c r="G110" i="12" s="1"/>
  <c r="H110" i="12" s="1"/>
  <c r="E110" i="12"/>
  <c r="AA109" i="12"/>
  <c r="Z109" i="12"/>
  <c r="V109" i="12"/>
  <c r="U109" i="12"/>
  <c r="K109" i="12"/>
  <c r="J109" i="12"/>
  <c r="F109" i="12"/>
  <c r="E109" i="12"/>
  <c r="AA108" i="12"/>
  <c r="Z108" i="12"/>
  <c r="V108" i="12"/>
  <c r="U108" i="12"/>
  <c r="K108" i="12"/>
  <c r="J108" i="12"/>
  <c r="F108" i="12"/>
  <c r="E108" i="12"/>
  <c r="AA107" i="12"/>
  <c r="Z107" i="12"/>
  <c r="V107" i="12"/>
  <c r="U107" i="12"/>
  <c r="K107" i="12"/>
  <c r="J107" i="12"/>
  <c r="F107" i="12"/>
  <c r="E107" i="12"/>
  <c r="AB106" i="12"/>
  <c r="AC106" i="12" s="1"/>
  <c r="AA106" i="12"/>
  <c r="Z106" i="12"/>
  <c r="V106" i="12"/>
  <c r="W106" i="12" s="1"/>
  <c r="X106" i="12" s="1"/>
  <c r="U106" i="12"/>
  <c r="P106" i="12"/>
  <c r="O106" i="12"/>
  <c r="K106" i="12"/>
  <c r="L106" i="12" s="1"/>
  <c r="M106" i="12" s="1"/>
  <c r="J106" i="12"/>
  <c r="F106" i="12"/>
  <c r="E106" i="12"/>
  <c r="AA105" i="12"/>
  <c r="Z105" i="12"/>
  <c r="V105" i="12"/>
  <c r="U105" i="12"/>
  <c r="P105" i="12"/>
  <c r="O105" i="12"/>
  <c r="K105" i="12"/>
  <c r="J105" i="12"/>
  <c r="F105" i="12"/>
  <c r="E105" i="12"/>
  <c r="AA104" i="12"/>
  <c r="Z104" i="12"/>
  <c r="V104" i="12"/>
  <c r="U104" i="12"/>
  <c r="P104" i="12"/>
  <c r="O104" i="12"/>
  <c r="K104" i="12"/>
  <c r="J104" i="12"/>
  <c r="F104" i="12"/>
  <c r="E104" i="12"/>
  <c r="AA103" i="12"/>
  <c r="Z103" i="12"/>
  <c r="V103" i="12"/>
  <c r="U103" i="12"/>
  <c r="P103" i="12"/>
  <c r="O103" i="12"/>
  <c r="K103" i="12"/>
  <c r="J103" i="12"/>
  <c r="F103" i="12"/>
  <c r="E103" i="12"/>
  <c r="AA102" i="12"/>
  <c r="Z102" i="12"/>
  <c r="V102" i="12"/>
  <c r="U102" i="12"/>
  <c r="P102" i="12"/>
  <c r="O102" i="12"/>
  <c r="K102" i="12"/>
  <c r="L102" i="12" s="1"/>
  <c r="M102" i="12" s="1"/>
  <c r="J102" i="12"/>
  <c r="F102" i="12"/>
  <c r="G102" i="12" s="1"/>
  <c r="H102" i="12" s="1"/>
  <c r="E102" i="12"/>
  <c r="AA101" i="12"/>
  <c r="Z101" i="12"/>
  <c r="V101" i="12"/>
  <c r="U101" i="12"/>
  <c r="P101" i="12"/>
  <c r="O101" i="12"/>
  <c r="K101" i="12"/>
  <c r="J101" i="12"/>
  <c r="F101" i="12"/>
  <c r="E101" i="12"/>
  <c r="AA100" i="12"/>
  <c r="Z100" i="12"/>
  <c r="V100" i="12"/>
  <c r="U100" i="12"/>
  <c r="P100" i="12"/>
  <c r="O100" i="12"/>
  <c r="K100" i="12"/>
  <c r="J100" i="12"/>
  <c r="F100" i="12"/>
  <c r="E100" i="12"/>
  <c r="AA99" i="12"/>
  <c r="Z99" i="12"/>
  <c r="W99" i="12"/>
  <c r="X99" i="12" s="1"/>
  <c r="V99" i="12"/>
  <c r="U99" i="12"/>
  <c r="P99" i="12"/>
  <c r="O99" i="12"/>
  <c r="R99" i="12" s="1"/>
  <c r="S99" i="12" s="1"/>
  <c r="K99" i="12"/>
  <c r="J99" i="12"/>
  <c r="F99" i="12"/>
  <c r="E99" i="12"/>
  <c r="AA98" i="12"/>
  <c r="Z98" i="12"/>
  <c r="AB98" i="12" s="1"/>
  <c r="AC98" i="12" s="1"/>
  <c r="V98" i="12"/>
  <c r="U98" i="12"/>
  <c r="W98" i="12" s="1"/>
  <c r="X98" i="12" s="1"/>
  <c r="P98" i="12"/>
  <c r="O98" i="12"/>
  <c r="K98" i="12"/>
  <c r="L98" i="12" s="1"/>
  <c r="M98" i="12" s="1"/>
  <c r="J98" i="12"/>
  <c r="F98" i="12"/>
  <c r="E98" i="12"/>
  <c r="AA97" i="12"/>
  <c r="Z97" i="12"/>
  <c r="V97" i="12"/>
  <c r="U97" i="12"/>
  <c r="P97" i="12"/>
  <c r="O97" i="12"/>
  <c r="K97" i="12"/>
  <c r="J97" i="12"/>
  <c r="F97" i="12"/>
  <c r="E97" i="12"/>
  <c r="AA96" i="12"/>
  <c r="Z96" i="12"/>
  <c r="V96" i="12"/>
  <c r="U96" i="12"/>
  <c r="P96" i="12"/>
  <c r="O96" i="12"/>
  <c r="K96" i="12"/>
  <c r="J96" i="12"/>
  <c r="F96" i="12"/>
  <c r="E96" i="12"/>
  <c r="AA95" i="12"/>
  <c r="Z95" i="12"/>
  <c r="V95" i="12"/>
  <c r="U95" i="12"/>
  <c r="P95" i="12"/>
  <c r="O95" i="12"/>
  <c r="K95" i="12"/>
  <c r="J95" i="12"/>
  <c r="F95" i="12"/>
  <c r="E95" i="12"/>
  <c r="AA94" i="12"/>
  <c r="Z94" i="12"/>
  <c r="AB94" i="12" s="1"/>
  <c r="AC94" i="12" s="1"/>
  <c r="V94" i="12"/>
  <c r="U94" i="12"/>
  <c r="W94" i="12" s="1"/>
  <c r="X94" i="12" s="1"/>
  <c r="P94" i="12"/>
  <c r="O94" i="12"/>
  <c r="R94" i="12" s="1"/>
  <c r="S94" i="12" s="1"/>
  <c r="K94" i="12"/>
  <c r="L94" i="12" s="1"/>
  <c r="M94" i="12" s="1"/>
  <c r="J94" i="12"/>
  <c r="F94" i="12"/>
  <c r="E94" i="12"/>
  <c r="G94" i="12" s="1"/>
  <c r="H94" i="12" s="1"/>
  <c r="AA93" i="12"/>
  <c r="Z93" i="12"/>
  <c r="AB93" i="12" s="1"/>
  <c r="AC93" i="12" s="1"/>
  <c r="V93" i="12"/>
  <c r="U93" i="12"/>
  <c r="P93" i="12"/>
  <c r="O93" i="12"/>
  <c r="R93" i="12" s="1"/>
  <c r="S93" i="12" s="1"/>
  <c r="K93" i="12"/>
  <c r="J93" i="12"/>
  <c r="F93" i="12"/>
  <c r="E93" i="12"/>
  <c r="AA92" i="12"/>
  <c r="Z92" i="12"/>
  <c r="V92" i="12"/>
  <c r="U92" i="12"/>
  <c r="W92" i="12" s="1"/>
  <c r="X92" i="12" s="1"/>
  <c r="P92" i="12"/>
  <c r="R92" i="12" s="1"/>
  <c r="S92" i="12" s="1"/>
  <c r="O92" i="12"/>
  <c r="K92" i="12"/>
  <c r="J92" i="12"/>
  <c r="L92" i="12" s="1"/>
  <c r="M92" i="12" s="1"/>
  <c r="F92" i="12"/>
  <c r="E92" i="12"/>
  <c r="G92" i="12" s="1"/>
  <c r="H92" i="12" s="1"/>
  <c r="AA91" i="12"/>
  <c r="Z91" i="12"/>
  <c r="V91" i="12"/>
  <c r="U91" i="12"/>
  <c r="P91" i="12"/>
  <c r="O91" i="12"/>
  <c r="K91" i="12"/>
  <c r="J91" i="12"/>
  <c r="L91" i="12" s="1"/>
  <c r="M91" i="12" s="1"/>
  <c r="F91" i="12"/>
  <c r="E91" i="12"/>
  <c r="G91" i="12" s="1"/>
  <c r="H91" i="12" s="1"/>
  <c r="AA90" i="12"/>
  <c r="Z90" i="12"/>
  <c r="V90" i="12"/>
  <c r="U90" i="12"/>
  <c r="P90" i="12"/>
  <c r="O90" i="12"/>
  <c r="K90" i="12"/>
  <c r="J90" i="12"/>
  <c r="F90" i="12"/>
  <c r="E90" i="12"/>
  <c r="AA89" i="12"/>
  <c r="Z89" i="12"/>
  <c r="V89" i="12"/>
  <c r="U89" i="12"/>
  <c r="P89" i="12"/>
  <c r="O89" i="12"/>
  <c r="K89" i="12"/>
  <c r="J89" i="12"/>
  <c r="F89" i="12"/>
  <c r="E89" i="12"/>
  <c r="AA88" i="12"/>
  <c r="Z88" i="12"/>
  <c r="V88" i="12"/>
  <c r="U88" i="12"/>
  <c r="W88" i="12" s="1"/>
  <c r="X88" i="12" s="1"/>
  <c r="P88" i="12"/>
  <c r="O88" i="12"/>
  <c r="K88" i="12"/>
  <c r="J88" i="12"/>
  <c r="L88" i="12" s="1"/>
  <c r="M88" i="12" s="1"/>
  <c r="F88" i="12"/>
  <c r="E88" i="12"/>
  <c r="AA87" i="12"/>
  <c r="Z87" i="12"/>
  <c r="V87" i="12"/>
  <c r="U87" i="12"/>
  <c r="P87" i="12"/>
  <c r="O87" i="12"/>
  <c r="K87" i="12"/>
  <c r="L87" i="12" s="1"/>
  <c r="M87" i="12" s="1"/>
  <c r="J87" i="12"/>
  <c r="F87" i="12"/>
  <c r="G87" i="12" s="1"/>
  <c r="H87" i="12" s="1"/>
  <c r="E87" i="12"/>
  <c r="AA86" i="12"/>
  <c r="Z86" i="12"/>
  <c r="V86" i="12"/>
  <c r="U86" i="12"/>
  <c r="P86" i="12"/>
  <c r="O86" i="12"/>
  <c r="K86" i="12"/>
  <c r="J86" i="12"/>
  <c r="F86" i="12"/>
  <c r="E86" i="12"/>
  <c r="AA85" i="12"/>
  <c r="Z85" i="12"/>
  <c r="V85" i="12"/>
  <c r="U85" i="12"/>
  <c r="P85" i="12"/>
  <c r="O85" i="12"/>
  <c r="K85" i="12"/>
  <c r="J85" i="12"/>
  <c r="F85" i="12"/>
  <c r="E85" i="12"/>
  <c r="AA84" i="12"/>
  <c r="Z84" i="12"/>
  <c r="V84" i="12"/>
  <c r="U84" i="12"/>
  <c r="W84" i="12" s="1"/>
  <c r="X84" i="12" s="1"/>
  <c r="P84" i="12"/>
  <c r="O84" i="12"/>
  <c r="K84" i="12"/>
  <c r="J84" i="12"/>
  <c r="F84" i="12"/>
  <c r="G84" i="12" s="1"/>
  <c r="H84" i="12" s="1"/>
  <c r="E84" i="12"/>
  <c r="AA83" i="12"/>
  <c r="Z83" i="12"/>
  <c r="V83" i="12"/>
  <c r="U83" i="12"/>
  <c r="P83" i="12"/>
  <c r="R83" i="12" s="1"/>
  <c r="S83" i="12" s="1"/>
  <c r="O83" i="12"/>
  <c r="K83" i="12"/>
  <c r="J83" i="12"/>
  <c r="F83" i="12"/>
  <c r="E83" i="12"/>
  <c r="AA82" i="12"/>
  <c r="Z82" i="12"/>
  <c r="V82" i="12"/>
  <c r="U82" i="12"/>
  <c r="P82" i="12"/>
  <c r="O82" i="12"/>
  <c r="K82" i="12"/>
  <c r="J82" i="12"/>
  <c r="F82" i="12"/>
  <c r="E82" i="12"/>
  <c r="AA81" i="12"/>
  <c r="Z81" i="12"/>
  <c r="V81" i="12"/>
  <c r="U81" i="12"/>
  <c r="P81" i="12"/>
  <c r="O81" i="12"/>
  <c r="K81" i="12"/>
  <c r="J81" i="12"/>
  <c r="F81" i="12"/>
  <c r="E81" i="12"/>
  <c r="AA80" i="12"/>
  <c r="Z80" i="12"/>
  <c r="V80" i="12"/>
  <c r="U80" i="12"/>
  <c r="P80" i="12"/>
  <c r="O80" i="12"/>
  <c r="K80" i="12"/>
  <c r="J80" i="12"/>
  <c r="F80" i="12"/>
  <c r="E80" i="12"/>
  <c r="AA79" i="12"/>
  <c r="AB79" i="12" s="1"/>
  <c r="AC79" i="12" s="1"/>
  <c r="Z79" i="12"/>
  <c r="V79" i="12"/>
  <c r="U79" i="12"/>
  <c r="P79" i="12"/>
  <c r="O79" i="12"/>
  <c r="K79" i="12"/>
  <c r="L79" i="12" s="1"/>
  <c r="M79" i="12" s="1"/>
  <c r="J79" i="12"/>
  <c r="F79" i="12"/>
  <c r="E79" i="12"/>
  <c r="AA78" i="12"/>
  <c r="Z78" i="12"/>
  <c r="V78" i="12"/>
  <c r="U78" i="12"/>
  <c r="P78" i="12"/>
  <c r="O78" i="12"/>
  <c r="K78" i="12"/>
  <c r="J78" i="12"/>
  <c r="F78" i="12"/>
  <c r="E78" i="12"/>
  <c r="AA77" i="12"/>
  <c r="Z77" i="12"/>
  <c r="V77" i="12"/>
  <c r="U77" i="12"/>
  <c r="P77" i="12"/>
  <c r="O77" i="12"/>
  <c r="K77" i="12"/>
  <c r="J77" i="12"/>
  <c r="F77" i="12"/>
  <c r="E77" i="12"/>
  <c r="AA76" i="12"/>
  <c r="Z76" i="12"/>
  <c r="V76" i="12"/>
  <c r="U76" i="12"/>
  <c r="P76" i="12"/>
  <c r="O76" i="12"/>
  <c r="K76" i="12"/>
  <c r="J76" i="12"/>
  <c r="F76" i="12"/>
  <c r="E76" i="12"/>
  <c r="AB75" i="12"/>
  <c r="AC75" i="12" s="1"/>
  <c r="AA75" i="12"/>
  <c r="Z75" i="12"/>
  <c r="V75" i="12"/>
  <c r="U75" i="12"/>
  <c r="P75" i="12"/>
  <c r="O75" i="12"/>
  <c r="K75" i="12"/>
  <c r="J75" i="12"/>
  <c r="F75" i="12"/>
  <c r="E75" i="12"/>
  <c r="AA74" i="12"/>
  <c r="Z74" i="12"/>
  <c r="V74" i="12"/>
  <c r="U74" i="12"/>
  <c r="P74" i="12"/>
  <c r="O74" i="12"/>
  <c r="K74" i="12"/>
  <c r="J74" i="12"/>
  <c r="F74" i="12"/>
  <c r="E74" i="12"/>
  <c r="AA73" i="12"/>
  <c r="Z73" i="12"/>
  <c r="V73" i="12"/>
  <c r="U73" i="12"/>
  <c r="P73" i="12"/>
  <c r="O73" i="12"/>
  <c r="K73" i="12"/>
  <c r="J73" i="12"/>
  <c r="F73" i="12"/>
  <c r="E73" i="12"/>
  <c r="AA72" i="12"/>
  <c r="Z72" i="12"/>
  <c r="V72" i="12"/>
  <c r="U72" i="12"/>
  <c r="P72" i="12"/>
  <c r="O72" i="12"/>
  <c r="K72" i="12"/>
  <c r="J72" i="12"/>
  <c r="F72" i="12"/>
  <c r="E72" i="12"/>
  <c r="AA71" i="12"/>
  <c r="Z71" i="12"/>
  <c r="V71" i="12"/>
  <c r="U71" i="12"/>
  <c r="P71" i="12"/>
  <c r="O71" i="12"/>
  <c r="K71" i="12"/>
  <c r="L71" i="12" s="1"/>
  <c r="M71" i="12" s="1"/>
  <c r="J71" i="12"/>
  <c r="F71" i="12"/>
  <c r="E71" i="12"/>
  <c r="AA70" i="12"/>
  <c r="Z70" i="12"/>
  <c r="V70" i="12"/>
  <c r="U70" i="12"/>
  <c r="P70" i="12"/>
  <c r="O70" i="12"/>
  <c r="K70" i="12"/>
  <c r="J70" i="12"/>
  <c r="F70" i="12"/>
  <c r="E70" i="12"/>
  <c r="AA69" i="12"/>
  <c r="Z69" i="12"/>
  <c r="V69" i="12"/>
  <c r="U69" i="12"/>
  <c r="P69" i="12"/>
  <c r="O69" i="12"/>
  <c r="K69" i="12"/>
  <c r="J69" i="12"/>
  <c r="F69" i="12"/>
  <c r="E69" i="12"/>
  <c r="AA68" i="12"/>
  <c r="Z68" i="12"/>
  <c r="V68" i="12"/>
  <c r="U68" i="12"/>
  <c r="P68" i="12"/>
  <c r="O68" i="12"/>
  <c r="R68" i="12" s="1"/>
  <c r="S68" i="12" s="1"/>
  <c r="K68" i="12"/>
  <c r="J68" i="12"/>
  <c r="L68" i="12" s="1"/>
  <c r="M68" i="12" s="1"/>
  <c r="F68" i="12"/>
  <c r="E68" i="12"/>
  <c r="AA67" i="12"/>
  <c r="Z67" i="12"/>
  <c r="V67" i="12"/>
  <c r="U67" i="12"/>
  <c r="P67" i="12"/>
  <c r="O67" i="12"/>
  <c r="K67" i="12"/>
  <c r="J67" i="12"/>
  <c r="F67" i="12"/>
  <c r="E67" i="12"/>
  <c r="AA66" i="12"/>
  <c r="Z66" i="12"/>
  <c r="V66" i="12"/>
  <c r="U66" i="12"/>
  <c r="P66" i="12"/>
  <c r="O66" i="12"/>
  <c r="K66" i="12"/>
  <c r="J66" i="12"/>
  <c r="F66" i="12"/>
  <c r="E66" i="12"/>
  <c r="AA65" i="12"/>
  <c r="Z65" i="12"/>
  <c r="V65" i="12"/>
  <c r="U65" i="12"/>
  <c r="P65" i="12"/>
  <c r="O65" i="12"/>
  <c r="K65" i="12"/>
  <c r="J65" i="12"/>
  <c r="F65" i="12"/>
  <c r="E65" i="12"/>
  <c r="AA64" i="12"/>
  <c r="Z64" i="12"/>
  <c r="V64" i="12"/>
  <c r="U64" i="12"/>
  <c r="P64" i="12"/>
  <c r="O64" i="12"/>
  <c r="K64" i="12"/>
  <c r="J64" i="12"/>
  <c r="F64" i="12"/>
  <c r="E64" i="12"/>
  <c r="AA63" i="12"/>
  <c r="Z63" i="12"/>
  <c r="W63" i="12"/>
  <c r="X63" i="12" s="1"/>
  <c r="V63" i="12"/>
  <c r="U63" i="12"/>
  <c r="P63" i="12"/>
  <c r="O63" i="12"/>
  <c r="K63" i="12"/>
  <c r="J63" i="12"/>
  <c r="F63" i="12"/>
  <c r="E63" i="12"/>
  <c r="AA62" i="12"/>
  <c r="Z62" i="12"/>
  <c r="V62" i="12"/>
  <c r="U62" i="12"/>
  <c r="P62" i="12"/>
  <c r="O62" i="12"/>
  <c r="K62" i="12"/>
  <c r="J62" i="12"/>
  <c r="F62" i="12"/>
  <c r="E62" i="12"/>
  <c r="AA61" i="12"/>
  <c r="Z61" i="12"/>
  <c r="V61" i="12"/>
  <c r="U61" i="12"/>
  <c r="W61" i="12" s="1"/>
  <c r="X61" i="12" s="1"/>
  <c r="P61" i="12"/>
  <c r="O61" i="12"/>
  <c r="K61" i="12"/>
  <c r="J61" i="12"/>
  <c r="F61" i="12"/>
  <c r="E61" i="12"/>
  <c r="AA60" i="12"/>
  <c r="Z60" i="12"/>
  <c r="AB60" i="12" s="1"/>
  <c r="AC60" i="12" s="1"/>
  <c r="V60" i="12"/>
  <c r="U60" i="12"/>
  <c r="P60" i="12"/>
  <c r="O60" i="12"/>
  <c r="R60" i="12" s="1"/>
  <c r="S60" i="12" s="1"/>
  <c r="K60" i="12"/>
  <c r="L60" i="12" s="1"/>
  <c r="M60" i="12" s="1"/>
  <c r="J60" i="12"/>
  <c r="G60" i="12"/>
  <c r="H60" i="12" s="1"/>
  <c r="F60" i="12"/>
  <c r="E60" i="12"/>
  <c r="AA59" i="12"/>
  <c r="Z59" i="12"/>
  <c r="AB59" i="12" s="1"/>
  <c r="AC59" i="12" s="1"/>
  <c r="V59" i="12"/>
  <c r="U59" i="12"/>
  <c r="P59" i="12"/>
  <c r="O59" i="12"/>
  <c r="K59" i="12"/>
  <c r="J59" i="12"/>
  <c r="F59" i="12"/>
  <c r="E59" i="12"/>
  <c r="G59" i="12" s="1"/>
  <c r="H59" i="12" s="1"/>
  <c r="AA58" i="12"/>
  <c r="Z58" i="12"/>
  <c r="V58" i="12"/>
  <c r="U58" i="12"/>
  <c r="P58" i="12"/>
  <c r="O58" i="12"/>
  <c r="K58" i="12"/>
  <c r="J58" i="12"/>
  <c r="F58" i="12"/>
  <c r="E58" i="12"/>
  <c r="AA57" i="12"/>
  <c r="Z57" i="12"/>
  <c r="V57" i="12"/>
  <c r="U57" i="12"/>
  <c r="P57" i="12"/>
  <c r="O57" i="12"/>
  <c r="K57" i="12"/>
  <c r="J57" i="12"/>
  <c r="F57" i="12"/>
  <c r="E57" i="12"/>
  <c r="AA56" i="12"/>
  <c r="Z56" i="12"/>
  <c r="AB56" i="12" s="1"/>
  <c r="AC56" i="12" s="1"/>
  <c r="V56" i="12"/>
  <c r="U56" i="12"/>
  <c r="W56" i="12" s="1"/>
  <c r="X56" i="12" s="1"/>
  <c r="P56" i="12"/>
  <c r="O56" i="12"/>
  <c r="R56" i="12" s="1"/>
  <c r="S56" i="12" s="1"/>
  <c r="K56" i="12"/>
  <c r="J56" i="12"/>
  <c r="L56" i="12" s="1"/>
  <c r="M56" i="12" s="1"/>
  <c r="F56" i="12"/>
  <c r="E56" i="12"/>
  <c r="G56" i="12" s="1"/>
  <c r="H56" i="12" s="1"/>
  <c r="AA55" i="12"/>
  <c r="Z55" i="12"/>
  <c r="V55" i="12"/>
  <c r="U55" i="12"/>
  <c r="W55" i="12" s="1"/>
  <c r="X55" i="12" s="1"/>
  <c r="P55" i="12"/>
  <c r="O55" i="12"/>
  <c r="R55" i="12" s="1"/>
  <c r="S55" i="12" s="1"/>
  <c r="K55" i="12"/>
  <c r="J55" i="12"/>
  <c r="F55" i="12"/>
  <c r="E55" i="12"/>
  <c r="AA54" i="12"/>
  <c r="Z54" i="12"/>
  <c r="V54" i="12"/>
  <c r="U54" i="12"/>
  <c r="W54" i="12" s="1"/>
  <c r="X54" i="12" s="1"/>
  <c r="P54" i="12"/>
  <c r="O54" i="12"/>
  <c r="R54" i="12" s="1"/>
  <c r="S54" i="12" s="1"/>
  <c r="K54" i="12"/>
  <c r="J54" i="12"/>
  <c r="F54" i="12"/>
  <c r="E54" i="12"/>
  <c r="AA53" i="12"/>
  <c r="Z53" i="12"/>
  <c r="V53" i="12"/>
  <c r="U53" i="12"/>
  <c r="P53" i="12"/>
  <c r="O53" i="12"/>
  <c r="K53" i="12"/>
  <c r="J53" i="12"/>
  <c r="F53" i="12"/>
  <c r="E53" i="12"/>
  <c r="AA52" i="12"/>
  <c r="Z52" i="12"/>
  <c r="AB52" i="12" s="1"/>
  <c r="AC52" i="12" s="1"/>
  <c r="V52" i="12"/>
  <c r="U52" i="12"/>
  <c r="P52" i="12"/>
  <c r="O52" i="12"/>
  <c r="R52" i="12" s="1"/>
  <c r="S52" i="12" s="1"/>
  <c r="K52" i="12"/>
  <c r="J52" i="12"/>
  <c r="F52" i="12"/>
  <c r="E52" i="12"/>
  <c r="G52" i="12" s="1"/>
  <c r="H52" i="12" s="1"/>
  <c r="AA51" i="12"/>
  <c r="Z51" i="12"/>
  <c r="V51" i="12"/>
  <c r="U51" i="12"/>
  <c r="P51" i="12"/>
  <c r="O51" i="12"/>
  <c r="K51" i="12"/>
  <c r="J51" i="12"/>
  <c r="F51" i="12"/>
  <c r="E51" i="12"/>
  <c r="AA50" i="12"/>
  <c r="Z50" i="12"/>
  <c r="AB50" i="12" s="1"/>
  <c r="AC50" i="12" s="1"/>
  <c r="V50" i="12"/>
  <c r="U50" i="12"/>
  <c r="W50" i="12" s="1"/>
  <c r="X50" i="12" s="1"/>
  <c r="P50" i="12"/>
  <c r="O50" i="12"/>
  <c r="K50" i="12"/>
  <c r="J50" i="12"/>
  <c r="F50" i="12"/>
  <c r="E50" i="12"/>
  <c r="AA49" i="12"/>
  <c r="Z49" i="12"/>
  <c r="V49" i="12"/>
  <c r="U49" i="12"/>
  <c r="P49" i="12"/>
  <c r="O49" i="12"/>
  <c r="K49" i="12"/>
  <c r="J49" i="12"/>
  <c r="F49" i="12"/>
  <c r="E49" i="12"/>
  <c r="AA48" i="12"/>
  <c r="Z48" i="12"/>
  <c r="V48" i="12"/>
  <c r="U48" i="12"/>
  <c r="P48" i="12"/>
  <c r="O48" i="12"/>
  <c r="K48" i="12"/>
  <c r="J48" i="12"/>
  <c r="F48" i="12"/>
  <c r="E48" i="12"/>
  <c r="AA47" i="12"/>
  <c r="Z47" i="12"/>
  <c r="V47" i="12"/>
  <c r="U47" i="12"/>
  <c r="P47" i="12"/>
  <c r="O47" i="12"/>
  <c r="K47" i="12"/>
  <c r="J47" i="12"/>
  <c r="F47" i="12"/>
  <c r="E47" i="12"/>
  <c r="AA46" i="12"/>
  <c r="Z46" i="12"/>
  <c r="V46" i="12"/>
  <c r="U46" i="12"/>
  <c r="P46" i="12"/>
  <c r="O46" i="12"/>
  <c r="K46" i="12"/>
  <c r="J46" i="12"/>
  <c r="F46" i="12"/>
  <c r="E46" i="12"/>
  <c r="AA45" i="12"/>
  <c r="Z45" i="12"/>
  <c r="V45" i="12"/>
  <c r="U45" i="12"/>
  <c r="P45" i="12"/>
  <c r="O45" i="12"/>
  <c r="K45" i="12"/>
  <c r="J45" i="12"/>
  <c r="F45" i="12"/>
  <c r="E45" i="12"/>
  <c r="AA44" i="12"/>
  <c r="Z44" i="12"/>
  <c r="V44" i="12"/>
  <c r="U44" i="12"/>
  <c r="P44" i="12"/>
  <c r="O44" i="12"/>
  <c r="K44" i="12"/>
  <c r="J44" i="12"/>
  <c r="F44" i="12"/>
  <c r="E44" i="12"/>
  <c r="AB43" i="12"/>
  <c r="AC43" i="12" s="1"/>
  <c r="AA43" i="12"/>
  <c r="Z43" i="12"/>
  <c r="V43" i="12"/>
  <c r="W43" i="12" s="1"/>
  <c r="X43" i="12" s="1"/>
  <c r="U43" i="12"/>
  <c r="P43" i="12"/>
  <c r="O43" i="12"/>
  <c r="R43" i="12" s="1"/>
  <c r="S43" i="12" s="1"/>
  <c r="K43" i="12"/>
  <c r="J43" i="12"/>
  <c r="F43" i="12"/>
  <c r="E43" i="12"/>
  <c r="G43" i="12" s="1"/>
  <c r="H43" i="12" s="1"/>
  <c r="AA42" i="12"/>
  <c r="Z42" i="12"/>
  <c r="V42" i="12"/>
  <c r="U42" i="12"/>
  <c r="P42" i="12"/>
  <c r="O42" i="12"/>
  <c r="R42" i="12" s="1"/>
  <c r="S42" i="12" s="1"/>
  <c r="K42" i="12"/>
  <c r="J42" i="12"/>
  <c r="L42" i="12" s="1"/>
  <c r="M42" i="12" s="1"/>
  <c r="F42" i="12"/>
  <c r="E42" i="12"/>
  <c r="AA41" i="12"/>
  <c r="Z41" i="12"/>
  <c r="V41" i="12"/>
  <c r="U41" i="12"/>
  <c r="P41" i="12"/>
  <c r="O41" i="12"/>
  <c r="K41" i="12"/>
  <c r="J41" i="12"/>
  <c r="F41" i="12"/>
  <c r="E41" i="12"/>
  <c r="AA40" i="12"/>
  <c r="Z40" i="12"/>
  <c r="V40" i="12"/>
  <c r="U40" i="12"/>
  <c r="P40" i="12"/>
  <c r="O40" i="12"/>
  <c r="K40" i="12"/>
  <c r="J40" i="12"/>
  <c r="F40" i="12"/>
  <c r="E40" i="12"/>
  <c r="AA39" i="12"/>
  <c r="Z39" i="12"/>
  <c r="AB39" i="12" s="1"/>
  <c r="AC39" i="12" s="1"/>
  <c r="V39" i="12"/>
  <c r="U39" i="12"/>
  <c r="P39" i="12"/>
  <c r="O39" i="12"/>
  <c r="R39" i="12" s="1"/>
  <c r="S39" i="12" s="1"/>
  <c r="K39" i="12"/>
  <c r="J39" i="12"/>
  <c r="F39" i="12"/>
  <c r="E39" i="12"/>
  <c r="G39" i="12" s="1"/>
  <c r="H39" i="12" s="1"/>
  <c r="AA38" i="12"/>
  <c r="AB38" i="12" s="1"/>
  <c r="AC38" i="12" s="1"/>
  <c r="Z38" i="12"/>
  <c r="V38" i="12"/>
  <c r="U38" i="12"/>
  <c r="P38" i="12"/>
  <c r="O38" i="12"/>
  <c r="K38" i="12"/>
  <c r="J38" i="12"/>
  <c r="F38" i="12"/>
  <c r="E38" i="12"/>
  <c r="AA37" i="12"/>
  <c r="Z37" i="12"/>
  <c r="V37" i="12"/>
  <c r="U37" i="12"/>
  <c r="P37" i="12"/>
  <c r="O37" i="12"/>
  <c r="K37" i="12"/>
  <c r="J37" i="12"/>
  <c r="F37" i="12"/>
  <c r="E37" i="12"/>
  <c r="AA36" i="12"/>
  <c r="Z36" i="12"/>
  <c r="V36" i="12"/>
  <c r="U36" i="12"/>
  <c r="P36" i="12"/>
  <c r="O36" i="12"/>
  <c r="K36" i="12"/>
  <c r="J36" i="12"/>
  <c r="F36" i="12"/>
  <c r="E36" i="12"/>
  <c r="AA35" i="12"/>
  <c r="Z35" i="12"/>
  <c r="V35" i="12"/>
  <c r="U35" i="12"/>
  <c r="P35" i="12"/>
  <c r="O35" i="12"/>
  <c r="K35" i="12"/>
  <c r="J35" i="12"/>
  <c r="F35" i="12"/>
  <c r="E35" i="12"/>
  <c r="AA34" i="12"/>
  <c r="Z34" i="12"/>
  <c r="AB34" i="12" s="1"/>
  <c r="AC34" i="12" s="1"/>
  <c r="V34" i="12"/>
  <c r="U34" i="12"/>
  <c r="P34" i="12"/>
  <c r="O34" i="12"/>
  <c r="R34" i="12" s="1"/>
  <c r="S34" i="12" s="1"/>
  <c r="K34" i="12"/>
  <c r="L34" i="12" s="1"/>
  <c r="M34" i="12" s="1"/>
  <c r="J34" i="12"/>
  <c r="F34" i="12"/>
  <c r="E34" i="12"/>
  <c r="AA33" i="12"/>
  <c r="Z33" i="12"/>
  <c r="V33" i="12"/>
  <c r="U33" i="12"/>
  <c r="P33" i="12"/>
  <c r="O33" i="12"/>
  <c r="K33" i="12"/>
  <c r="J33" i="12"/>
  <c r="F33" i="12"/>
  <c r="E33" i="12"/>
  <c r="AA32" i="12"/>
  <c r="Z32" i="12"/>
  <c r="V32" i="12"/>
  <c r="U32" i="12"/>
  <c r="P32" i="12"/>
  <c r="O32" i="12"/>
  <c r="K32" i="12"/>
  <c r="J32" i="12"/>
  <c r="F32" i="12"/>
  <c r="E32" i="12"/>
  <c r="AA31" i="12"/>
  <c r="Z31" i="12"/>
  <c r="V31" i="12"/>
  <c r="U31" i="12"/>
  <c r="W31" i="12" s="1"/>
  <c r="X31" i="12" s="1"/>
  <c r="P31" i="12"/>
  <c r="O31" i="12"/>
  <c r="R31" i="12" s="1"/>
  <c r="S31" i="12" s="1"/>
  <c r="K31" i="12"/>
  <c r="J31" i="12"/>
  <c r="F31" i="12"/>
  <c r="E31" i="12"/>
  <c r="AA30" i="12"/>
  <c r="Z30" i="12"/>
  <c r="V30" i="12"/>
  <c r="U30" i="12"/>
  <c r="R30" i="12"/>
  <c r="S30" i="12" s="1"/>
  <c r="P30" i="12"/>
  <c r="O30" i="12"/>
  <c r="K30" i="12"/>
  <c r="L30" i="12" s="1"/>
  <c r="M30" i="12" s="1"/>
  <c r="J30" i="12"/>
  <c r="F30" i="12"/>
  <c r="E30" i="12"/>
  <c r="AA29" i="12"/>
  <c r="Z29" i="12"/>
  <c r="V29" i="12"/>
  <c r="U29" i="12"/>
  <c r="P29" i="12"/>
  <c r="O29" i="12"/>
  <c r="K29" i="12"/>
  <c r="J29" i="12"/>
  <c r="F29" i="12"/>
  <c r="E29" i="12"/>
  <c r="AA28" i="12"/>
  <c r="Z28" i="12"/>
  <c r="V28" i="12"/>
  <c r="U28" i="12"/>
  <c r="P28" i="12"/>
  <c r="O28" i="12"/>
  <c r="K28" i="12"/>
  <c r="J28" i="12"/>
  <c r="F28" i="12"/>
  <c r="E28" i="12"/>
  <c r="AA27" i="12"/>
  <c r="Z27" i="12"/>
  <c r="V27" i="12"/>
  <c r="U27" i="12"/>
  <c r="P27" i="12"/>
  <c r="O27" i="12"/>
  <c r="K27" i="12"/>
  <c r="J27" i="12"/>
  <c r="F27" i="12"/>
  <c r="E27" i="12"/>
  <c r="AA26" i="12"/>
  <c r="Z26" i="12"/>
  <c r="V26" i="12"/>
  <c r="U26" i="12"/>
  <c r="W26" i="12" s="1"/>
  <c r="X26" i="12" s="1"/>
  <c r="P26" i="12"/>
  <c r="R26" i="12" s="1"/>
  <c r="S26" i="12" s="1"/>
  <c r="O26" i="12"/>
  <c r="K26" i="12"/>
  <c r="J26" i="12"/>
  <c r="F26" i="12"/>
  <c r="E26" i="12"/>
  <c r="AA25" i="12"/>
  <c r="Z25" i="12"/>
  <c r="V25" i="12"/>
  <c r="U25" i="12"/>
  <c r="P25" i="12"/>
  <c r="O25" i="12"/>
  <c r="K25" i="12"/>
  <c r="J25" i="12"/>
  <c r="F25" i="12"/>
  <c r="E25" i="12"/>
  <c r="AA24" i="12"/>
  <c r="Z24" i="12"/>
  <c r="V24" i="12"/>
  <c r="U24" i="12"/>
  <c r="P24" i="12"/>
  <c r="O24" i="12"/>
  <c r="K24" i="12"/>
  <c r="J24" i="12"/>
  <c r="F24" i="12"/>
  <c r="E24" i="12"/>
  <c r="AA23" i="12"/>
  <c r="Z23" i="12"/>
  <c r="V23" i="12"/>
  <c r="U23" i="12"/>
  <c r="P23" i="12"/>
  <c r="O23" i="12"/>
  <c r="K23" i="12"/>
  <c r="J23" i="12"/>
  <c r="F23" i="12"/>
  <c r="E23" i="12"/>
  <c r="AA22" i="12"/>
  <c r="Z22" i="12"/>
  <c r="AB22" i="12" s="1"/>
  <c r="AC22" i="12" s="1"/>
  <c r="V22" i="12"/>
  <c r="W22" i="12" s="1"/>
  <c r="X22" i="12" s="1"/>
  <c r="U22" i="12"/>
  <c r="P22" i="12"/>
  <c r="O22" i="12"/>
  <c r="K22" i="12"/>
  <c r="J22" i="12"/>
  <c r="F22" i="12"/>
  <c r="E22" i="12"/>
  <c r="AA21" i="12"/>
  <c r="Z21" i="12"/>
  <c r="V21" i="12"/>
  <c r="U21" i="12"/>
  <c r="P21" i="12"/>
  <c r="O21" i="12"/>
  <c r="K21" i="12"/>
  <c r="J21" i="12"/>
  <c r="F21" i="12"/>
  <c r="E21" i="12"/>
  <c r="AA20" i="12"/>
  <c r="Z20" i="12"/>
  <c r="V20" i="12"/>
  <c r="U20" i="12"/>
  <c r="P20" i="12"/>
  <c r="O20" i="12"/>
  <c r="K20" i="12"/>
  <c r="J20" i="12"/>
  <c r="F20" i="12"/>
  <c r="E20" i="12"/>
  <c r="AA19" i="12"/>
  <c r="Z19" i="12"/>
  <c r="V19" i="12"/>
  <c r="U19" i="12"/>
  <c r="P19" i="12"/>
  <c r="O19" i="12"/>
  <c r="K19" i="12"/>
  <c r="J19" i="12"/>
  <c r="F19" i="12"/>
  <c r="E19" i="12"/>
  <c r="AA18" i="12"/>
  <c r="Z18" i="12"/>
  <c r="V18" i="12"/>
  <c r="U18" i="12"/>
  <c r="P18" i="12"/>
  <c r="O18" i="12"/>
  <c r="L18" i="12"/>
  <c r="M18" i="12" s="1"/>
  <c r="K18" i="12"/>
  <c r="J18" i="12"/>
  <c r="F18" i="12"/>
  <c r="G18" i="12" s="1"/>
  <c r="H18" i="12" s="1"/>
  <c r="E18" i="12"/>
  <c r="AA17" i="12"/>
  <c r="Z17" i="12"/>
  <c r="V17" i="12"/>
  <c r="U17" i="12"/>
  <c r="P17" i="12"/>
  <c r="O17" i="12"/>
  <c r="K17" i="12"/>
  <c r="J17" i="12"/>
  <c r="F17" i="12"/>
  <c r="E17" i="12"/>
  <c r="AA16" i="12"/>
  <c r="Z16" i="12"/>
  <c r="V16" i="12"/>
  <c r="U16" i="12"/>
  <c r="P16" i="12"/>
  <c r="O16" i="12"/>
  <c r="K16" i="12"/>
  <c r="J16" i="12"/>
  <c r="F16" i="12"/>
  <c r="E16" i="12"/>
  <c r="AA15" i="12"/>
  <c r="Z15" i="12"/>
  <c r="V15" i="12"/>
  <c r="U15" i="12"/>
  <c r="P15" i="12"/>
  <c r="O15" i="12"/>
  <c r="R15" i="12" s="1"/>
  <c r="S15" i="12" s="1"/>
  <c r="K15" i="12"/>
  <c r="J15" i="12"/>
  <c r="L15" i="12" s="1"/>
  <c r="M15" i="12" s="1"/>
  <c r="F15" i="12"/>
  <c r="E15" i="12"/>
  <c r="AA14" i="12"/>
  <c r="Z14" i="12"/>
  <c r="AB14" i="12" s="1"/>
  <c r="AC14" i="12" s="1"/>
  <c r="V14" i="12"/>
  <c r="U14" i="12"/>
  <c r="P14" i="12"/>
  <c r="O14" i="12"/>
  <c r="R14" i="12" s="1"/>
  <c r="S14" i="12" s="1"/>
  <c r="L14" i="12"/>
  <c r="M14" i="12" s="1"/>
  <c r="K14" i="12"/>
  <c r="J14" i="12"/>
  <c r="F14" i="12"/>
  <c r="E14" i="12"/>
  <c r="AA13" i="12"/>
  <c r="Z13" i="12"/>
  <c r="V13" i="12"/>
  <c r="U13" i="12"/>
  <c r="P13" i="12"/>
  <c r="O13" i="12"/>
  <c r="K13" i="12"/>
  <c r="J13" i="12"/>
  <c r="F13" i="12"/>
  <c r="E13" i="12"/>
  <c r="AA12" i="12"/>
  <c r="Z12" i="12"/>
  <c r="V12" i="12"/>
  <c r="U12" i="12"/>
  <c r="P12" i="12"/>
  <c r="O12" i="12"/>
  <c r="K12" i="12"/>
  <c r="J12" i="12"/>
  <c r="F12" i="12"/>
  <c r="E12" i="12"/>
  <c r="AA11" i="12"/>
  <c r="Z11" i="12"/>
  <c r="V11" i="12"/>
  <c r="U11" i="12"/>
  <c r="P11" i="12"/>
  <c r="O11" i="12"/>
  <c r="K11" i="12"/>
  <c r="J11" i="12"/>
  <c r="F11" i="12"/>
  <c r="E11" i="12"/>
  <c r="AA10" i="12"/>
  <c r="Z10" i="12"/>
  <c r="V10" i="12"/>
  <c r="U10" i="12"/>
  <c r="P10" i="12"/>
  <c r="O10" i="12"/>
  <c r="R10" i="12" s="1"/>
  <c r="S10" i="12" s="1"/>
  <c r="K10" i="12"/>
  <c r="J10" i="12"/>
  <c r="F10" i="12"/>
  <c r="E10" i="12"/>
  <c r="G10" i="12" s="1"/>
  <c r="H10" i="12" s="1"/>
  <c r="AA9" i="12"/>
  <c r="Z9" i="12"/>
  <c r="V9" i="12"/>
  <c r="U9" i="12"/>
  <c r="W9" i="12" s="1"/>
  <c r="X9" i="12" s="1"/>
  <c r="P9" i="12"/>
  <c r="O9" i="12"/>
  <c r="K9" i="12"/>
  <c r="J9" i="12"/>
  <c r="L9" i="12" s="1"/>
  <c r="M9" i="12" s="1"/>
  <c r="F9" i="12"/>
  <c r="E9" i="12"/>
  <c r="AA8" i="12"/>
  <c r="Z8" i="12"/>
  <c r="AB8" i="12" s="1"/>
  <c r="AC8" i="12" s="1"/>
  <c r="V8" i="12"/>
  <c r="U8" i="12"/>
  <c r="P8" i="12"/>
  <c r="O8" i="12"/>
  <c r="R8" i="12" s="1"/>
  <c r="S8" i="12" s="1"/>
  <c r="K8" i="12"/>
  <c r="J8" i="12"/>
  <c r="F8" i="12"/>
  <c r="E8" i="12"/>
  <c r="G8" i="12" s="1"/>
  <c r="H8" i="12" s="1"/>
  <c r="AA7" i="12"/>
  <c r="Z7" i="12"/>
  <c r="V7" i="12"/>
  <c r="U7" i="12"/>
  <c r="W7" i="12" s="1"/>
  <c r="X7" i="12" s="1"/>
  <c r="P7" i="12"/>
  <c r="O7" i="12"/>
  <c r="K7" i="12"/>
  <c r="J7" i="12"/>
  <c r="L7" i="12" s="1"/>
  <c r="M7" i="12" s="1"/>
  <c r="F7" i="12"/>
  <c r="E7" i="12"/>
  <c r="AA6" i="12"/>
  <c r="Z6" i="12"/>
  <c r="AB6" i="12" s="1"/>
  <c r="AC6" i="12" s="1"/>
  <c r="V6" i="12"/>
  <c r="U6" i="12"/>
  <c r="W6" i="12" s="1"/>
  <c r="X6" i="12" s="1"/>
  <c r="P6" i="12"/>
  <c r="O6" i="12"/>
  <c r="K6" i="12"/>
  <c r="J6" i="12"/>
  <c r="G6" i="12"/>
  <c r="H6" i="12" s="1"/>
  <c r="F6" i="12"/>
  <c r="E6" i="12"/>
  <c r="AA217" i="11"/>
  <c r="Z217" i="11"/>
  <c r="V217" i="11"/>
  <c r="U217" i="11"/>
  <c r="K217" i="11"/>
  <c r="J217" i="11"/>
  <c r="F217" i="11"/>
  <c r="E217" i="11"/>
  <c r="AA216" i="11"/>
  <c r="AB216" i="11" s="1"/>
  <c r="AC216" i="11" s="1"/>
  <c r="Z216" i="11"/>
  <c r="V216" i="11"/>
  <c r="U216" i="11"/>
  <c r="K216" i="11"/>
  <c r="J216" i="11"/>
  <c r="F216" i="11"/>
  <c r="E216" i="11"/>
  <c r="AA215" i="11"/>
  <c r="Z215" i="11"/>
  <c r="V215" i="11"/>
  <c r="U215" i="11"/>
  <c r="K215" i="11"/>
  <c r="J215" i="11"/>
  <c r="F215" i="11"/>
  <c r="E215" i="11"/>
  <c r="AA214" i="11"/>
  <c r="Z214" i="11"/>
  <c r="V214" i="11"/>
  <c r="U214" i="11"/>
  <c r="K214" i="11"/>
  <c r="J214" i="11"/>
  <c r="F214" i="11"/>
  <c r="E214" i="11"/>
  <c r="AA213" i="11"/>
  <c r="Z213" i="11"/>
  <c r="V213" i="11"/>
  <c r="U213" i="11"/>
  <c r="K213" i="11"/>
  <c r="J213" i="11"/>
  <c r="F213" i="11"/>
  <c r="E213" i="11"/>
  <c r="AA212" i="11"/>
  <c r="Z212" i="11"/>
  <c r="V212" i="11"/>
  <c r="U212" i="11"/>
  <c r="K212" i="11"/>
  <c r="J212" i="11"/>
  <c r="F212" i="11"/>
  <c r="E212" i="11"/>
  <c r="AA211" i="11"/>
  <c r="Z211" i="11"/>
  <c r="V211" i="11"/>
  <c r="U211" i="11"/>
  <c r="K211" i="11"/>
  <c r="L211" i="11" s="1"/>
  <c r="M211" i="11" s="1"/>
  <c r="J211" i="11"/>
  <c r="F211" i="11"/>
  <c r="E211" i="11"/>
  <c r="AA210" i="11"/>
  <c r="Z210" i="11"/>
  <c r="V210" i="11"/>
  <c r="U210" i="11"/>
  <c r="K210" i="11"/>
  <c r="J210" i="11"/>
  <c r="F210" i="11"/>
  <c r="E210" i="11"/>
  <c r="AA209" i="11"/>
  <c r="Z209" i="11"/>
  <c r="V209" i="11"/>
  <c r="U209" i="11"/>
  <c r="K209" i="11"/>
  <c r="J209" i="11"/>
  <c r="F209" i="11"/>
  <c r="E209" i="11"/>
  <c r="AA208" i="11"/>
  <c r="Z208" i="11"/>
  <c r="V208" i="11"/>
  <c r="U208" i="11"/>
  <c r="K208" i="11"/>
  <c r="J208" i="11"/>
  <c r="F208" i="11"/>
  <c r="E208" i="11"/>
  <c r="AA207" i="11"/>
  <c r="Z207" i="11"/>
  <c r="V207" i="11"/>
  <c r="U207" i="11"/>
  <c r="K207" i="11"/>
  <c r="J207" i="11"/>
  <c r="F207" i="11"/>
  <c r="E207" i="11"/>
  <c r="AA206" i="11"/>
  <c r="Z206" i="11"/>
  <c r="V206" i="11"/>
  <c r="U206" i="11"/>
  <c r="K206" i="11"/>
  <c r="J206" i="11"/>
  <c r="F206" i="11"/>
  <c r="E206" i="11"/>
  <c r="AA205" i="11"/>
  <c r="Z205" i="11"/>
  <c r="V205" i="11"/>
  <c r="U205" i="11"/>
  <c r="K205" i="11"/>
  <c r="J205" i="11"/>
  <c r="F205" i="11"/>
  <c r="E205" i="11"/>
  <c r="AA204" i="11"/>
  <c r="Z204" i="11"/>
  <c r="V204" i="11"/>
  <c r="U204" i="11"/>
  <c r="K204" i="11"/>
  <c r="J204" i="11"/>
  <c r="F204" i="11"/>
  <c r="E204" i="11"/>
  <c r="AA203" i="11"/>
  <c r="Z203" i="11"/>
  <c r="V203" i="11"/>
  <c r="W203" i="11" s="1"/>
  <c r="X203" i="11" s="1"/>
  <c r="U203" i="11"/>
  <c r="K203" i="11"/>
  <c r="J203" i="11"/>
  <c r="F203" i="11"/>
  <c r="G203" i="11" s="1"/>
  <c r="H203" i="11" s="1"/>
  <c r="E203" i="11"/>
  <c r="AA202" i="11"/>
  <c r="Z202" i="11"/>
  <c r="V202" i="11"/>
  <c r="U202" i="11"/>
  <c r="K202" i="11"/>
  <c r="J202" i="11"/>
  <c r="F202" i="11"/>
  <c r="E202" i="11"/>
  <c r="AA201" i="11"/>
  <c r="Z201" i="11"/>
  <c r="V201" i="11"/>
  <c r="U201" i="11"/>
  <c r="K201" i="11"/>
  <c r="J201" i="11"/>
  <c r="F201" i="11"/>
  <c r="E201" i="11"/>
  <c r="AA200" i="11"/>
  <c r="Z200" i="11"/>
  <c r="V200" i="11"/>
  <c r="U200" i="11"/>
  <c r="K200" i="11"/>
  <c r="J200" i="11"/>
  <c r="F200" i="11"/>
  <c r="E200" i="11"/>
  <c r="AA199" i="11"/>
  <c r="Z199" i="11"/>
  <c r="V199" i="11"/>
  <c r="U199" i="11"/>
  <c r="K199" i="11"/>
  <c r="J199" i="11"/>
  <c r="F199" i="11"/>
  <c r="E199" i="11"/>
  <c r="AA198" i="11"/>
  <c r="Z198" i="11"/>
  <c r="V198" i="11"/>
  <c r="U198" i="11"/>
  <c r="K198" i="11"/>
  <c r="J198" i="11"/>
  <c r="F198" i="11"/>
  <c r="E198" i="11"/>
  <c r="AA197" i="11"/>
  <c r="Z197" i="11"/>
  <c r="V197" i="11"/>
  <c r="U197" i="11"/>
  <c r="K197" i="11"/>
  <c r="J197" i="11"/>
  <c r="F197" i="11"/>
  <c r="E197" i="11"/>
  <c r="AA196" i="11"/>
  <c r="Z196" i="11"/>
  <c r="V196" i="11"/>
  <c r="U196" i="11"/>
  <c r="K196" i="11"/>
  <c r="J196" i="11"/>
  <c r="F196" i="11"/>
  <c r="E196" i="11"/>
  <c r="AA195" i="11"/>
  <c r="Z195" i="11"/>
  <c r="V195" i="11"/>
  <c r="U195" i="11"/>
  <c r="K195" i="11"/>
  <c r="J195" i="11"/>
  <c r="F195" i="11"/>
  <c r="E195" i="11"/>
  <c r="AA194" i="11"/>
  <c r="Z194" i="11"/>
  <c r="V194" i="11"/>
  <c r="U194" i="11"/>
  <c r="K194" i="11"/>
  <c r="J194" i="11"/>
  <c r="F194" i="11"/>
  <c r="E194" i="11"/>
  <c r="AA193" i="11"/>
  <c r="Z193" i="11"/>
  <c r="V193" i="11"/>
  <c r="U193" i="11"/>
  <c r="K193" i="11"/>
  <c r="J193" i="11"/>
  <c r="F193" i="11"/>
  <c r="E193" i="11"/>
  <c r="AA192" i="11"/>
  <c r="Z192" i="11"/>
  <c r="V192" i="11"/>
  <c r="U192" i="11"/>
  <c r="K192" i="11"/>
  <c r="J192" i="11"/>
  <c r="F192" i="11"/>
  <c r="E192" i="11"/>
  <c r="AA191" i="11"/>
  <c r="Z191" i="11"/>
  <c r="V191" i="11"/>
  <c r="U191" i="11"/>
  <c r="K191" i="11"/>
  <c r="J191" i="11"/>
  <c r="F191" i="11"/>
  <c r="E191" i="11"/>
  <c r="AA190" i="11"/>
  <c r="Z190" i="11"/>
  <c r="V190" i="11"/>
  <c r="U190" i="11"/>
  <c r="K190" i="11"/>
  <c r="J190" i="11"/>
  <c r="F190" i="11"/>
  <c r="E190" i="11"/>
  <c r="AA189" i="11"/>
  <c r="Z189" i="11"/>
  <c r="V189" i="11"/>
  <c r="U189" i="11"/>
  <c r="K189" i="11"/>
  <c r="J189" i="11"/>
  <c r="F189" i="11"/>
  <c r="E189" i="11"/>
  <c r="AA188" i="11"/>
  <c r="Z188" i="11"/>
  <c r="V188" i="11"/>
  <c r="U188" i="11"/>
  <c r="K188" i="11"/>
  <c r="J188" i="11"/>
  <c r="F188" i="11"/>
  <c r="E188" i="11"/>
  <c r="AA187" i="11"/>
  <c r="Z187" i="11"/>
  <c r="V187" i="11"/>
  <c r="U187" i="11"/>
  <c r="K187" i="11"/>
  <c r="J187" i="11"/>
  <c r="F187" i="11"/>
  <c r="E187" i="11"/>
  <c r="AA186" i="11"/>
  <c r="Z186" i="11"/>
  <c r="V186" i="11"/>
  <c r="U186" i="11"/>
  <c r="K186" i="11"/>
  <c r="J186" i="11"/>
  <c r="F186" i="11"/>
  <c r="E186" i="11"/>
  <c r="AA185" i="11"/>
  <c r="Z185" i="11"/>
  <c r="V185" i="11"/>
  <c r="U185" i="11"/>
  <c r="K185" i="11"/>
  <c r="J185" i="11"/>
  <c r="F185" i="11"/>
  <c r="E185" i="11"/>
  <c r="AA184" i="11"/>
  <c r="Z184" i="11"/>
  <c r="V184" i="11"/>
  <c r="U184" i="11"/>
  <c r="L184" i="11"/>
  <c r="M184" i="11" s="1"/>
  <c r="K184" i="11"/>
  <c r="J184" i="11"/>
  <c r="F184" i="11"/>
  <c r="E184" i="11"/>
  <c r="AA183" i="11"/>
  <c r="Z183" i="11"/>
  <c r="V183" i="11"/>
  <c r="U183" i="11"/>
  <c r="K183" i="11"/>
  <c r="J183" i="11"/>
  <c r="F183" i="11"/>
  <c r="E183" i="11"/>
  <c r="AA182" i="11"/>
  <c r="Z182" i="11"/>
  <c r="V182" i="11"/>
  <c r="U182" i="11"/>
  <c r="K182" i="11"/>
  <c r="J182" i="11"/>
  <c r="F182" i="11"/>
  <c r="E182" i="11"/>
  <c r="AA181" i="11"/>
  <c r="Z181" i="11"/>
  <c r="V181" i="11"/>
  <c r="U181" i="11"/>
  <c r="K181" i="11"/>
  <c r="J181" i="11"/>
  <c r="F181" i="11"/>
  <c r="E181" i="11"/>
  <c r="AA180" i="11"/>
  <c r="Z180" i="11"/>
  <c r="V180" i="11"/>
  <c r="U180" i="11"/>
  <c r="K180" i="11"/>
  <c r="J180" i="11"/>
  <c r="L180" i="11" s="1"/>
  <c r="M180" i="11" s="1"/>
  <c r="F180" i="11"/>
  <c r="G180" i="11" s="1"/>
  <c r="H180" i="11" s="1"/>
  <c r="E180" i="11"/>
  <c r="AA179" i="11"/>
  <c r="Z179" i="11"/>
  <c r="V179" i="11"/>
  <c r="U179" i="11"/>
  <c r="K179" i="11"/>
  <c r="J179" i="11"/>
  <c r="F179" i="11"/>
  <c r="E179" i="11"/>
  <c r="AA178" i="11"/>
  <c r="Z178" i="11"/>
  <c r="V178" i="11"/>
  <c r="U178" i="11"/>
  <c r="K178" i="11"/>
  <c r="J178" i="11"/>
  <c r="F178" i="11"/>
  <c r="E178" i="11"/>
  <c r="AA177" i="11"/>
  <c r="Z177" i="11"/>
  <c r="V177" i="11"/>
  <c r="U177" i="11"/>
  <c r="K177" i="11"/>
  <c r="J177" i="11"/>
  <c r="F177" i="11"/>
  <c r="E177" i="11"/>
  <c r="AA176" i="11"/>
  <c r="Z176" i="11"/>
  <c r="V176" i="11"/>
  <c r="U176" i="11"/>
  <c r="K176" i="11"/>
  <c r="J176" i="11"/>
  <c r="F176" i="11"/>
  <c r="E176" i="11"/>
  <c r="AA175" i="11"/>
  <c r="Z175" i="11"/>
  <c r="V175" i="11"/>
  <c r="U175" i="11"/>
  <c r="K175" i="11"/>
  <c r="J175" i="11"/>
  <c r="F175" i="11"/>
  <c r="E175" i="11"/>
  <c r="AA174" i="11"/>
  <c r="Z174" i="11"/>
  <c r="V174" i="11"/>
  <c r="U174" i="11"/>
  <c r="K174" i="11"/>
  <c r="J174" i="11"/>
  <c r="F174" i="11"/>
  <c r="E174" i="11"/>
  <c r="AA173" i="11"/>
  <c r="Z173" i="11"/>
  <c r="V173" i="11"/>
  <c r="U173" i="11"/>
  <c r="K173" i="11"/>
  <c r="J173" i="11"/>
  <c r="F173" i="11"/>
  <c r="E173" i="11"/>
  <c r="AA172" i="11"/>
  <c r="Z172" i="11"/>
  <c r="V172" i="11"/>
  <c r="U172" i="11"/>
  <c r="K172" i="11"/>
  <c r="J172" i="11"/>
  <c r="L172" i="11" s="1"/>
  <c r="M172" i="11" s="1"/>
  <c r="F172" i="11"/>
  <c r="E172" i="11"/>
  <c r="AA171" i="11"/>
  <c r="Z171" i="11"/>
  <c r="V171" i="11"/>
  <c r="U171" i="11"/>
  <c r="K171" i="11"/>
  <c r="J171" i="11"/>
  <c r="F171" i="11"/>
  <c r="E171" i="11"/>
  <c r="AA170" i="11"/>
  <c r="Z170" i="11"/>
  <c r="V170" i="11"/>
  <c r="U170" i="11"/>
  <c r="K170" i="11"/>
  <c r="J170" i="11"/>
  <c r="F170" i="11"/>
  <c r="E170" i="11"/>
  <c r="AA169" i="11"/>
  <c r="Z169" i="11"/>
  <c r="V169" i="11"/>
  <c r="U169" i="11"/>
  <c r="K169" i="11"/>
  <c r="J169" i="11"/>
  <c r="F169" i="11"/>
  <c r="E169" i="11"/>
  <c r="AA168" i="11"/>
  <c r="Z168" i="11"/>
  <c r="V168" i="11"/>
  <c r="U168" i="11"/>
  <c r="K168" i="11"/>
  <c r="J168" i="11"/>
  <c r="F168" i="11"/>
  <c r="E168" i="11"/>
  <c r="AA167" i="11"/>
  <c r="Z167" i="11"/>
  <c r="V167" i="11"/>
  <c r="U167" i="11"/>
  <c r="K167" i="11"/>
  <c r="J167" i="11"/>
  <c r="F167" i="11"/>
  <c r="E167" i="11"/>
  <c r="AA166" i="11"/>
  <c r="Z166" i="11"/>
  <c r="V166" i="11"/>
  <c r="U166" i="11"/>
  <c r="K166" i="11"/>
  <c r="J166" i="11"/>
  <c r="F166" i="11"/>
  <c r="E166" i="11"/>
  <c r="AA165" i="11"/>
  <c r="Z165" i="11"/>
  <c r="V165" i="11"/>
  <c r="U165" i="11"/>
  <c r="K165" i="11"/>
  <c r="J165" i="11"/>
  <c r="F165" i="11"/>
  <c r="E165" i="11"/>
  <c r="AA164" i="11"/>
  <c r="Z164" i="11"/>
  <c r="V164" i="11"/>
  <c r="U164" i="11"/>
  <c r="W164" i="11" s="1"/>
  <c r="X164" i="11" s="1"/>
  <c r="K164" i="11"/>
  <c r="J164" i="11"/>
  <c r="F164" i="11"/>
  <c r="E164" i="11"/>
  <c r="AA163" i="11"/>
  <c r="Z163" i="11"/>
  <c r="AB163" i="11" s="1"/>
  <c r="AC163" i="11" s="1"/>
  <c r="V163" i="11"/>
  <c r="U163" i="11"/>
  <c r="K163" i="11"/>
  <c r="J163" i="11"/>
  <c r="F163" i="11"/>
  <c r="E163" i="11"/>
  <c r="AA162" i="11"/>
  <c r="Z162" i="11"/>
  <c r="V162" i="11"/>
  <c r="U162" i="11"/>
  <c r="K162" i="11"/>
  <c r="J162" i="11"/>
  <c r="F162" i="11"/>
  <c r="E162" i="11"/>
  <c r="AA161" i="11"/>
  <c r="Z161" i="11"/>
  <c r="V161" i="11"/>
  <c r="U161" i="11"/>
  <c r="K161" i="11"/>
  <c r="J161" i="11"/>
  <c r="F161" i="11"/>
  <c r="E161" i="11"/>
  <c r="AA160" i="11"/>
  <c r="Z160" i="11"/>
  <c r="V160" i="11"/>
  <c r="U160" i="11"/>
  <c r="K160" i="11"/>
  <c r="J160" i="11"/>
  <c r="F160" i="11"/>
  <c r="E160" i="11"/>
  <c r="AA159" i="11"/>
  <c r="Z159" i="11"/>
  <c r="V159" i="11"/>
  <c r="U159" i="11"/>
  <c r="K159" i="11"/>
  <c r="J159" i="11"/>
  <c r="F159" i="11"/>
  <c r="E159" i="11"/>
  <c r="AA158" i="11"/>
  <c r="Z158" i="11"/>
  <c r="V158" i="11"/>
  <c r="U158" i="11"/>
  <c r="K158" i="11"/>
  <c r="J158" i="11"/>
  <c r="F158" i="11"/>
  <c r="E158" i="11"/>
  <c r="AA157" i="11"/>
  <c r="Z157" i="11"/>
  <c r="V157" i="11"/>
  <c r="U157" i="11"/>
  <c r="K157" i="11"/>
  <c r="J157" i="11"/>
  <c r="F157" i="11"/>
  <c r="E157" i="11"/>
  <c r="AA156" i="11"/>
  <c r="Z156" i="11"/>
  <c r="V156" i="11"/>
  <c r="U156" i="11"/>
  <c r="K156" i="11"/>
  <c r="J156" i="11"/>
  <c r="F156" i="11"/>
  <c r="E156" i="11"/>
  <c r="AA155" i="11"/>
  <c r="Z155" i="11"/>
  <c r="V155" i="11"/>
  <c r="U155" i="11"/>
  <c r="K155" i="11"/>
  <c r="J155" i="11"/>
  <c r="F155" i="11"/>
  <c r="E155" i="11"/>
  <c r="AA154" i="11"/>
  <c r="Z154" i="11"/>
  <c r="V154" i="11"/>
  <c r="U154" i="11"/>
  <c r="K154" i="11"/>
  <c r="J154" i="11"/>
  <c r="F154" i="11"/>
  <c r="E154" i="11"/>
  <c r="AA153" i="11"/>
  <c r="Z153" i="11"/>
  <c r="V153" i="11"/>
  <c r="U153" i="11"/>
  <c r="K153" i="11"/>
  <c r="J153" i="11"/>
  <c r="F153" i="11"/>
  <c r="E153" i="11"/>
  <c r="AA152" i="11"/>
  <c r="Z152" i="11"/>
  <c r="V152" i="11"/>
  <c r="U152" i="11"/>
  <c r="K152" i="11"/>
  <c r="J152" i="11"/>
  <c r="F152" i="11"/>
  <c r="E152" i="11"/>
  <c r="AA151" i="11"/>
  <c r="Z151" i="11"/>
  <c r="V151" i="11"/>
  <c r="U151" i="11"/>
  <c r="K151" i="11"/>
  <c r="J151" i="11"/>
  <c r="F151" i="11"/>
  <c r="E151" i="11"/>
  <c r="AA150" i="11"/>
  <c r="Z150" i="11"/>
  <c r="V150" i="11"/>
  <c r="U150" i="11"/>
  <c r="K150" i="11"/>
  <c r="J150" i="11"/>
  <c r="F150" i="11"/>
  <c r="E150" i="11"/>
  <c r="AA149" i="11"/>
  <c r="Z149" i="11"/>
  <c r="V149" i="11"/>
  <c r="U149" i="11"/>
  <c r="K149" i="11"/>
  <c r="J149" i="11"/>
  <c r="F149" i="11"/>
  <c r="E149" i="11"/>
  <c r="AA148" i="11"/>
  <c r="Z148" i="11"/>
  <c r="V148" i="11"/>
  <c r="U148" i="11"/>
  <c r="K148" i="11"/>
  <c r="J148" i="11"/>
  <c r="F148" i="11"/>
  <c r="E148" i="11"/>
  <c r="AA147" i="11"/>
  <c r="Z147" i="11"/>
  <c r="V147" i="11"/>
  <c r="U147" i="11"/>
  <c r="K147" i="11"/>
  <c r="J147" i="11"/>
  <c r="F147" i="11"/>
  <c r="E147" i="11"/>
  <c r="AA146" i="11"/>
  <c r="Z146" i="11"/>
  <c r="V146" i="11"/>
  <c r="U146" i="11"/>
  <c r="K146" i="11"/>
  <c r="J146" i="11"/>
  <c r="F146" i="11"/>
  <c r="E146" i="11"/>
  <c r="AA145" i="11"/>
  <c r="Z145" i="11"/>
  <c r="V145" i="11"/>
  <c r="U145" i="11"/>
  <c r="K145" i="11"/>
  <c r="J145" i="11"/>
  <c r="F145" i="11"/>
  <c r="E145" i="11"/>
  <c r="AA144" i="11"/>
  <c r="Z144" i="11"/>
  <c r="V144" i="11"/>
  <c r="U144" i="11"/>
  <c r="K144" i="11"/>
  <c r="J144" i="11"/>
  <c r="F144" i="11"/>
  <c r="E144" i="11"/>
  <c r="AA143" i="11"/>
  <c r="Z143" i="11"/>
  <c r="V143" i="11"/>
  <c r="U143" i="11"/>
  <c r="K143" i="11"/>
  <c r="J143" i="11"/>
  <c r="F143" i="11"/>
  <c r="E143" i="11"/>
  <c r="AA142" i="11"/>
  <c r="Z142" i="11"/>
  <c r="V142" i="11"/>
  <c r="U142" i="11"/>
  <c r="K142" i="11"/>
  <c r="J142" i="11"/>
  <c r="F142" i="11"/>
  <c r="E142" i="11"/>
  <c r="AA141" i="11"/>
  <c r="Z141" i="11"/>
  <c r="V141" i="11"/>
  <c r="U141" i="11"/>
  <c r="K141" i="11"/>
  <c r="J141" i="11"/>
  <c r="F141" i="11"/>
  <c r="E141" i="11"/>
  <c r="AA140" i="11"/>
  <c r="Z140" i="11"/>
  <c r="V140" i="11"/>
  <c r="U140" i="11"/>
  <c r="K140" i="11"/>
  <c r="J140" i="11"/>
  <c r="F140" i="11"/>
  <c r="E140" i="11"/>
  <c r="AA139" i="11"/>
  <c r="Z139" i="11"/>
  <c r="V139" i="11"/>
  <c r="U139" i="11"/>
  <c r="K139" i="11"/>
  <c r="J139" i="11"/>
  <c r="F139" i="11"/>
  <c r="E139" i="11"/>
  <c r="AA138" i="11"/>
  <c r="Z138" i="11"/>
  <c r="V138" i="11"/>
  <c r="U138" i="11"/>
  <c r="K138" i="11"/>
  <c r="J138" i="11"/>
  <c r="F138" i="11"/>
  <c r="E138" i="11"/>
  <c r="AA137" i="11"/>
  <c r="Z137" i="11"/>
  <c r="V137" i="11"/>
  <c r="U137" i="11"/>
  <c r="K137" i="11"/>
  <c r="J137" i="11"/>
  <c r="F137" i="11"/>
  <c r="E137" i="11"/>
  <c r="AA136" i="11"/>
  <c r="Z136" i="11"/>
  <c r="V136" i="11"/>
  <c r="U136" i="11"/>
  <c r="K136" i="11"/>
  <c r="J136" i="11"/>
  <c r="F136" i="11"/>
  <c r="E136" i="11"/>
  <c r="AA135" i="11"/>
  <c r="Z135" i="11"/>
  <c r="V135" i="11"/>
  <c r="U135" i="11"/>
  <c r="K135" i="11"/>
  <c r="J135" i="11"/>
  <c r="F135" i="11"/>
  <c r="E135" i="11"/>
  <c r="AA134" i="11"/>
  <c r="Z134" i="11"/>
  <c r="V134" i="11"/>
  <c r="U134" i="11"/>
  <c r="K134" i="11"/>
  <c r="J134" i="11"/>
  <c r="F134" i="11"/>
  <c r="E134" i="11"/>
  <c r="AA133" i="11"/>
  <c r="Z133" i="11"/>
  <c r="V133" i="11"/>
  <c r="U133" i="11"/>
  <c r="K133" i="11"/>
  <c r="J133" i="11"/>
  <c r="F133" i="11"/>
  <c r="E133" i="11"/>
  <c r="AA132" i="11"/>
  <c r="Z132" i="11"/>
  <c r="V132" i="11"/>
  <c r="U132" i="11"/>
  <c r="K132" i="11"/>
  <c r="J132" i="11"/>
  <c r="F132" i="11"/>
  <c r="E132" i="11"/>
  <c r="AA131" i="11"/>
  <c r="Z131" i="11"/>
  <c r="V131" i="11"/>
  <c r="U131" i="11"/>
  <c r="K131" i="11"/>
  <c r="J131" i="11"/>
  <c r="F131" i="11"/>
  <c r="E131" i="11"/>
  <c r="AA130" i="11"/>
  <c r="Z130" i="11"/>
  <c r="V130" i="11"/>
  <c r="U130" i="11"/>
  <c r="K130" i="11"/>
  <c r="J130" i="11"/>
  <c r="F130" i="11"/>
  <c r="E130" i="11"/>
  <c r="AA129" i="11"/>
  <c r="Z129" i="11"/>
  <c r="V129" i="11"/>
  <c r="U129" i="11"/>
  <c r="K129" i="11"/>
  <c r="J129" i="11"/>
  <c r="F129" i="11"/>
  <c r="E129" i="11"/>
  <c r="AA128" i="11"/>
  <c r="Z128" i="11"/>
  <c r="V128" i="11"/>
  <c r="U128" i="11"/>
  <c r="K128" i="11"/>
  <c r="J128" i="11"/>
  <c r="F128" i="11"/>
  <c r="E128" i="11"/>
  <c r="AA127" i="11"/>
  <c r="Z127" i="11"/>
  <c r="V127" i="11"/>
  <c r="U127" i="11"/>
  <c r="K127" i="11"/>
  <c r="J127" i="11"/>
  <c r="F127" i="11"/>
  <c r="E127" i="11"/>
  <c r="AA126" i="11"/>
  <c r="Z126" i="11"/>
  <c r="V126" i="11"/>
  <c r="U126" i="11"/>
  <c r="K126" i="11"/>
  <c r="L126" i="11" s="1"/>
  <c r="M126" i="11" s="1"/>
  <c r="J126" i="11"/>
  <c r="F126" i="11"/>
  <c r="E126" i="11"/>
  <c r="AA125" i="11"/>
  <c r="Z125" i="11"/>
  <c r="V125" i="11"/>
  <c r="U125" i="11"/>
  <c r="K125" i="11"/>
  <c r="J125" i="11"/>
  <c r="F125" i="11"/>
  <c r="E125" i="11"/>
  <c r="AA124" i="11"/>
  <c r="Z124" i="11"/>
  <c r="V124" i="11"/>
  <c r="U124" i="11"/>
  <c r="K124" i="11"/>
  <c r="J124" i="11"/>
  <c r="F124" i="11"/>
  <c r="E124" i="11"/>
  <c r="AA123" i="11"/>
  <c r="Z123" i="11"/>
  <c r="V123" i="11"/>
  <c r="U123" i="11"/>
  <c r="K123" i="11"/>
  <c r="J123" i="11"/>
  <c r="F123" i="11"/>
  <c r="E123" i="11"/>
  <c r="AA122" i="11"/>
  <c r="Z122" i="11"/>
  <c r="V122" i="11"/>
  <c r="U122" i="11"/>
  <c r="K122" i="11"/>
  <c r="J122" i="11"/>
  <c r="F122" i="11"/>
  <c r="E122" i="11"/>
  <c r="AA121" i="11"/>
  <c r="Z121" i="11"/>
  <c r="V121" i="11"/>
  <c r="U121" i="11"/>
  <c r="K121" i="11"/>
  <c r="L121" i="11" s="1"/>
  <c r="M121" i="11" s="1"/>
  <c r="J121" i="11"/>
  <c r="F121" i="11"/>
  <c r="E121" i="11"/>
  <c r="AA120" i="11"/>
  <c r="Z120" i="11"/>
  <c r="V120" i="11"/>
  <c r="U120" i="11"/>
  <c r="K120" i="11"/>
  <c r="J120" i="11"/>
  <c r="F120" i="11"/>
  <c r="E120" i="11"/>
  <c r="AA119" i="11"/>
  <c r="Z119" i="11"/>
  <c r="V119" i="11"/>
  <c r="U119" i="11"/>
  <c r="K119" i="11"/>
  <c r="J119" i="11"/>
  <c r="F119" i="11"/>
  <c r="E119" i="11"/>
  <c r="AA118" i="11"/>
  <c r="Z118" i="11"/>
  <c r="V118" i="11"/>
  <c r="U118" i="11"/>
  <c r="K118" i="11"/>
  <c r="J118" i="11"/>
  <c r="F118" i="11"/>
  <c r="E118" i="11"/>
  <c r="AA117" i="11"/>
  <c r="Z117" i="11"/>
  <c r="V117" i="11"/>
  <c r="U117" i="11"/>
  <c r="K117" i="11"/>
  <c r="J117" i="11"/>
  <c r="F117" i="11"/>
  <c r="E117" i="11"/>
  <c r="AA116" i="11"/>
  <c r="Z116" i="11"/>
  <c r="V116" i="11"/>
  <c r="U116" i="11"/>
  <c r="K116" i="11"/>
  <c r="J116" i="11"/>
  <c r="F116" i="11"/>
  <c r="E116" i="11"/>
  <c r="AA115" i="11"/>
  <c r="Z115" i="11"/>
  <c r="V115" i="11"/>
  <c r="U115" i="11"/>
  <c r="K115" i="11"/>
  <c r="J115" i="11"/>
  <c r="F115" i="11"/>
  <c r="E115" i="11"/>
  <c r="AA114" i="11"/>
  <c r="Z114" i="11"/>
  <c r="V114" i="11"/>
  <c r="U114" i="11"/>
  <c r="K114" i="11"/>
  <c r="J114" i="11"/>
  <c r="F114" i="11"/>
  <c r="E114" i="11"/>
  <c r="AA113" i="11"/>
  <c r="Z113" i="11"/>
  <c r="V113" i="11"/>
  <c r="U113" i="11"/>
  <c r="K113" i="11"/>
  <c r="J113" i="11"/>
  <c r="F113" i="11"/>
  <c r="E113" i="11"/>
  <c r="AA112" i="11"/>
  <c r="Z112" i="11"/>
  <c r="V112" i="11"/>
  <c r="U112" i="11"/>
  <c r="K112" i="11"/>
  <c r="J112" i="11"/>
  <c r="G112" i="11"/>
  <c r="H112" i="11" s="1"/>
  <c r="F112" i="11"/>
  <c r="E112" i="11"/>
  <c r="AA111" i="11"/>
  <c r="Z111" i="11"/>
  <c r="V111" i="11"/>
  <c r="U111" i="11"/>
  <c r="K111" i="11"/>
  <c r="J111" i="11"/>
  <c r="F111" i="11"/>
  <c r="E111" i="11"/>
  <c r="AA110" i="11"/>
  <c r="Z110" i="11"/>
  <c r="V110" i="11"/>
  <c r="U110" i="11"/>
  <c r="K110" i="11"/>
  <c r="J110" i="11"/>
  <c r="F110" i="11"/>
  <c r="E110" i="11"/>
  <c r="AA109" i="11"/>
  <c r="Z109" i="11"/>
  <c r="V109" i="11"/>
  <c r="U109" i="11"/>
  <c r="K109" i="11"/>
  <c r="J109" i="11"/>
  <c r="L109" i="11" s="1"/>
  <c r="M109" i="11" s="1"/>
  <c r="F109" i="11"/>
  <c r="E109" i="11"/>
  <c r="AA108" i="11"/>
  <c r="Z108" i="11"/>
  <c r="V108" i="11"/>
  <c r="U108" i="11"/>
  <c r="K108" i="11"/>
  <c r="J108" i="11"/>
  <c r="F108" i="11"/>
  <c r="E108" i="11"/>
  <c r="AA107" i="11"/>
  <c r="Z107" i="11"/>
  <c r="V107" i="11"/>
  <c r="U107" i="11"/>
  <c r="K107" i="11"/>
  <c r="J107" i="11"/>
  <c r="F107" i="11"/>
  <c r="E107" i="11"/>
  <c r="AA106" i="11"/>
  <c r="Z106" i="11"/>
  <c r="V106" i="11"/>
  <c r="U106" i="11"/>
  <c r="P106" i="11"/>
  <c r="O106" i="11"/>
  <c r="K106" i="11"/>
  <c r="J106" i="11"/>
  <c r="F106" i="11"/>
  <c r="E106" i="11"/>
  <c r="AA105" i="11"/>
  <c r="Z105" i="11"/>
  <c r="V105" i="11"/>
  <c r="U105" i="11"/>
  <c r="P105" i="11"/>
  <c r="O105" i="11"/>
  <c r="K105" i="11"/>
  <c r="J105" i="11"/>
  <c r="F105" i="11"/>
  <c r="E105" i="11"/>
  <c r="AA104" i="11"/>
  <c r="Z104" i="11"/>
  <c r="V104" i="11"/>
  <c r="U104" i="11"/>
  <c r="P104" i="11"/>
  <c r="O104" i="11"/>
  <c r="K104" i="11"/>
  <c r="J104" i="11"/>
  <c r="F104" i="11"/>
  <c r="E104" i="11"/>
  <c r="AA103" i="11"/>
  <c r="Z103" i="11"/>
  <c r="V103" i="11"/>
  <c r="U103" i="11"/>
  <c r="P103" i="11"/>
  <c r="O103" i="11"/>
  <c r="K103" i="11"/>
  <c r="J103" i="11"/>
  <c r="F103" i="11"/>
  <c r="E103" i="11"/>
  <c r="AA102" i="11"/>
  <c r="Z102" i="11"/>
  <c r="V102" i="11"/>
  <c r="U102" i="11"/>
  <c r="P102" i="11"/>
  <c r="O102" i="11"/>
  <c r="K102" i="11"/>
  <c r="J102" i="11"/>
  <c r="F102" i="11"/>
  <c r="E102" i="11"/>
  <c r="AA101" i="11"/>
  <c r="Z101" i="11"/>
  <c r="V101" i="11"/>
  <c r="U101" i="11"/>
  <c r="P101" i="11"/>
  <c r="O101" i="11"/>
  <c r="K101" i="11"/>
  <c r="J101" i="11"/>
  <c r="F101" i="11"/>
  <c r="E101" i="11"/>
  <c r="AA100" i="11"/>
  <c r="Z100" i="11"/>
  <c r="V100" i="11"/>
  <c r="U100" i="11"/>
  <c r="P100" i="11"/>
  <c r="O100" i="11"/>
  <c r="K100" i="11"/>
  <c r="J100" i="11"/>
  <c r="F100" i="11"/>
  <c r="G100" i="11" s="1"/>
  <c r="H100" i="11" s="1"/>
  <c r="E100" i="11"/>
  <c r="AA99" i="11"/>
  <c r="Z99" i="11"/>
  <c r="V99" i="11"/>
  <c r="U99" i="11"/>
  <c r="P99" i="11"/>
  <c r="O99" i="11"/>
  <c r="K99" i="11"/>
  <c r="J99" i="11"/>
  <c r="F99" i="11"/>
  <c r="E99" i="11"/>
  <c r="AA98" i="11"/>
  <c r="Z98" i="11"/>
  <c r="V98" i="11"/>
  <c r="U98" i="11"/>
  <c r="P98" i="11"/>
  <c r="O98" i="11"/>
  <c r="K98" i="11"/>
  <c r="J98" i="11"/>
  <c r="F98" i="11"/>
  <c r="E98" i="11"/>
  <c r="AA97" i="11"/>
  <c r="Z97" i="11"/>
  <c r="V97" i="11"/>
  <c r="U97" i="11"/>
  <c r="P97" i="11"/>
  <c r="O97" i="11"/>
  <c r="K97" i="11"/>
  <c r="J97" i="11"/>
  <c r="F97" i="11"/>
  <c r="E97" i="11"/>
  <c r="AA96" i="11"/>
  <c r="Z96" i="11"/>
  <c r="V96" i="11"/>
  <c r="U96" i="11"/>
  <c r="W96" i="11" s="1"/>
  <c r="X96" i="11" s="1"/>
  <c r="P96" i="11"/>
  <c r="O96" i="11"/>
  <c r="K96" i="11"/>
  <c r="J96" i="11"/>
  <c r="F96" i="11"/>
  <c r="E96" i="11"/>
  <c r="AA95" i="11"/>
  <c r="Z95" i="11"/>
  <c r="V95" i="11"/>
  <c r="U95" i="11"/>
  <c r="P95" i="11"/>
  <c r="O95" i="11"/>
  <c r="K95" i="11"/>
  <c r="J95" i="11"/>
  <c r="F95" i="11"/>
  <c r="E95" i="11"/>
  <c r="AA94" i="11"/>
  <c r="Z94" i="11"/>
  <c r="V94" i="11"/>
  <c r="U94" i="11"/>
  <c r="P94" i="11"/>
  <c r="O94" i="11"/>
  <c r="K94" i="11"/>
  <c r="J94" i="11"/>
  <c r="F94" i="11"/>
  <c r="E94" i="11"/>
  <c r="AA93" i="11"/>
  <c r="Z93" i="11"/>
  <c r="V93" i="11"/>
  <c r="U93" i="11"/>
  <c r="P93" i="11"/>
  <c r="O93" i="11"/>
  <c r="K93" i="11"/>
  <c r="J93" i="11"/>
  <c r="F93" i="11"/>
  <c r="E93" i="11"/>
  <c r="AA92" i="11"/>
  <c r="AB92" i="11" s="1"/>
  <c r="AC92" i="11" s="1"/>
  <c r="Z92" i="11"/>
  <c r="V92" i="11"/>
  <c r="U92" i="11"/>
  <c r="P92" i="11"/>
  <c r="O92" i="11"/>
  <c r="K92" i="11"/>
  <c r="J92" i="11"/>
  <c r="F92" i="11"/>
  <c r="E92" i="11"/>
  <c r="AA91" i="11"/>
  <c r="Z91" i="11"/>
  <c r="V91" i="11"/>
  <c r="U91" i="11"/>
  <c r="W91" i="11" s="1"/>
  <c r="X91" i="11" s="1"/>
  <c r="P91" i="11"/>
  <c r="O91" i="11"/>
  <c r="K91" i="11"/>
  <c r="J91" i="11"/>
  <c r="F91" i="11"/>
  <c r="E91" i="11"/>
  <c r="AA90" i="11"/>
  <c r="Z90" i="11"/>
  <c r="V90" i="11"/>
  <c r="U90" i="11"/>
  <c r="P90" i="11"/>
  <c r="O90" i="11"/>
  <c r="K90" i="11"/>
  <c r="J90" i="11"/>
  <c r="F90" i="11"/>
  <c r="E90" i="11"/>
  <c r="AA89" i="11"/>
  <c r="Z89" i="11"/>
  <c r="V89" i="11"/>
  <c r="U89" i="11"/>
  <c r="P89" i="11"/>
  <c r="R89" i="11" s="1"/>
  <c r="S89" i="11" s="1"/>
  <c r="O89" i="11"/>
  <c r="K89" i="11"/>
  <c r="J89" i="11"/>
  <c r="F89" i="11"/>
  <c r="E89" i="11"/>
  <c r="AA88" i="11"/>
  <c r="Z88" i="11"/>
  <c r="V88" i="11"/>
  <c r="W88" i="11" s="1"/>
  <c r="X88" i="11" s="1"/>
  <c r="U88" i="11"/>
  <c r="P88" i="11"/>
  <c r="O88" i="11"/>
  <c r="K88" i="11"/>
  <c r="L88" i="11" s="1"/>
  <c r="M88" i="11" s="1"/>
  <c r="J88" i="11"/>
  <c r="F88" i="11"/>
  <c r="E88" i="11"/>
  <c r="AA87" i="11"/>
  <c r="Z87" i="11"/>
  <c r="AB87" i="11" s="1"/>
  <c r="AC87" i="11" s="1"/>
  <c r="V87" i="11"/>
  <c r="U87" i="11"/>
  <c r="P87" i="11"/>
  <c r="O87" i="11"/>
  <c r="K87" i="11"/>
  <c r="J87" i="11"/>
  <c r="F87" i="11"/>
  <c r="E87" i="11"/>
  <c r="AA86" i="11"/>
  <c r="Z86" i="11"/>
  <c r="V86" i="11"/>
  <c r="U86" i="11"/>
  <c r="P86" i="11"/>
  <c r="O86" i="11"/>
  <c r="K86" i="11"/>
  <c r="J86" i="11"/>
  <c r="F86" i="11"/>
  <c r="E86" i="11"/>
  <c r="AA85" i="11"/>
  <c r="Z85" i="11"/>
  <c r="V85" i="11"/>
  <c r="U85" i="11"/>
  <c r="P85" i="11"/>
  <c r="O85" i="11"/>
  <c r="K85" i="11"/>
  <c r="J85" i="11"/>
  <c r="F85" i="11"/>
  <c r="E85" i="11"/>
  <c r="AA84" i="11"/>
  <c r="Z84" i="11"/>
  <c r="V84" i="11"/>
  <c r="U84" i="11"/>
  <c r="P84" i="11"/>
  <c r="O84" i="11"/>
  <c r="K84" i="11"/>
  <c r="J84" i="11"/>
  <c r="F84" i="11"/>
  <c r="E84" i="11"/>
  <c r="AA83" i="11"/>
  <c r="Z83" i="11"/>
  <c r="V83" i="11"/>
  <c r="U83" i="11"/>
  <c r="P83" i="11"/>
  <c r="O83" i="11"/>
  <c r="K83" i="11"/>
  <c r="J83" i="11"/>
  <c r="F83" i="11"/>
  <c r="E83" i="11"/>
  <c r="AA82" i="11"/>
  <c r="AB82" i="11" s="1"/>
  <c r="AC82" i="11" s="1"/>
  <c r="Z82" i="11"/>
  <c r="V82" i="11"/>
  <c r="U82" i="11"/>
  <c r="P82" i="11"/>
  <c r="O82" i="11"/>
  <c r="K82" i="11"/>
  <c r="J82" i="11"/>
  <c r="F82" i="11"/>
  <c r="E82" i="11"/>
  <c r="AA81" i="11"/>
  <c r="Z81" i="11"/>
  <c r="V81" i="11"/>
  <c r="U81" i="11"/>
  <c r="P81" i="11"/>
  <c r="O81" i="11"/>
  <c r="K81" i="11"/>
  <c r="J81" i="11"/>
  <c r="F81" i="11"/>
  <c r="E81" i="11"/>
  <c r="AA80" i="11"/>
  <c r="Z80" i="11"/>
  <c r="V80" i="11"/>
  <c r="U80" i="11"/>
  <c r="P80" i="11"/>
  <c r="O80" i="11"/>
  <c r="K80" i="11"/>
  <c r="J80" i="11"/>
  <c r="F80" i="11"/>
  <c r="E80" i="11"/>
  <c r="AA79" i="11"/>
  <c r="Z79" i="11"/>
  <c r="V79" i="11"/>
  <c r="U79" i="11"/>
  <c r="P79" i="11"/>
  <c r="O79" i="11"/>
  <c r="K79" i="11"/>
  <c r="J79" i="11"/>
  <c r="F79" i="11"/>
  <c r="E79" i="11"/>
  <c r="AA78" i="11"/>
  <c r="AB78" i="11" s="1"/>
  <c r="AC78" i="11" s="1"/>
  <c r="Z78" i="11"/>
  <c r="V78" i="11"/>
  <c r="U78" i="11"/>
  <c r="P78" i="11"/>
  <c r="O78" i="11"/>
  <c r="K78" i="11"/>
  <c r="J78" i="11"/>
  <c r="F78" i="11"/>
  <c r="E78" i="11"/>
  <c r="AA77" i="11"/>
  <c r="Z77" i="11"/>
  <c r="V77" i="11"/>
  <c r="U77" i="11"/>
  <c r="P77" i="11"/>
  <c r="O77" i="11"/>
  <c r="K77" i="11"/>
  <c r="J77" i="11"/>
  <c r="F77" i="11"/>
  <c r="E77" i="11"/>
  <c r="AA76" i="11"/>
  <c r="Z76" i="11"/>
  <c r="V76" i="11"/>
  <c r="U76" i="11"/>
  <c r="P76" i="11"/>
  <c r="O76" i="11"/>
  <c r="K76" i="11"/>
  <c r="J76" i="11"/>
  <c r="F76" i="11"/>
  <c r="E76" i="11"/>
  <c r="AA75" i="11"/>
  <c r="Z75" i="11"/>
  <c r="V75" i="11"/>
  <c r="U75" i="11"/>
  <c r="P75" i="11"/>
  <c r="O75" i="11"/>
  <c r="K75" i="11"/>
  <c r="J75" i="11"/>
  <c r="F75" i="11"/>
  <c r="E75" i="11"/>
  <c r="AA74" i="11"/>
  <c r="Z74" i="11"/>
  <c r="V74" i="11"/>
  <c r="U74" i="11"/>
  <c r="P74" i="11"/>
  <c r="O74" i="11"/>
  <c r="K74" i="11"/>
  <c r="J74" i="11"/>
  <c r="F74" i="11"/>
  <c r="E74" i="11"/>
  <c r="AA73" i="11"/>
  <c r="Z73" i="11"/>
  <c r="V73" i="11"/>
  <c r="U73" i="11"/>
  <c r="P73" i="11"/>
  <c r="O73" i="11"/>
  <c r="K73" i="11"/>
  <c r="J73" i="11"/>
  <c r="F73" i="11"/>
  <c r="E73" i="11"/>
  <c r="AA72" i="11"/>
  <c r="Z72" i="11"/>
  <c r="V72" i="11"/>
  <c r="U72" i="11"/>
  <c r="P72" i="11"/>
  <c r="O72" i="11"/>
  <c r="K72" i="11"/>
  <c r="J72" i="11"/>
  <c r="F72" i="11"/>
  <c r="E72" i="11"/>
  <c r="AA71" i="11"/>
  <c r="Z71" i="11"/>
  <c r="V71" i="11"/>
  <c r="U71" i="11"/>
  <c r="P71" i="11"/>
  <c r="O71" i="11"/>
  <c r="K71" i="11"/>
  <c r="J71" i="11"/>
  <c r="F71" i="11"/>
  <c r="E71" i="11"/>
  <c r="AA70" i="11"/>
  <c r="Z70" i="11"/>
  <c r="V70" i="11"/>
  <c r="U70" i="11"/>
  <c r="P70" i="11"/>
  <c r="O70" i="11"/>
  <c r="L70" i="11"/>
  <c r="M70" i="11" s="1"/>
  <c r="K70" i="11"/>
  <c r="J70" i="11"/>
  <c r="F70" i="11"/>
  <c r="E70" i="11"/>
  <c r="AA69" i="11"/>
  <c r="Z69" i="11"/>
  <c r="V69" i="11"/>
  <c r="U69" i="11"/>
  <c r="P69" i="11"/>
  <c r="O69" i="11"/>
  <c r="K69" i="11"/>
  <c r="J69" i="11"/>
  <c r="F69" i="11"/>
  <c r="E69" i="11"/>
  <c r="AA68" i="11"/>
  <c r="Z68" i="11"/>
  <c r="V68" i="11"/>
  <c r="U68" i="11"/>
  <c r="P68" i="11"/>
  <c r="O68" i="11"/>
  <c r="K68" i="11"/>
  <c r="J68" i="11"/>
  <c r="F68" i="11"/>
  <c r="E68" i="11"/>
  <c r="AA67" i="11"/>
  <c r="Z67" i="11"/>
  <c r="V67" i="11"/>
  <c r="U67" i="11"/>
  <c r="P67" i="11"/>
  <c r="O67" i="11"/>
  <c r="K67" i="11"/>
  <c r="J67" i="11"/>
  <c r="F67" i="11"/>
  <c r="E67" i="11"/>
  <c r="AA66" i="11"/>
  <c r="Z66" i="11"/>
  <c r="V66" i="11"/>
  <c r="U66" i="11"/>
  <c r="P66" i="11"/>
  <c r="O66" i="11"/>
  <c r="K66" i="11"/>
  <c r="J66" i="11"/>
  <c r="F66" i="11"/>
  <c r="E66" i="11"/>
  <c r="AA65" i="11"/>
  <c r="Z65" i="11"/>
  <c r="V65" i="11"/>
  <c r="U65" i="11"/>
  <c r="P65" i="11"/>
  <c r="O65" i="11"/>
  <c r="K65" i="11"/>
  <c r="J65" i="11"/>
  <c r="F65" i="11"/>
  <c r="E65" i="11"/>
  <c r="AA64" i="11"/>
  <c r="Z64" i="11"/>
  <c r="V64" i="11"/>
  <c r="U64" i="11"/>
  <c r="P64" i="11"/>
  <c r="O64" i="11"/>
  <c r="K64" i="11"/>
  <c r="J64" i="11"/>
  <c r="F64" i="11"/>
  <c r="E64" i="11"/>
  <c r="AA63" i="11"/>
  <c r="Z63" i="11"/>
  <c r="V63" i="11"/>
  <c r="U63" i="11"/>
  <c r="P63" i="11"/>
  <c r="O63" i="11"/>
  <c r="K63" i="11"/>
  <c r="J63" i="11"/>
  <c r="F63" i="11"/>
  <c r="E63" i="11"/>
  <c r="AA62" i="11"/>
  <c r="Z62" i="11"/>
  <c r="V62" i="11"/>
  <c r="U62" i="11"/>
  <c r="P62" i="11"/>
  <c r="O62" i="11"/>
  <c r="R62" i="11" s="1"/>
  <c r="S62" i="11" s="1"/>
  <c r="K62" i="11"/>
  <c r="J62" i="11"/>
  <c r="F62" i="11"/>
  <c r="E62" i="11"/>
  <c r="AA61" i="11"/>
  <c r="Z61" i="11"/>
  <c r="V61" i="11"/>
  <c r="U61" i="11"/>
  <c r="P61" i="11"/>
  <c r="O61" i="11"/>
  <c r="K61" i="11"/>
  <c r="J61" i="11"/>
  <c r="F61" i="11"/>
  <c r="E61" i="11"/>
  <c r="AA60" i="11"/>
  <c r="Z60" i="11"/>
  <c r="V60" i="11"/>
  <c r="U60" i="11"/>
  <c r="P60" i="11"/>
  <c r="O60" i="11"/>
  <c r="K60" i="11"/>
  <c r="J60" i="11"/>
  <c r="F60" i="11"/>
  <c r="E60" i="11"/>
  <c r="AA59" i="11"/>
  <c r="Z59" i="11"/>
  <c r="V59" i="11"/>
  <c r="U59" i="11"/>
  <c r="P59" i="11"/>
  <c r="O59" i="11"/>
  <c r="K59" i="11"/>
  <c r="J59" i="11"/>
  <c r="F59" i="11"/>
  <c r="E59" i="11"/>
  <c r="AA58" i="11"/>
  <c r="Z58" i="11"/>
  <c r="V58" i="11"/>
  <c r="U58" i="11"/>
  <c r="P58" i="11"/>
  <c r="O58" i="11"/>
  <c r="K58" i="11"/>
  <c r="J58" i="11"/>
  <c r="F58" i="11"/>
  <c r="E58" i="11"/>
  <c r="AA57" i="11"/>
  <c r="Z57" i="11"/>
  <c r="V57" i="11"/>
  <c r="U57" i="11"/>
  <c r="P57" i="11"/>
  <c r="O57" i="11"/>
  <c r="K57" i="11"/>
  <c r="J57" i="11"/>
  <c r="F57" i="11"/>
  <c r="E57" i="11"/>
  <c r="AA56" i="11"/>
  <c r="Z56" i="11"/>
  <c r="V56" i="11"/>
  <c r="U56" i="11"/>
  <c r="P56" i="11"/>
  <c r="O56" i="11"/>
  <c r="K56" i="11"/>
  <c r="J56" i="11"/>
  <c r="F56" i="11"/>
  <c r="E56" i="11"/>
  <c r="AA55" i="11"/>
  <c r="Z55" i="11"/>
  <c r="V55" i="11"/>
  <c r="W55" i="11" s="1"/>
  <c r="X55" i="11" s="1"/>
  <c r="U55" i="11"/>
  <c r="P55" i="11"/>
  <c r="O55" i="11"/>
  <c r="K55" i="11"/>
  <c r="J55" i="11"/>
  <c r="F55" i="11"/>
  <c r="G55" i="11" s="1"/>
  <c r="H55" i="11" s="1"/>
  <c r="E55" i="11"/>
  <c r="AA54" i="11"/>
  <c r="Z54" i="11"/>
  <c r="V54" i="11"/>
  <c r="U54" i="11"/>
  <c r="W54" i="11" s="1"/>
  <c r="X54" i="11" s="1"/>
  <c r="P54" i="11"/>
  <c r="O54" i="11"/>
  <c r="K54" i="11"/>
  <c r="J54" i="11"/>
  <c r="F54" i="11"/>
  <c r="E54" i="11"/>
  <c r="AA53" i="11"/>
  <c r="Z53" i="11"/>
  <c r="V53" i="11"/>
  <c r="U53" i="11"/>
  <c r="P53" i="11"/>
  <c r="O53" i="11"/>
  <c r="K53" i="11"/>
  <c r="J53" i="11"/>
  <c r="F53" i="11"/>
  <c r="E53" i="11"/>
  <c r="AA52" i="11"/>
  <c r="Z52" i="11"/>
  <c r="V52" i="11"/>
  <c r="U52" i="11"/>
  <c r="P52" i="11"/>
  <c r="O52" i="11"/>
  <c r="K52" i="11"/>
  <c r="J52" i="11"/>
  <c r="F52" i="11"/>
  <c r="E52" i="11"/>
  <c r="AA51" i="11"/>
  <c r="Z51" i="11"/>
  <c r="V51" i="11"/>
  <c r="W51" i="11" s="1"/>
  <c r="X51" i="11" s="1"/>
  <c r="U51" i="11"/>
  <c r="P51" i="11"/>
  <c r="O51" i="11"/>
  <c r="K51" i="11"/>
  <c r="J51" i="11"/>
  <c r="F51" i="11"/>
  <c r="E51" i="11"/>
  <c r="AA50" i="11"/>
  <c r="Z50" i="11"/>
  <c r="V50" i="11"/>
  <c r="U50" i="11"/>
  <c r="P50" i="11"/>
  <c r="O50" i="11"/>
  <c r="K50" i="11"/>
  <c r="J50" i="11"/>
  <c r="F50" i="11"/>
  <c r="G50" i="11" s="1"/>
  <c r="H50" i="11" s="1"/>
  <c r="E50" i="11"/>
  <c r="AA49" i="11"/>
  <c r="Z49" i="11"/>
  <c r="V49" i="11"/>
  <c r="U49" i="11"/>
  <c r="P49" i="11"/>
  <c r="O49" i="11"/>
  <c r="K49" i="11"/>
  <c r="J49" i="11"/>
  <c r="F49" i="11"/>
  <c r="E49" i="11"/>
  <c r="AA48" i="11"/>
  <c r="Z48" i="11"/>
  <c r="V48" i="11"/>
  <c r="U48" i="11"/>
  <c r="P48" i="11"/>
  <c r="O48" i="11"/>
  <c r="K48" i="11"/>
  <c r="J48" i="11"/>
  <c r="F48" i="11"/>
  <c r="E48" i="11"/>
  <c r="AA47" i="11"/>
  <c r="Z47" i="11"/>
  <c r="V47" i="11"/>
  <c r="U47" i="11"/>
  <c r="P47" i="11"/>
  <c r="O47" i="11"/>
  <c r="K47" i="11"/>
  <c r="J47" i="11"/>
  <c r="F47" i="11"/>
  <c r="E47" i="11"/>
  <c r="AA46" i="11"/>
  <c r="Z46" i="11"/>
  <c r="V46" i="11"/>
  <c r="U46" i="11"/>
  <c r="P46" i="11"/>
  <c r="O46" i="11"/>
  <c r="K46" i="11"/>
  <c r="J46" i="11"/>
  <c r="F46" i="11"/>
  <c r="E46" i="11"/>
  <c r="AA45" i="11"/>
  <c r="Z45" i="11"/>
  <c r="V45" i="11"/>
  <c r="U45" i="11"/>
  <c r="P45" i="11"/>
  <c r="O45" i="11"/>
  <c r="K45" i="11"/>
  <c r="J45" i="11"/>
  <c r="F45" i="11"/>
  <c r="E45" i="11"/>
  <c r="AA44" i="11"/>
  <c r="Z44" i="11"/>
  <c r="V44" i="11"/>
  <c r="U44" i="11"/>
  <c r="P44" i="11"/>
  <c r="O44" i="11"/>
  <c r="K44" i="11"/>
  <c r="J44" i="11"/>
  <c r="F44" i="11"/>
  <c r="E44" i="11"/>
  <c r="AA43" i="11"/>
  <c r="Z43" i="11"/>
  <c r="V43" i="11"/>
  <c r="U43" i="11"/>
  <c r="P43" i="11"/>
  <c r="O43" i="11"/>
  <c r="K43" i="11"/>
  <c r="J43" i="11"/>
  <c r="F43" i="11"/>
  <c r="E43" i="11"/>
  <c r="AA42" i="11"/>
  <c r="Z42" i="11"/>
  <c r="V42" i="11"/>
  <c r="U42" i="11"/>
  <c r="P42" i="11"/>
  <c r="O42" i="11"/>
  <c r="K42" i="11"/>
  <c r="J42" i="11"/>
  <c r="F42" i="11"/>
  <c r="E42" i="11"/>
  <c r="AA41" i="11"/>
  <c r="AB41" i="11" s="1"/>
  <c r="AC41" i="11" s="1"/>
  <c r="Z41" i="11"/>
  <c r="V41" i="11"/>
  <c r="U41" i="11"/>
  <c r="P41" i="11"/>
  <c r="O41" i="11"/>
  <c r="K41" i="11"/>
  <c r="J41" i="11"/>
  <c r="G41" i="11"/>
  <c r="H41" i="11" s="1"/>
  <c r="F41" i="11"/>
  <c r="E41" i="11"/>
  <c r="AA40" i="11"/>
  <c r="Z40" i="11"/>
  <c r="V40" i="11"/>
  <c r="U40" i="11"/>
  <c r="P40" i="11"/>
  <c r="O40" i="11"/>
  <c r="K40" i="11"/>
  <c r="J40" i="11"/>
  <c r="F40" i="11"/>
  <c r="E40" i="11"/>
  <c r="AA39" i="11"/>
  <c r="Z39" i="11"/>
  <c r="V39" i="11"/>
  <c r="U39" i="11"/>
  <c r="P39" i="11"/>
  <c r="O39" i="11"/>
  <c r="K39" i="11"/>
  <c r="J39" i="11"/>
  <c r="F39" i="11"/>
  <c r="E39" i="11"/>
  <c r="AA38" i="11"/>
  <c r="Z38" i="11"/>
  <c r="V38" i="11"/>
  <c r="U38" i="11"/>
  <c r="P38" i="11"/>
  <c r="O38" i="11"/>
  <c r="K38" i="11"/>
  <c r="J38" i="11"/>
  <c r="F38" i="11"/>
  <c r="E38" i="11"/>
  <c r="G38" i="11" s="1"/>
  <c r="H38" i="11" s="1"/>
  <c r="AA37" i="11"/>
  <c r="Z37" i="11"/>
  <c r="V37" i="11"/>
  <c r="U37" i="11"/>
  <c r="P37" i="11"/>
  <c r="O37" i="11"/>
  <c r="K37" i="11"/>
  <c r="J37" i="11"/>
  <c r="F37" i="11"/>
  <c r="E37" i="11"/>
  <c r="AA36" i="11"/>
  <c r="Z36" i="11"/>
  <c r="V36" i="11"/>
  <c r="U36" i="11"/>
  <c r="P36" i="11"/>
  <c r="O36" i="11"/>
  <c r="K36" i="11"/>
  <c r="J36" i="11"/>
  <c r="F36" i="11"/>
  <c r="E36" i="11"/>
  <c r="AA35" i="11"/>
  <c r="Z35" i="11"/>
  <c r="V35" i="11"/>
  <c r="U35" i="11"/>
  <c r="P35" i="11"/>
  <c r="O35" i="11"/>
  <c r="K35" i="11"/>
  <c r="J35" i="11"/>
  <c r="F35" i="11"/>
  <c r="E35" i="11"/>
  <c r="AA34" i="11"/>
  <c r="Z34" i="11"/>
  <c r="V34" i="11"/>
  <c r="U34" i="11"/>
  <c r="P34" i="11"/>
  <c r="O34" i="11"/>
  <c r="K34" i="11"/>
  <c r="J34" i="11"/>
  <c r="F34" i="11"/>
  <c r="E34" i="11"/>
  <c r="AA33" i="11"/>
  <c r="Z33" i="11"/>
  <c r="V33" i="11"/>
  <c r="U33" i="11"/>
  <c r="P33" i="11"/>
  <c r="O33" i="11"/>
  <c r="K33" i="11"/>
  <c r="J33" i="11"/>
  <c r="F33" i="11"/>
  <c r="E33" i="11"/>
  <c r="AA32" i="11"/>
  <c r="Z32" i="11"/>
  <c r="V32" i="11"/>
  <c r="U32" i="11"/>
  <c r="P32" i="11"/>
  <c r="O32" i="11"/>
  <c r="K32" i="11"/>
  <c r="J32" i="11"/>
  <c r="F32" i="11"/>
  <c r="E32" i="11"/>
  <c r="AA31" i="11"/>
  <c r="Z31" i="11"/>
  <c r="V31" i="11"/>
  <c r="U31" i="11"/>
  <c r="P31" i="11"/>
  <c r="O31" i="11"/>
  <c r="K31" i="11"/>
  <c r="J31" i="11"/>
  <c r="F31" i="11"/>
  <c r="E31" i="11"/>
  <c r="AA30" i="11"/>
  <c r="Z30" i="11"/>
  <c r="V30" i="11"/>
  <c r="U30" i="11"/>
  <c r="P30" i="11"/>
  <c r="O30" i="11"/>
  <c r="K30" i="11"/>
  <c r="J30" i="11"/>
  <c r="F30" i="11"/>
  <c r="E30" i="11"/>
  <c r="AA29" i="11"/>
  <c r="Z29" i="11"/>
  <c r="V29" i="11"/>
  <c r="U29" i="11"/>
  <c r="P29" i="11"/>
  <c r="O29" i="11"/>
  <c r="K29" i="11"/>
  <c r="J29" i="11"/>
  <c r="F29" i="11"/>
  <c r="E29" i="11"/>
  <c r="AA28" i="11"/>
  <c r="Z28" i="11"/>
  <c r="V28" i="11"/>
  <c r="U28" i="11"/>
  <c r="P28" i="11"/>
  <c r="O28" i="11"/>
  <c r="K28" i="11"/>
  <c r="J28" i="11"/>
  <c r="F28" i="11"/>
  <c r="E28" i="11"/>
  <c r="AA27" i="11"/>
  <c r="Z27" i="11"/>
  <c r="V27" i="11"/>
  <c r="U27" i="11"/>
  <c r="P27" i="11"/>
  <c r="O27" i="11"/>
  <c r="K27" i="11"/>
  <c r="J27" i="11"/>
  <c r="F27" i="11"/>
  <c r="E27" i="11"/>
  <c r="AA26" i="11"/>
  <c r="Z26" i="11"/>
  <c r="V26" i="11"/>
  <c r="U26" i="11"/>
  <c r="P26" i="11"/>
  <c r="O26" i="11"/>
  <c r="K26" i="11"/>
  <c r="J26" i="11"/>
  <c r="F26" i="11"/>
  <c r="E26" i="11"/>
  <c r="AA25" i="11"/>
  <c r="AB25" i="11" s="1"/>
  <c r="AC25" i="11" s="1"/>
  <c r="Z25" i="11"/>
  <c r="V25" i="11"/>
  <c r="U25" i="11"/>
  <c r="P25" i="11"/>
  <c r="O25" i="11"/>
  <c r="K25" i="11"/>
  <c r="J25" i="11"/>
  <c r="F25" i="11"/>
  <c r="E25" i="11"/>
  <c r="AA24" i="11"/>
  <c r="Z24" i="11"/>
  <c r="V24" i="11"/>
  <c r="U24" i="11"/>
  <c r="P24" i="11"/>
  <c r="O24" i="11"/>
  <c r="K24" i="11"/>
  <c r="J24" i="11"/>
  <c r="F24" i="11"/>
  <c r="E24" i="11"/>
  <c r="AA23" i="11"/>
  <c r="Z23" i="11"/>
  <c r="V23" i="11"/>
  <c r="U23" i="11"/>
  <c r="P23" i="11"/>
  <c r="O23" i="11"/>
  <c r="K23" i="11"/>
  <c r="J23" i="11"/>
  <c r="F23" i="11"/>
  <c r="E23" i="11"/>
  <c r="AA22" i="11"/>
  <c r="Z22" i="11"/>
  <c r="V22" i="11"/>
  <c r="U22" i="11"/>
  <c r="P22" i="11"/>
  <c r="O22" i="11"/>
  <c r="K22" i="11"/>
  <c r="J22" i="11"/>
  <c r="F22" i="11"/>
  <c r="E22" i="11"/>
  <c r="AA21" i="11"/>
  <c r="Z21" i="11"/>
  <c r="AB21" i="11" s="1"/>
  <c r="AC21" i="11" s="1"/>
  <c r="V21" i="11"/>
  <c r="U21" i="11"/>
  <c r="P21" i="11"/>
  <c r="O21" i="11"/>
  <c r="K21" i="11"/>
  <c r="J21" i="11"/>
  <c r="L21" i="11" s="1"/>
  <c r="M21" i="11" s="1"/>
  <c r="F21" i="11"/>
  <c r="E21" i="11"/>
  <c r="AA20" i="11"/>
  <c r="Z20" i="11"/>
  <c r="V20" i="11"/>
  <c r="U20" i="11"/>
  <c r="P20" i="11"/>
  <c r="O20" i="11"/>
  <c r="K20" i="11"/>
  <c r="J20" i="11"/>
  <c r="F20" i="11"/>
  <c r="E20" i="11"/>
  <c r="AA19" i="11"/>
  <c r="Z19" i="11"/>
  <c r="V19" i="11"/>
  <c r="U19" i="11"/>
  <c r="P19" i="11"/>
  <c r="O19" i="11"/>
  <c r="K19" i="11"/>
  <c r="J19" i="11"/>
  <c r="F19" i="11"/>
  <c r="E19" i="11"/>
  <c r="AA18" i="11"/>
  <c r="Z18" i="11"/>
  <c r="V18" i="11"/>
  <c r="U18" i="11"/>
  <c r="P18" i="11"/>
  <c r="O18" i="11"/>
  <c r="K18" i="11"/>
  <c r="J18" i="11"/>
  <c r="F18" i="11"/>
  <c r="E18" i="11"/>
  <c r="AA17" i="11"/>
  <c r="Z17" i="11"/>
  <c r="V17" i="11"/>
  <c r="U17" i="11"/>
  <c r="P17" i="11"/>
  <c r="O17" i="11"/>
  <c r="K17" i="11"/>
  <c r="J17" i="11"/>
  <c r="F17" i="11"/>
  <c r="E17" i="11"/>
  <c r="AA16" i="11"/>
  <c r="Z16" i="11"/>
  <c r="V16" i="11"/>
  <c r="U16" i="11"/>
  <c r="P16" i="11"/>
  <c r="O16" i="11"/>
  <c r="K16" i="11"/>
  <c r="J16" i="11"/>
  <c r="F16" i="11"/>
  <c r="E16" i="11"/>
  <c r="AA15" i="11"/>
  <c r="Z15" i="11"/>
  <c r="V15" i="11"/>
  <c r="U15" i="11"/>
  <c r="P15" i="11"/>
  <c r="O15" i="11"/>
  <c r="K15" i="11"/>
  <c r="J15" i="11"/>
  <c r="F15" i="11"/>
  <c r="E15" i="11"/>
  <c r="AA14" i="11"/>
  <c r="Z14" i="11"/>
  <c r="V14" i="11"/>
  <c r="U14" i="11"/>
  <c r="P14" i="11"/>
  <c r="O14" i="11"/>
  <c r="K14" i="11"/>
  <c r="J14" i="11"/>
  <c r="F14" i="11"/>
  <c r="E14" i="11"/>
  <c r="AA13" i="11"/>
  <c r="Z13" i="11"/>
  <c r="V13" i="11"/>
  <c r="U13" i="11"/>
  <c r="P13" i="11"/>
  <c r="O13" i="11"/>
  <c r="R13" i="11" s="1"/>
  <c r="S13" i="11" s="1"/>
  <c r="K13" i="11"/>
  <c r="J13" i="11"/>
  <c r="F13" i="11"/>
  <c r="E13" i="11"/>
  <c r="AA12" i="11"/>
  <c r="Z12" i="11"/>
  <c r="V12" i="11"/>
  <c r="U12" i="11"/>
  <c r="P12" i="11"/>
  <c r="O12" i="11"/>
  <c r="K12" i="11"/>
  <c r="J12" i="11"/>
  <c r="F12" i="11"/>
  <c r="E12" i="11"/>
  <c r="AA11" i="11"/>
  <c r="Z11" i="11"/>
  <c r="V11" i="11"/>
  <c r="U11" i="11"/>
  <c r="P11" i="11"/>
  <c r="O11" i="11"/>
  <c r="K11" i="11"/>
  <c r="J11" i="11"/>
  <c r="F11" i="11"/>
  <c r="E11" i="11"/>
  <c r="AA10" i="11"/>
  <c r="Z10" i="11"/>
  <c r="V10" i="11"/>
  <c r="U10" i="11"/>
  <c r="P10" i="11"/>
  <c r="O10" i="11"/>
  <c r="K10" i="11"/>
  <c r="J10" i="11"/>
  <c r="F10" i="11"/>
  <c r="E10" i="11"/>
  <c r="AA9" i="11"/>
  <c r="Z9" i="11"/>
  <c r="V9" i="11"/>
  <c r="W9" i="11" s="1"/>
  <c r="X9" i="11" s="1"/>
  <c r="U9" i="11"/>
  <c r="P9" i="11"/>
  <c r="O9" i="11"/>
  <c r="K9" i="11"/>
  <c r="J9" i="11"/>
  <c r="F9" i="11"/>
  <c r="E9" i="11"/>
  <c r="AA8" i="11"/>
  <c r="Z8" i="11"/>
  <c r="V8" i="11"/>
  <c r="U8" i="11"/>
  <c r="P8" i="11"/>
  <c r="O8" i="11"/>
  <c r="K8" i="11"/>
  <c r="J8" i="11"/>
  <c r="F8" i="11"/>
  <c r="E8" i="11"/>
  <c r="AA7" i="11"/>
  <c r="Z7" i="11"/>
  <c r="V7" i="11"/>
  <c r="U7" i="11"/>
  <c r="P7" i="11"/>
  <c r="O7" i="11"/>
  <c r="K7" i="11"/>
  <c r="J7" i="11"/>
  <c r="F7" i="11"/>
  <c r="E7" i="11"/>
  <c r="AA6" i="11"/>
  <c r="Z6" i="11"/>
  <c r="V6" i="11"/>
  <c r="U6" i="11"/>
  <c r="P6" i="11"/>
  <c r="O6" i="11"/>
  <c r="K6" i="11"/>
  <c r="J6" i="11"/>
  <c r="F6" i="11"/>
  <c r="E6" i="11"/>
  <c r="I48" i="10"/>
  <c r="D48" i="10"/>
  <c r="I47" i="10"/>
  <c r="D47" i="10"/>
  <c r="I46" i="10"/>
  <c r="D46" i="10"/>
  <c r="I45" i="10"/>
  <c r="D18" i="10"/>
  <c r="I44" i="10"/>
  <c r="D44" i="10"/>
  <c r="I43" i="10"/>
  <c r="D21" i="10"/>
  <c r="I42" i="10"/>
  <c r="D11" i="10"/>
  <c r="I27" i="10"/>
  <c r="D40" i="10"/>
  <c r="I16" i="10"/>
  <c r="D14" i="10"/>
  <c r="I26" i="10"/>
  <c r="D26" i="10"/>
  <c r="I11" i="10"/>
  <c r="D6" i="10"/>
  <c r="I33" i="10"/>
  <c r="D25" i="10"/>
  <c r="I18" i="10"/>
  <c r="D20" i="10"/>
  <c r="I31" i="10"/>
  <c r="D45" i="10"/>
  <c r="I23" i="10"/>
  <c r="D8" i="10"/>
  <c r="I39" i="10"/>
  <c r="D29" i="10"/>
  <c r="I36" i="10"/>
  <c r="D42" i="10"/>
  <c r="I29" i="10"/>
  <c r="D9" i="10"/>
  <c r="I15" i="10"/>
  <c r="D33" i="10"/>
  <c r="I38" i="10"/>
  <c r="D17" i="10"/>
  <c r="I12" i="10"/>
  <c r="D41" i="10"/>
  <c r="I28" i="10"/>
  <c r="D36" i="10"/>
  <c r="I40" i="10"/>
  <c r="D31" i="10"/>
  <c r="I9" i="10"/>
  <c r="D27" i="10"/>
  <c r="I24" i="10"/>
  <c r="D30" i="10"/>
  <c r="I8" i="10"/>
  <c r="D15" i="10"/>
  <c r="I5" i="10"/>
  <c r="D32" i="10"/>
  <c r="I19" i="10"/>
  <c r="D24" i="10"/>
  <c r="I6" i="10"/>
  <c r="D22" i="10"/>
  <c r="I35" i="10"/>
  <c r="D10" i="10"/>
  <c r="I14" i="10"/>
  <c r="D38" i="10"/>
  <c r="I20" i="10"/>
  <c r="D12" i="10"/>
  <c r="I34" i="10"/>
  <c r="D28" i="10"/>
  <c r="I32" i="10"/>
  <c r="D37" i="10"/>
  <c r="I37" i="10"/>
  <c r="D35" i="10"/>
  <c r="I10" i="10"/>
  <c r="D43" i="10"/>
  <c r="I30" i="10"/>
  <c r="D5" i="10"/>
  <c r="I25" i="10"/>
  <c r="D16" i="10"/>
  <c r="I13" i="10"/>
  <c r="D39" i="10"/>
  <c r="I41" i="10"/>
  <c r="D13" i="10"/>
  <c r="I21" i="10"/>
  <c r="D7" i="10"/>
  <c r="I17" i="10"/>
  <c r="D34" i="10"/>
  <c r="I7" i="10"/>
  <c r="D19" i="10"/>
  <c r="I22" i="10"/>
  <c r="D23" i="10"/>
  <c r="E183" i="1"/>
  <c r="F183" i="1"/>
  <c r="J183" i="1"/>
  <c r="K183" i="1"/>
  <c r="U183" i="1"/>
  <c r="V183" i="1"/>
  <c r="Z183" i="1"/>
  <c r="AA183" i="1"/>
  <c r="E184" i="1"/>
  <c r="F184" i="1"/>
  <c r="J184" i="1"/>
  <c r="K184" i="1"/>
  <c r="U184" i="1"/>
  <c r="V184" i="1"/>
  <c r="Z184" i="1"/>
  <c r="AA184" i="1"/>
  <c r="E155" i="1"/>
  <c r="F155" i="1"/>
  <c r="J155" i="1"/>
  <c r="K155" i="1"/>
  <c r="U155" i="1"/>
  <c r="V155" i="1"/>
  <c r="Z155" i="1"/>
  <c r="AA155" i="1"/>
  <c r="E156" i="1"/>
  <c r="F156" i="1"/>
  <c r="J156" i="1"/>
  <c r="K156" i="1"/>
  <c r="U156" i="1"/>
  <c r="V156" i="1"/>
  <c r="Z156" i="1"/>
  <c r="AA156" i="1"/>
  <c r="E157" i="1"/>
  <c r="F157" i="1"/>
  <c r="J157" i="1"/>
  <c r="K157" i="1"/>
  <c r="U157" i="1"/>
  <c r="V157" i="1"/>
  <c r="Z157" i="1"/>
  <c r="AA157" i="1"/>
  <c r="E158" i="1"/>
  <c r="F158" i="1"/>
  <c r="J158" i="1"/>
  <c r="K158" i="1"/>
  <c r="U158" i="1"/>
  <c r="V158" i="1"/>
  <c r="Z158" i="1"/>
  <c r="AA158" i="1"/>
  <c r="E159" i="1"/>
  <c r="F159" i="1"/>
  <c r="J159" i="1"/>
  <c r="K159" i="1"/>
  <c r="U159" i="1"/>
  <c r="V159" i="1"/>
  <c r="Z159" i="1"/>
  <c r="AA159" i="1"/>
  <c r="E160" i="1"/>
  <c r="F160" i="1"/>
  <c r="J160" i="1"/>
  <c r="K160" i="1"/>
  <c r="U160" i="1"/>
  <c r="V160" i="1"/>
  <c r="Z160" i="1"/>
  <c r="AA160" i="1"/>
  <c r="E161" i="1"/>
  <c r="F161" i="1"/>
  <c r="J161" i="1"/>
  <c r="K161" i="1"/>
  <c r="U161" i="1"/>
  <c r="V161" i="1"/>
  <c r="Z161" i="1"/>
  <c r="AA161" i="1"/>
  <c r="E162" i="1"/>
  <c r="F162" i="1"/>
  <c r="J162" i="1"/>
  <c r="K162" i="1"/>
  <c r="U162" i="1"/>
  <c r="V162" i="1"/>
  <c r="Z162" i="1"/>
  <c r="AA162" i="1"/>
  <c r="E163" i="1"/>
  <c r="F163" i="1"/>
  <c r="J163" i="1"/>
  <c r="K163" i="1"/>
  <c r="U163" i="1"/>
  <c r="V163" i="1"/>
  <c r="Z163" i="1"/>
  <c r="AA163" i="1"/>
  <c r="E164" i="1"/>
  <c r="F164" i="1"/>
  <c r="J164" i="1"/>
  <c r="K164" i="1"/>
  <c r="U164" i="1"/>
  <c r="V164" i="1"/>
  <c r="Z164" i="1"/>
  <c r="AA164" i="1"/>
  <c r="E165" i="1"/>
  <c r="F165" i="1"/>
  <c r="J165" i="1"/>
  <c r="K165" i="1"/>
  <c r="U165" i="1"/>
  <c r="V165" i="1"/>
  <c r="Z165" i="1"/>
  <c r="AA165" i="1"/>
  <c r="E166" i="1"/>
  <c r="F166" i="1"/>
  <c r="J166" i="1"/>
  <c r="K166" i="1"/>
  <c r="U166" i="1"/>
  <c r="V166" i="1"/>
  <c r="Z166" i="1"/>
  <c r="AA166" i="1"/>
  <c r="E167" i="1"/>
  <c r="F167" i="1"/>
  <c r="J167" i="1"/>
  <c r="K167" i="1"/>
  <c r="U167" i="1"/>
  <c r="V167" i="1"/>
  <c r="Z167" i="1"/>
  <c r="AA167" i="1"/>
  <c r="E168" i="1"/>
  <c r="F168" i="1"/>
  <c r="J168" i="1"/>
  <c r="K168" i="1"/>
  <c r="U168" i="1"/>
  <c r="V168" i="1"/>
  <c r="Z168" i="1"/>
  <c r="AA168" i="1"/>
  <c r="E169" i="1"/>
  <c r="F169" i="1"/>
  <c r="J169" i="1"/>
  <c r="K169" i="1"/>
  <c r="U169" i="1"/>
  <c r="V169" i="1"/>
  <c r="Z169" i="1"/>
  <c r="AA169" i="1"/>
  <c r="E170" i="1"/>
  <c r="F170" i="1"/>
  <c r="J170" i="1"/>
  <c r="K170" i="1"/>
  <c r="U170" i="1"/>
  <c r="V170" i="1"/>
  <c r="Z170" i="1"/>
  <c r="AA170" i="1"/>
  <c r="E171" i="1"/>
  <c r="F171" i="1"/>
  <c r="J171" i="1"/>
  <c r="K171" i="1"/>
  <c r="U171" i="1"/>
  <c r="V171" i="1"/>
  <c r="Z171" i="1"/>
  <c r="AA171" i="1"/>
  <c r="E172" i="1"/>
  <c r="F172" i="1"/>
  <c r="J172" i="1"/>
  <c r="K172" i="1"/>
  <c r="U172" i="1"/>
  <c r="V172" i="1"/>
  <c r="Z172" i="1"/>
  <c r="AA172" i="1"/>
  <c r="E173" i="1"/>
  <c r="F173" i="1"/>
  <c r="J173" i="1"/>
  <c r="K173" i="1"/>
  <c r="U173" i="1"/>
  <c r="V173" i="1"/>
  <c r="Z173" i="1"/>
  <c r="AA173" i="1"/>
  <c r="E174" i="1"/>
  <c r="F174" i="1"/>
  <c r="J174" i="1"/>
  <c r="K174" i="1"/>
  <c r="U174" i="1"/>
  <c r="V174" i="1"/>
  <c r="Z174" i="1"/>
  <c r="AA174" i="1"/>
  <c r="E175" i="1"/>
  <c r="F175" i="1"/>
  <c r="J175" i="1"/>
  <c r="K175" i="1"/>
  <c r="U175" i="1"/>
  <c r="V175" i="1"/>
  <c r="Z175" i="1"/>
  <c r="AA175" i="1"/>
  <c r="E176" i="1"/>
  <c r="F176" i="1"/>
  <c r="J176" i="1"/>
  <c r="K176" i="1"/>
  <c r="U176" i="1"/>
  <c r="V176" i="1"/>
  <c r="Z176" i="1"/>
  <c r="AA176" i="1"/>
  <c r="E177" i="1"/>
  <c r="F177" i="1"/>
  <c r="J177" i="1"/>
  <c r="K177" i="1"/>
  <c r="U177" i="1"/>
  <c r="V177" i="1"/>
  <c r="Z177" i="1"/>
  <c r="AA177" i="1"/>
  <c r="E178" i="1"/>
  <c r="F178" i="1"/>
  <c r="J178" i="1"/>
  <c r="K178" i="1"/>
  <c r="U178" i="1"/>
  <c r="V178" i="1"/>
  <c r="Z178" i="1"/>
  <c r="AA178" i="1"/>
  <c r="E179" i="1"/>
  <c r="F179" i="1"/>
  <c r="J179" i="1"/>
  <c r="K179" i="1"/>
  <c r="U179" i="1"/>
  <c r="V179" i="1"/>
  <c r="Z179" i="1"/>
  <c r="AA179" i="1"/>
  <c r="E180" i="1"/>
  <c r="F180" i="1"/>
  <c r="J180" i="1"/>
  <c r="K180" i="1"/>
  <c r="U180" i="1"/>
  <c r="V180" i="1"/>
  <c r="Z180" i="1"/>
  <c r="AA180" i="1"/>
  <c r="E181" i="1"/>
  <c r="F181" i="1"/>
  <c r="J181" i="1"/>
  <c r="K181" i="1"/>
  <c r="U181" i="1"/>
  <c r="V181" i="1"/>
  <c r="Z181" i="1"/>
  <c r="AA181" i="1"/>
  <c r="E182" i="1"/>
  <c r="F182" i="1"/>
  <c r="J182" i="1"/>
  <c r="K182" i="1"/>
  <c r="U182" i="1"/>
  <c r="V182" i="1"/>
  <c r="Z182" i="1"/>
  <c r="AA182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J8" i="1"/>
  <c r="K8" i="1"/>
  <c r="AB45" i="11" l="1"/>
  <c r="AC45" i="11" s="1"/>
  <c r="L50" i="11"/>
  <c r="M50" i="11" s="1"/>
  <c r="R51" i="11"/>
  <c r="S51" i="11" s="1"/>
  <c r="L55" i="11"/>
  <c r="M55" i="11" s="1"/>
  <c r="G67" i="11"/>
  <c r="H67" i="11" s="1"/>
  <c r="L78" i="11"/>
  <c r="M78" i="11" s="1"/>
  <c r="W82" i="11"/>
  <c r="X82" i="11" s="1"/>
  <c r="R84" i="11"/>
  <c r="S84" i="11" s="1"/>
  <c r="L85" i="11"/>
  <c r="M85" i="11" s="1"/>
  <c r="W87" i="11"/>
  <c r="X87" i="11" s="1"/>
  <c r="AB91" i="11"/>
  <c r="AC91" i="11" s="1"/>
  <c r="AB96" i="11"/>
  <c r="AC96" i="11" s="1"/>
  <c r="L99" i="11"/>
  <c r="M99" i="11" s="1"/>
  <c r="G117" i="11"/>
  <c r="H117" i="11" s="1"/>
  <c r="L144" i="11"/>
  <c r="M144" i="11" s="1"/>
  <c r="W184" i="11"/>
  <c r="X184" i="11" s="1"/>
  <c r="W204" i="11"/>
  <c r="X204" i="11" s="1"/>
  <c r="G216" i="11"/>
  <c r="H216" i="11" s="1"/>
  <c r="L6" i="12"/>
  <c r="M6" i="12" s="1"/>
  <c r="AB15" i="12"/>
  <c r="AC15" i="12" s="1"/>
  <c r="L16" i="12"/>
  <c r="M16" i="12" s="1"/>
  <c r="W16" i="12"/>
  <c r="X16" i="12" s="1"/>
  <c r="G17" i="12"/>
  <c r="H17" i="12" s="1"/>
  <c r="R17" i="12"/>
  <c r="S17" i="12" s="1"/>
  <c r="AB17" i="12"/>
  <c r="AC17" i="12" s="1"/>
  <c r="R18" i="12"/>
  <c r="S18" i="12" s="1"/>
  <c r="AB18" i="12"/>
  <c r="AC18" i="12" s="1"/>
  <c r="L19" i="12"/>
  <c r="M19" i="12" s="1"/>
  <c r="W19" i="12"/>
  <c r="X19" i="12" s="1"/>
  <c r="G22" i="12"/>
  <c r="H22" i="12" s="1"/>
  <c r="AB48" i="12"/>
  <c r="AC48" i="12" s="1"/>
  <c r="L75" i="12"/>
  <c r="M75" i="12" s="1"/>
  <c r="L142" i="12"/>
  <c r="M142" i="12" s="1"/>
  <c r="AD143" i="12"/>
  <c r="AE143" i="12" s="1"/>
  <c r="L179" i="12"/>
  <c r="M179" i="12" s="1"/>
  <c r="R17" i="11"/>
  <c r="S17" i="11" s="1"/>
  <c r="W34" i="11"/>
  <c r="X34" i="11" s="1"/>
  <c r="G42" i="11"/>
  <c r="H42" i="11" s="1"/>
  <c r="R59" i="11"/>
  <c r="S59" i="11" s="1"/>
  <c r="L62" i="11"/>
  <c r="M62" i="11" s="1"/>
  <c r="AB62" i="11"/>
  <c r="AC62" i="11" s="1"/>
  <c r="L75" i="11"/>
  <c r="M75" i="11" s="1"/>
  <c r="AB103" i="11"/>
  <c r="AC103" i="11" s="1"/>
  <c r="W107" i="11"/>
  <c r="X107" i="11" s="1"/>
  <c r="AB111" i="11"/>
  <c r="AC111" i="11" s="1"/>
  <c r="L112" i="11"/>
  <c r="M112" i="11" s="1"/>
  <c r="AB112" i="11"/>
  <c r="AC112" i="11" s="1"/>
  <c r="L116" i="11"/>
  <c r="M116" i="11" s="1"/>
  <c r="G135" i="11"/>
  <c r="H135" i="11" s="1"/>
  <c r="G139" i="11"/>
  <c r="H139" i="11" s="1"/>
  <c r="W139" i="11"/>
  <c r="X139" i="11" s="1"/>
  <c r="L199" i="11"/>
  <c r="M199" i="11" s="1"/>
  <c r="W10" i="12"/>
  <c r="X10" i="12" s="1"/>
  <c r="G11" i="12"/>
  <c r="H11" i="12" s="1"/>
  <c r="R11" i="12"/>
  <c r="S11" i="12" s="1"/>
  <c r="AB11" i="12"/>
  <c r="AC11" i="12" s="1"/>
  <c r="L43" i="12"/>
  <c r="M43" i="12" s="1"/>
  <c r="W87" i="12"/>
  <c r="X87" i="12" s="1"/>
  <c r="AD87" i="12" s="1"/>
  <c r="AE87" i="12" s="1"/>
  <c r="AB155" i="12"/>
  <c r="AC155" i="12" s="1"/>
  <c r="R22" i="12"/>
  <c r="S22" i="12" s="1"/>
  <c r="G23" i="12"/>
  <c r="H23" i="12" s="1"/>
  <c r="R23" i="12"/>
  <c r="S23" i="12" s="1"/>
  <c r="AB23" i="12"/>
  <c r="AC23" i="12" s="1"/>
  <c r="L26" i="12"/>
  <c r="M26" i="12" s="1"/>
  <c r="AB26" i="12"/>
  <c r="AC26" i="12" s="1"/>
  <c r="L27" i="12"/>
  <c r="M27" i="12" s="1"/>
  <c r="W27" i="12"/>
  <c r="X27" i="12" s="1"/>
  <c r="G30" i="12"/>
  <c r="H30" i="12" s="1"/>
  <c r="W30" i="12"/>
  <c r="X30" i="12" s="1"/>
  <c r="G31" i="12"/>
  <c r="H31" i="12" s="1"/>
  <c r="G34" i="12"/>
  <c r="H34" i="12" s="1"/>
  <c r="G35" i="12"/>
  <c r="H35" i="12" s="1"/>
  <c r="AD35" i="12" s="1"/>
  <c r="AE35" i="12" s="1"/>
  <c r="R35" i="12"/>
  <c r="S35" i="12" s="1"/>
  <c r="AB35" i="12"/>
  <c r="AC35" i="12" s="1"/>
  <c r="W38" i="12"/>
  <c r="X38" i="12" s="1"/>
  <c r="AB46" i="12"/>
  <c r="AC46" i="12" s="1"/>
  <c r="G48" i="12"/>
  <c r="H48" i="12" s="1"/>
  <c r="G51" i="12"/>
  <c r="H51" i="12" s="1"/>
  <c r="R51" i="12"/>
  <c r="S51" i="12" s="1"/>
  <c r="AB51" i="12"/>
  <c r="AC51" i="12" s="1"/>
  <c r="W59" i="12"/>
  <c r="X59" i="12" s="1"/>
  <c r="G63" i="12"/>
  <c r="H63" i="12" s="1"/>
  <c r="AD63" i="12" s="1"/>
  <c r="AE63" i="12" s="1"/>
  <c r="L64" i="12"/>
  <c r="M64" i="12" s="1"/>
  <c r="W64" i="12"/>
  <c r="X64" i="12" s="1"/>
  <c r="G67" i="12"/>
  <c r="H67" i="12" s="1"/>
  <c r="R75" i="12"/>
  <c r="S75" i="12" s="1"/>
  <c r="AD75" i="12" s="1"/>
  <c r="AE75" i="12" s="1"/>
  <c r="W76" i="12"/>
  <c r="X76" i="12" s="1"/>
  <c r="R79" i="12"/>
  <c r="S79" i="12" s="1"/>
  <c r="L80" i="12"/>
  <c r="M80" i="12" s="1"/>
  <c r="W80" i="12"/>
  <c r="X80" i="12" s="1"/>
  <c r="AB83" i="12"/>
  <c r="AC83" i="12" s="1"/>
  <c r="AB84" i="12"/>
  <c r="AC84" i="12" s="1"/>
  <c r="R102" i="12"/>
  <c r="S102" i="12" s="1"/>
  <c r="L103" i="12"/>
  <c r="M103" i="12" s="1"/>
  <c r="W103" i="12"/>
  <c r="X103" i="12" s="1"/>
  <c r="G104" i="12"/>
  <c r="H104" i="12" s="1"/>
  <c r="G106" i="12"/>
  <c r="H106" i="12" s="1"/>
  <c r="G107" i="12"/>
  <c r="H107" i="12" s="1"/>
  <c r="AD107" i="12" s="1"/>
  <c r="AE107" i="12" s="1"/>
  <c r="W107" i="12"/>
  <c r="X107" i="12" s="1"/>
  <c r="W126" i="12"/>
  <c r="X126" i="12" s="1"/>
  <c r="W127" i="12"/>
  <c r="X127" i="12" s="1"/>
  <c r="W142" i="12"/>
  <c r="X142" i="12" s="1"/>
  <c r="G146" i="12"/>
  <c r="H146" i="12" s="1"/>
  <c r="W146" i="12"/>
  <c r="X146" i="12" s="1"/>
  <c r="L152" i="12"/>
  <c r="M152" i="12" s="1"/>
  <c r="AB152" i="12"/>
  <c r="AC152" i="12" s="1"/>
  <c r="L153" i="12"/>
  <c r="M153" i="12" s="1"/>
  <c r="AB153" i="12"/>
  <c r="AC153" i="12" s="1"/>
  <c r="AB154" i="12"/>
  <c r="AC154" i="12" s="1"/>
  <c r="G158" i="12"/>
  <c r="H158" i="12" s="1"/>
  <c r="G162" i="12"/>
  <c r="H162" i="12" s="1"/>
  <c r="W162" i="12"/>
  <c r="X162" i="12" s="1"/>
  <c r="W170" i="12"/>
  <c r="X170" i="12" s="1"/>
  <c r="AB171" i="12"/>
  <c r="AC171" i="12" s="1"/>
  <c r="G15" i="12"/>
  <c r="H15" i="12" s="1"/>
  <c r="W15" i="12"/>
  <c r="X15" i="12" s="1"/>
  <c r="G19" i="12"/>
  <c r="H19" i="12" s="1"/>
  <c r="R19" i="12"/>
  <c r="S19" i="12" s="1"/>
  <c r="AB19" i="12"/>
  <c r="AC19" i="12" s="1"/>
  <c r="L31" i="12"/>
  <c r="M31" i="12" s="1"/>
  <c r="AB31" i="12"/>
  <c r="AC31" i="12" s="1"/>
  <c r="L32" i="12"/>
  <c r="M32" i="12" s="1"/>
  <c r="W32" i="12"/>
  <c r="X32" i="12" s="1"/>
  <c r="G33" i="12"/>
  <c r="H33" i="12" s="1"/>
  <c r="R33" i="12"/>
  <c r="S33" i="12" s="1"/>
  <c r="AB33" i="12"/>
  <c r="AC33" i="12" s="1"/>
  <c r="L35" i="12"/>
  <c r="M35" i="12" s="1"/>
  <c r="W35" i="12"/>
  <c r="X35" i="12" s="1"/>
  <c r="G38" i="12"/>
  <c r="H38" i="12" s="1"/>
  <c r="R38" i="12"/>
  <c r="S38" i="12" s="1"/>
  <c r="AB45" i="12"/>
  <c r="AC45" i="12" s="1"/>
  <c r="L46" i="12"/>
  <c r="M46" i="12" s="1"/>
  <c r="L48" i="12"/>
  <c r="M48" i="12" s="1"/>
  <c r="W48" i="12"/>
  <c r="X48" i="12" s="1"/>
  <c r="L67" i="12"/>
  <c r="M67" i="12" s="1"/>
  <c r="G68" i="12"/>
  <c r="H68" i="12" s="1"/>
  <c r="W68" i="12"/>
  <c r="X68" i="12" s="1"/>
  <c r="AB69" i="12"/>
  <c r="AC69" i="12" s="1"/>
  <c r="R71" i="12"/>
  <c r="S71" i="12" s="1"/>
  <c r="L72" i="12"/>
  <c r="M72" i="12" s="1"/>
  <c r="W72" i="12"/>
  <c r="X72" i="12" s="1"/>
  <c r="G73" i="12"/>
  <c r="H73" i="12" s="1"/>
  <c r="G75" i="12"/>
  <c r="H75" i="12" s="1"/>
  <c r="W75" i="12"/>
  <c r="X75" i="12" s="1"/>
  <c r="G76" i="12"/>
  <c r="H76" i="12" s="1"/>
  <c r="R76" i="12"/>
  <c r="S76" i="12" s="1"/>
  <c r="G80" i="12"/>
  <c r="H80" i="12" s="1"/>
  <c r="R80" i="12"/>
  <c r="S80" i="12" s="1"/>
  <c r="AB80" i="12"/>
  <c r="AC80" i="12" s="1"/>
  <c r="AB107" i="12"/>
  <c r="AC107" i="12" s="1"/>
  <c r="AB108" i="12"/>
  <c r="AC108" i="12" s="1"/>
  <c r="L110" i="12"/>
  <c r="M110" i="12" s="1"/>
  <c r="L111" i="12"/>
  <c r="M111" i="12" s="1"/>
  <c r="AB111" i="12"/>
  <c r="AC111" i="12" s="1"/>
  <c r="AB114" i="12"/>
  <c r="AC114" i="12" s="1"/>
  <c r="W115" i="12"/>
  <c r="X115" i="12" s="1"/>
  <c r="G118" i="12"/>
  <c r="H118" i="12" s="1"/>
  <c r="L127" i="12"/>
  <c r="M127" i="12" s="1"/>
  <c r="AD127" i="12" s="1"/>
  <c r="AE127" i="12" s="1"/>
  <c r="AB138" i="12"/>
  <c r="AC138" i="12" s="1"/>
  <c r="W139" i="12"/>
  <c r="X139" i="12" s="1"/>
  <c r="AD139" i="12" s="1"/>
  <c r="AE139" i="12" s="1"/>
  <c r="G141" i="12"/>
  <c r="H141" i="12" s="1"/>
  <c r="W141" i="12"/>
  <c r="X141" i="12" s="1"/>
  <c r="AB142" i="12"/>
  <c r="AC142" i="12" s="1"/>
  <c r="L146" i="12"/>
  <c r="M146" i="12" s="1"/>
  <c r="AD146" i="12" s="1"/>
  <c r="AE146" i="12" s="1"/>
  <c r="G155" i="12"/>
  <c r="H155" i="12" s="1"/>
  <c r="W155" i="12"/>
  <c r="X155" i="12" s="1"/>
  <c r="L166" i="12"/>
  <c r="M166" i="12" s="1"/>
  <c r="G179" i="12"/>
  <c r="H179" i="12" s="1"/>
  <c r="L182" i="12"/>
  <c r="M182" i="12" s="1"/>
  <c r="AM56" i="7"/>
  <c r="AM48" i="7"/>
  <c r="AM40" i="7"/>
  <c r="AM32" i="7"/>
  <c r="AM24" i="7"/>
  <c r="AM12" i="7"/>
  <c r="AM52" i="7"/>
  <c r="AM44" i="7"/>
  <c r="AM36" i="7"/>
  <c r="AM28" i="7"/>
  <c r="AM20" i="7"/>
  <c r="AM16" i="7"/>
  <c r="AM53" i="7"/>
  <c r="AM45" i="7"/>
  <c r="AM37" i="7"/>
  <c r="AM29" i="7"/>
  <c r="AM21" i="7"/>
  <c r="AM13" i="7"/>
  <c r="AM55" i="7"/>
  <c r="AM51" i="7"/>
  <c r="AM47" i="7"/>
  <c r="AM43" i="7"/>
  <c r="AM39" i="7"/>
  <c r="AM35" i="7"/>
  <c r="AM31" i="7"/>
  <c r="AM27" i="7"/>
  <c r="AM23" i="7"/>
  <c r="AM19" i="7"/>
  <c r="AM15" i="7"/>
  <c r="AM58" i="7"/>
  <c r="AM49" i="7"/>
  <c r="AM41" i="7"/>
  <c r="AM33" i="7"/>
  <c r="AM25" i="7"/>
  <c r="AM17" i="7"/>
  <c r="AM11" i="7"/>
  <c r="AM57" i="7"/>
  <c r="AM54" i="7"/>
  <c r="AM50" i="7"/>
  <c r="AM46" i="7"/>
  <c r="AM42" i="7"/>
  <c r="AM38" i="7"/>
  <c r="AM34" i="7"/>
  <c r="AM30" i="7"/>
  <c r="AM26" i="7"/>
  <c r="AM22" i="7"/>
  <c r="AM18" i="7"/>
  <c r="AM14" i="7"/>
  <c r="R9" i="11"/>
  <c r="S9" i="11" s="1"/>
  <c r="L42" i="11"/>
  <c r="M42" i="11" s="1"/>
  <c r="W42" i="11"/>
  <c r="X42" i="11" s="1"/>
  <c r="R52" i="11"/>
  <c r="S52" i="11" s="1"/>
  <c r="AB52" i="11"/>
  <c r="AC52" i="11" s="1"/>
  <c r="R55" i="11"/>
  <c r="S55" i="11" s="1"/>
  <c r="L56" i="11"/>
  <c r="M56" i="11" s="1"/>
  <c r="W56" i="11"/>
  <c r="X56" i="11" s="1"/>
  <c r="L67" i="11"/>
  <c r="M67" i="11" s="1"/>
  <c r="R99" i="11"/>
  <c r="S99" i="11" s="1"/>
  <c r="AB131" i="11"/>
  <c r="AC131" i="11" s="1"/>
  <c r="AB132" i="11"/>
  <c r="AC132" i="11" s="1"/>
  <c r="AB133" i="11"/>
  <c r="AC133" i="11" s="1"/>
  <c r="L137" i="11"/>
  <c r="M137" i="11" s="1"/>
  <c r="L138" i="11"/>
  <c r="M138" i="11" s="1"/>
  <c r="L153" i="11"/>
  <c r="M153" i="11" s="1"/>
  <c r="AB155" i="11"/>
  <c r="AC155" i="11" s="1"/>
  <c r="G164" i="11"/>
  <c r="H164" i="11" s="1"/>
  <c r="W180" i="11"/>
  <c r="X180" i="11" s="1"/>
  <c r="G183" i="11"/>
  <c r="H183" i="11" s="1"/>
  <c r="L185" i="11"/>
  <c r="M185" i="11" s="1"/>
  <c r="AB188" i="11"/>
  <c r="AC188" i="11" s="1"/>
  <c r="L191" i="11"/>
  <c r="M191" i="11" s="1"/>
  <c r="L192" i="11"/>
  <c r="M192" i="11" s="1"/>
  <c r="G22" i="11"/>
  <c r="H22" i="11" s="1"/>
  <c r="R22" i="11"/>
  <c r="S22" i="11" s="1"/>
  <c r="AB22" i="11"/>
  <c r="AC22" i="11" s="1"/>
  <c r="G34" i="11"/>
  <c r="H34" i="11" s="1"/>
  <c r="L38" i="11"/>
  <c r="M38" i="11" s="1"/>
  <c r="AB42" i="11"/>
  <c r="AC42" i="11" s="1"/>
  <c r="W45" i="11"/>
  <c r="X45" i="11" s="1"/>
  <c r="L59" i="11"/>
  <c r="M59" i="11" s="1"/>
  <c r="L82" i="11"/>
  <c r="M82" i="11" s="1"/>
  <c r="AD82" i="11" s="1"/>
  <c r="AE82" i="11" s="1"/>
  <c r="L101" i="11"/>
  <c r="M101" i="11" s="1"/>
  <c r="L104" i="11"/>
  <c r="M104" i="11" s="1"/>
  <c r="W104" i="11"/>
  <c r="X104" i="11" s="1"/>
  <c r="W117" i="11"/>
  <c r="X117" i="11" s="1"/>
  <c r="W126" i="11"/>
  <c r="X126" i="11" s="1"/>
  <c r="G127" i="11"/>
  <c r="H127" i="11" s="1"/>
  <c r="W131" i="11"/>
  <c r="X131" i="11" s="1"/>
  <c r="W140" i="11"/>
  <c r="X140" i="11" s="1"/>
  <c r="W141" i="11"/>
  <c r="X141" i="11" s="1"/>
  <c r="G142" i="11"/>
  <c r="H142" i="11" s="1"/>
  <c r="W142" i="11"/>
  <c r="X142" i="11" s="1"/>
  <c r="G144" i="11"/>
  <c r="H144" i="11" s="1"/>
  <c r="W172" i="11"/>
  <c r="X172" i="11" s="1"/>
  <c r="G207" i="11"/>
  <c r="H207" i="11" s="1"/>
  <c r="W207" i="11"/>
  <c r="X207" i="11" s="1"/>
  <c r="W215" i="11"/>
  <c r="X215" i="11" s="1"/>
  <c r="L22" i="11"/>
  <c r="M22" i="11" s="1"/>
  <c r="W22" i="11"/>
  <c r="X22" i="11" s="1"/>
  <c r="G25" i="11"/>
  <c r="H25" i="11" s="1"/>
  <c r="AB38" i="11"/>
  <c r="AC38" i="11" s="1"/>
  <c r="R75" i="11"/>
  <c r="S75" i="11" s="1"/>
  <c r="W100" i="11"/>
  <c r="X100" i="11" s="1"/>
  <c r="L135" i="11"/>
  <c r="M135" i="11" s="1"/>
  <c r="AB136" i="11"/>
  <c r="AC136" i="11" s="1"/>
  <c r="AB137" i="11"/>
  <c r="AC137" i="11" s="1"/>
  <c r="AB138" i="11"/>
  <c r="AC138" i="11" s="1"/>
  <c r="AB139" i="11"/>
  <c r="AC139" i="11" s="1"/>
  <c r="L148" i="11"/>
  <c r="M148" i="11" s="1"/>
  <c r="AB152" i="11"/>
  <c r="AC152" i="11" s="1"/>
  <c r="AB153" i="11"/>
  <c r="AC153" i="11" s="1"/>
  <c r="L159" i="11"/>
  <c r="M159" i="11" s="1"/>
  <c r="L160" i="11"/>
  <c r="M160" i="11" s="1"/>
  <c r="AB160" i="11"/>
  <c r="AC160" i="11" s="1"/>
  <c r="L176" i="11"/>
  <c r="M176" i="11" s="1"/>
  <c r="G182" i="11"/>
  <c r="H182" i="11" s="1"/>
  <c r="W182" i="11"/>
  <c r="X182" i="11" s="1"/>
  <c r="AB185" i="11"/>
  <c r="AC185" i="11" s="1"/>
  <c r="L13" i="11"/>
  <c r="M13" i="11" s="1"/>
  <c r="R21" i="11"/>
  <c r="S21" i="11" s="1"/>
  <c r="R78" i="11"/>
  <c r="S78" i="11" s="1"/>
  <c r="L107" i="11"/>
  <c r="M107" i="11" s="1"/>
  <c r="G113" i="11"/>
  <c r="H113" i="11" s="1"/>
  <c r="L117" i="11"/>
  <c r="M117" i="11" s="1"/>
  <c r="L118" i="11"/>
  <c r="M118" i="11" s="1"/>
  <c r="G161" i="11"/>
  <c r="H161" i="11" s="1"/>
  <c r="W161" i="11"/>
  <c r="X161" i="11" s="1"/>
  <c r="AB164" i="11"/>
  <c r="AC164" i="11" s="1"/>
  <c r="L167" i="11"/>
  <c r="M167" i="11" s="1"/>
  <c r="L168" i="11"/>
  <c r="M168" i="11" s="1"/>
  <c r="AB168" i="11"/>
  <c r="AC168" i="11" s="1"/>
  <c r="W192" i="11"/>
  <c r="X192" i="11" s="1"/>
  <c r="G193" i="11"/>
  <c r="H193" i="11" s="1"/>
  <c r="W195" i="11"/>
  <c r="X195" i="11" s="1"/>
  <c r="AB199" i="11"/>
  <c r="AC199" i="11" s="1"/>
  <c r="AB204" i="11"/>
  <c r="AC204" i="11" s="1"/>
  <c r="AB208" i="11"/>
  <c r="AC208" i="11" s="1"/>
  <c r="W18" i="11"/>
  <c r="X18" i="11" s="1"/>
  <c r="G21" i="11"/>
  <c r="H21" i="11" s="1"/>
  <c r="L25" i="11"/>
  <c r="M25" i="11" s="1"/>
  <c r="W25" i="11"/>
  <c r="X25" i="11" s="1"/>
  <c r="R26" i="11"/>
  <c r="S26" i="11" s="1"/>
  <c r="L27" i="11"/>
  <c r="M27" i="11" s="1"/>
  <c r="W27" i="11"/>
  <c r="X27" i="11" s="1"/>
  <c r="R37" i="11"/>
  <c r="S37" i="11" s="1"/>
  <c r="W46" i="11"/>
  <c r="X46" i="11" s="1"/>
  <c r="R47" i="11"/>
  <c r="S47" i="11" s="1"/>
  <c r="AB47" i="11"/>
  <c r="AC47" i="11" s="1"/>
  <c r="AB56" i="11"/>
  <c r="AC56" i="11" s="1"/>
  <c r="W63" i="11"/>
  <c r="X63" i="11" s="1"/>
  <c r="W74" i="11"/>
  <c r="X74" i="11" s="1"/>
  <c r="AB76" i="11"/>
  <c r="AC76" i="11" s="1"/>
  <c r="G96" i="11"/>
  <c r="H96" i="11" s="1"/>
  <c r="W118" i="11"/>
  <c r="X118" i="11" s="1"/>
  <c r="G120" i="11"/>
  <c r="H120" i="11" s="1"/>
  <c r="W124" i="11"/>
  <c r="X124" i="11" s="1"/>
  <c r="L127" i="11"/>
  <c r="M127" i="11" s="1"/>
  <c r="AB144" i="11"/>
  <c r="AC144" i="11" s="1"/>
  <c r="L145" i="11"/>
  <c r="M145" i="11" s="1"/>
  <c r="AB145" i="11"/>
  <c r="AC145" i="11" s="1"/>
  <c r="AB147" i="11"/>
  <c r="AC147" i="11" s="1"/>
  <c r="G156" i="11"/>
  <c r="H156" i="11" s="1"/>
  <c r="W156" i="11"/>
  <c r="X156" i="11" s="1"/>
  <c r="G172" i="11"/>
  <c r="H172" i="11" s="1"/>
  <c r="AB172" i="11"/>
  <c r="AC172" i="11" s="1"/>
  <c r="L173" i="11"/>
  <c r="M173" i="11" s="1"/>
  <c r="AB173" i="11"/>
  <c r="AC173" i="11" s="1"/>
  <c r="L175" i="11"/>
  <c r="M175" i="11" s="1"/>
  <c r="G190" i="11"/>
  <c r="H190" i="11" s="1"/>
  <c r="W190" i="11"/>
  <c r="X190" i="11" s="1"/>
  <c r="L201" i="11"/>
  <c r="M201" i="11" s="1"/>
  <c r="AB201" i="11"/>
  <c r="AC201" i="11" s="1"/>
  <c r="AB202" i="11"/>
  <c r="AC202" i="11" s="1"/>
  <c r="AB203" i="11"/>
  <c r="AC203" i="11" s="1"/>
  <c r="G6" i="11"/>
  <c r="H6" i="11" s="1"/>
  <c r="R6" i="11"/>
  <c r="S6" i="11" s="1"/>
  <c r="AB6" i="11"/>
  <c r="AC6" i="11" s="1"/>
  <c r="L9" i="11"/>
  <c r="M9" i="11" s="1"/>
  <c r="AB9" i="11"/>
  <c r="AC9" i="11" s="1"/>
  <c r="L10" i="11"/>
  <c r="M10" i="11" s="1"/>
  <c r="W10" i="11"/>
  <c r="X10" i="11" s="1"/>
  <c r="G13" i="11"/>
  <c r="H13" i="11" s="1"/>
  <c r="W13" i="11"/>
  <c r="X13" i="11" s="1"/>
  <c r="G14" i="11"/>
  <c r="H14" i="11" s="1"/>
  <c r="L17" i="11"/>
  <c r="M17" i="11" s="1"/>
  <c r="W17" i="11"/>
  <c r="X17" i="11" s="1"/>
  <c r="G18" i="11"/>
  <c r="H18" i="11" s="1"/>
  <c r="R18" i="11"/>
  <c r="S18" i="11" s="1"/>
  <c r="AB29" i="11"/>
  <c r="AC29" i="11" s="1"/>
  <c r="L30" i="11"/>
  <c r="M30" i="11" s="1"/>
  <c r="R33" i="11"/>
  <c r="S33" i="11" s="1"/>
  <c r="AB34" i="11"/>
  <c r="AC34" i="11" s="1"/>
  <c r="L35" i="11"/>
  <c r="M35" i="11" s="1"/>
  <c r="W35" i="11"/>
  <c r="X35" i="11" s="1"/>
  <c r="G36" i="11"/>
  <c r="H36" i="11" s="1"/>
  <c r="R36" i="11"/>
  <c r="S36" i="11" s="1"/>
  <c r="AB36" i="11"/>
  <c r="AC36" i="11" s="1"/>
  <c r="W38" i="11"/>
  <c r="X38" i="11" s="1"/>
  <c r="L41" i="11"/>
  <c r="M41" i="11" s="1"/>
  <c r="G46" i="11"/>
  <c r="H46" i="11" s="1"/>
  <c r="W50" i="11"/>
  <c r="X50" i="11" s="1"/>
  <c r="AB51" i="11"/>
  <c r="AC51" i="11" s="1"/>
  <c r="L52" i="11"/>
  <c r="M52" i="11" s="1"/>
  <c r="W58" i="11"/>
  <c r="X58" i="11" s="1"/>
  <c r="G59" i="11"/>
  <c r="H59" i="11" s="1"/>
  <c r="W59" i="11"/>
  <c r="X59" i="11" s="1"/>
  <c r="R60" i="11"/>
  <c r="S60" i="11" s="1"/>
  <c r="AB60" i="11"/>
  <c r="AC60" i="11" s="1"/>
  <c r="W62" i="11"/>
  <c r="X62" i="11" s="1"/>
  <c r="G63" i="11"/>
  <c r="H63" i="11" s="1"/>
  <c r="R63" i="11"/>
  <c r="S63" i="11" s="1"/>
  <c r="AB63" i="11"/>
  <c r="AC63" i="11" s="1"/>
  <c r="R70" i="11"/>
  <c r="S70" i="11" s="1"/>
  <c r="R72" i="11"/>
  <c r="S72" i="11" s="1"/>
  <c r="AB72" i="11"/>
  <c r="AC72" i="11" s="1"/>
  <c r="G80" i="11"/>
  <c r="H80" i="11" s="1"/>
  <c r="R80" i="11"/>
  <c r="S80" i="11" s="1"/>
  <c r="G82" i="11"/>
  <c r="H82" i="11" s="1"/>
  <c r="G83" i="11"/>
  <c r="H83" i="11" s="1"/>
  <c r="R85" i="11"/>
  <c r="S85" i="11" s="1"/>
  <c r="AB85" i="11"/>
  <c r="AC85" i="11" s="1"/>
  <c r="L86" i="11"/>
  <c r="M86" i="11" s="1"/>
  <c r="G87" i="11"/>
  <c r="H87" i="11" s="1"/>
  <c r="R87" i="11"/>
  <c r="S87" i="11" s="1"/>
  <c r="W89" i="11"/>
  <c r="X89" i="11" s="1"/>
  <c r="G93" i="11"/>
  <c r="H93" i="11" s="1"/>
  <c r="R93" i="11"/>
  <c r="S93" i="11" s="1"/>
  <c r="AB95" i="11"/>
  <c r="AC95" i="11" s="1"/>
  <c r="L105" i="11"/>
  <c r="M105" i="11" s="1"/>
  <c r="W105" i="11"/>
  <c r="X105" i="11" s="1"/>
  <c r="G106" i="11"/>
  <c r="H106" i="11" s="1"/>
  <c r="G108" i="11"/>
  <c r="H108" i="11" s="1"/>
  <c r="W108" i="11"/>
  <c r="X108" i="11" s="1"/>
  <c r="W109" i="11"/>
  <c r="X109" i="11" s="1"/>
  <c r="G111" i="11"/>
  <c r="H111" i="11" s="1"/>
  <c r="W111" i="11"/>
  <c r="X111" i="11" s="1"/>
  <c r="W116" i="11"/>
  <c r="X116" i="11" s="1"/>
  <c r="AB121" i="11"/>
  <c r="AC121" i="11" s="1"/>
  <c r="L122" i="11"/>
  <c r="M122" i="11" s="1"/>
  <c r="AB122" i="11"/>
  <c r="AC122" i="11" s="1"/>
  <c r="L152" i="11"/>
  <c r="M152" i="11" s="1"/>
  <c r="AB176" i="11"/>
  <c r="AC176" i="11" s="1"/>
  <c r="L187" i="11"/>
  <c r="M187" i="11" s="1"/>
  <c r="AB187" i="11"/>
  <c r="AC187" i="11" s="1"/>
  <c r="W196" i="11"/>
  <c r="X196" i="11" s="1"/>
  <c r="G199" i="11"/>
  <c r="H199" i="11" s="1"/>
  <c r="G200" i="11"/>
  <c r="H200" i="11" s="1"/>
  <c r="L208" i="11"/>
  <c r="M208" i="11" s="1"/>
  <c r="L212" i="11"/>
  <c r="M212" i="11" s="1"/>
  <c r="L213" i="11"/>
  <c r="M213" i="11" s="1"/>
  <c r="W216" i="11"/>
  <c r="X216" i="11" s="1"/>
  <c r="L14" i="11"/>
  <c r="M14" i="11" s="1"/>
  <c r="W14" i="11"/>
  <c r="X14" i="11" s="1"/>
  <c r="W21" i="11"/>
  <c r="X21" i="11" s="1"/>
  <c r="G26" i="11"/>
  <c r="H26" i="11" s="1"/>
  <c r="AB26" i="11"/>
  <c r="AC26" i="11" s="1"/>
  <c r="G28" i="11"/>
  <c r="H28" i="11" s="1"/>
  <c r="R28" i="11"/>
  <c r="S28" i="11" s="1"/>
  <c r="AB28" i="11"/>
  <c r="AC28" i="11" s="1"/>
  <c r="L33" i="11"/>
  <c r="M33" i="11" s="1"/>
  <c r="AB37" i="11"/>
  <c r="AC37" i="11" s="1"/>
  <c r="R38" i="11"/>
  <c r="S38" i="11" s="1"/>
  <c r="G47" i="11"/>
  <c r="H47" i="11" s="1"/>
  <c r="G58" i="11"/>
  <c r="H58" i="11" s="1"/>
  <c r="L63" i="11"/>
  <c r="M63" i="11" s="1"/>
  <c r="G64" i="11"/>
  <c r="H64" i="11" s="1"/>
  <c r="AB64" i="11"/>
  <c r="AC64" i="11" s="1"/>
  <c r="G66" i="11"/>
  <c r="H66" i="11" s="1"/>
  <c r="AB66" i="11"/>
  <c r="AC66" i="11" s="1"/>
  <c r="G75" i="11"/>
  <c r="H75" i="11" s="1"/>
  <c r="W75" i="11"/>
  <c r="X75" i="11" s="1"/>
  <c r="R76" i="11"/>
  <c r="S76" i="11" s="1"/>
  <c r="L77" i="11"/>
  <c r="M77" i="11" s="1"/>
  <c r="W77" i="11"/>
  <c r="X77" i="11" s="1"/>
  <c r="G79" i="11"/>
  <c r="H79" i="11" s="1"/>
  <c r="R79" i="11"/>
  <c r="S79" i="11" s="1"/>
  <c r="W121" i="11"/>
  <c r="X121" i="11" s="1"/>
  <c r="AD121" i="11" s="1"/>
  <c r="AE121" i="11" s="1"/>
  <c r="G125" i="11"/>
  <c r="H125" i="11" s="1"/>
  <c r="W125" i="11"/>
  <c r="X125" i="11" s="1"/>
  <c r="AB127" i="11"/>
  <c r="AC127" i="11" s="1"/>
  <c r="L129" i="11"/>
  <c r="M129" i="11" s="1"/>
  <c r="AB129" i="11"/>
  <c r="AC129" i="11" s="1"/>
  <c r="L130" i="11"/>
  <c r="M130" i="11" s="1"/>
  <c r="AB130" i="11"/>
  <c r="AC130" i="11" s="1"/>
  <c r="G136" i="11"/>
  <c r="H136" i="11" s="1"/>
  <c r="G157" i="11"/>
  <c r="H157" i="11" s="1"/>
  <c r="G169" i="11"/>
  <c r="H169" i="11" s="1"/>
  <c r="W169" i="11"/>
  <c r="X169" i="11" s="1"/>
  <c r="AB200" i="11"/>
  <c r="AC200" i="11" s="1"/>
  <c r="L202" i="11"/>
  <c r="M202" i="11" s="1"/>
  <c r="W211" i="11"/>
  <c r="X211" i="11" s="1"/>
  <c r="L34" i="11"/>
  <c r="M34" i="11" s="1"/>
  <c r="R42" i="11"/>
  <c r="S42" i="11" s="1"/>
  <c r="G43" i="11"/>
  <c r="H43" i="11" s="1"/>
  <c r="R43" i="11"/>
  <c r="S43" i="11" s="1"/>
  <c r="AB43" i="11"/>
  <c r="AC43" i="11" s="1"/>
  <c r="L44" i="11"/>
  <c r="M44" i="11" s="1"/>
  <c r="W44" i="11"/>
  <c r="X44" i="11" s="1"/>
  <c r="G45" i="11"/>
  <c r="H45" i="11" s="1"/>
  <c r="R45" i="11"/>
  <c r="S45" i="11" s="1"/>
  <c r="AB50" i="11"/>
  <c r="AC50" i="11" s="1"/>
  <c r="L51" i="11"/>
  <c r="M51" i="11" s="1"/>
  <c r="R67" i="11"/>
  <c r="S67" i="11" s="1"/>
  <c r="AB67" i="11"/>
  <c r="AC67" i="11" s="1"/>
  <c r="W68" i="11"/>
  <c r="X68" i="11" s="1"/>
  <c r="L96" i="11"/>
  <c r="M96" i="11" s="1"/>
  <c r="R100" i="11"/>
  <c r="S100" i="11" s="1"/>
  <c r="R101" i="11"/>
  <c r="S101" i="11" s="1"/>
  <c r="AB101" i="11"/>
  <c r="AC101" i="11" s="1"/>
  <c r="G103" i="11"/>
  <c r="H103" i="11" s="1"/>
  <c r="R103" i="11"/>
  <c r="S103" i="11" s="1"/>
  <c r="AB107" i="11"/>
  <c r="AC107" i="11" s="1"/>
  <c r="W112" i="11"/>
  <c r="X112" i="11" s="1"/>
  <c r="L113" i="11"/>
  <c r="M113" i="11" s="1"/>
  <c r="AB113" i="11"/>
  <c r="AC113" i="11" s="1"/>
  <c r="G131" i="11"/>
  <c r="H131" i="11" s="1"/>
  <c r="G132" i="11"/>
  <c r="H132" i="11" s="1"/>
  <c r="AB135" i="11"/>
  <c r="AC135" i="11" s="1"/>
  <c r="AB140" i="11"/>
  <c r="AC140" i="11" s="1"/>
  <c r="L141" i="11"/>
  <c r="M141" i="11" s="1"/>
  <c r="G148" i="11"/>
  <c r="H148" i="11" s="1"/>
  <c r="W148" i="11"/>
  <c r="X148" i="11" s="1"/>
  <c r="W149" i="11"/>
  <c r="X149" i="11" s="1"/>
  <c r="G150" i="11"/>
  <c r="H150" i="11" s="1"/>
  <c r="W150" i="11"/>
  <c r="X150" i="11" s="1"/>
  <c r="G151" i="11"/>
  <c r="H151" i="11" s="1"/>
  <c r="G152" i="11"/>
  <c r="H152" i="11" s="1"/>
  <c r="AB156" i="11"/>
  <c r="AC156" i="11" s="1"/>
  <c r="G167" i="11"/>
  <c r="H167" i="11" s="1"/>
  <c r="W175" i="11"/>
  <c r="X175" i="11" s="1"/>
  <c r="G176" i="11"/>
  <c r="H176" i="11" s="1"/>
  <c r="W176" i="11"/>
  <c r="X176" i="11" s="1"/>
  <c r="W177" i="11"/>
  <c r="X177" i="11" s="1"/>
  <c r="G188" i="11"/>
  <c r="H188" i="11" s="1"/>
  <c r="AB195" i="11"/>
  <c r="AC195" i="11" s="1"/>
  <c r="AB196" i="11"/>
  <c r="AC196" i="11" s="1"/>
  <c r="G208" i="11"/>
  <c r="H208" i="11" s="1"/>
  <c r="AB14" i="11"/>
  <c r="AC14" i="11" s="1"/>
  <c r="G27" i="11"/>
  <c r="H27" i="11" s="1"/>
  <c r="AB27" i="11"/>
  <c r="AC27" i="11" s="1"/>
  <c r="L28" i="11"/>
  <c r="M28" i="11" s="1"/>
  <c r="W28" i="11"/>
  <c r="X28" i="11" s="1"/>
  <c r="AB30" i="11"/>
  <c r="AC30" i="11" s="1"/>
  <c r="G35" i="11"/>
  <c r="H35" i="11" s="1"/>
  <c r="R35" i="11"/>
  <c r="S35" i="11" s="1"/>
  <c r="L36" i="11"/>
  <c r="M36" i="11" s="1"/>
  <c r="W36" i="11"/>
  <c r="X36" i="11" s="1"/>
  <c r="L39" i="11"/>
  <c r="M39" i="11" s="1"/>
  <c r="W39" i="11"/>
  <c r="X39" i="11" s="1"/>
  <c r="R40" i="11"/>
  <c r="S40" i="11" s="1"/>
  <c r="L45" i="11"/>
  <c r="M45" i="11" s="1"/>
  <c r="G51" i="11"/>
  <c r="H51" i="11" s="1"/>
  <c r="L58" i="11"/>
  <c r="M58" i="11" s="1"/>
  <c r="L64" i="11"/>
  <c r="M64" i="11" s="1"/>
  <c r="W64" i="11"/>
  <c r="X64" i="11" s="1"/>
  <c r="W66" i="11"/>
  <c r="X66" i="11" s="1"/>
  <c r="G73" i="11"/>
  <c r="H73" i="11" s="1"/>
  <c r="AB73" i="11"/>
  <c r="AC73" i="11" s="1"/>
  <c r="W79" i="11"/>
  <c r="X79" i="11" s="1"/>
  <c r="W90" i="11"/>
  <c r="X90" i="11" s="1"/>
  <c r="L93" i="11"/>
  <c r="M93" i="11" s="1"/>
  <c r="W93" i="11"/>
  <c r="X93" i="11" s="1"/>
  <c r="R94" i="11"/>
  <c r="S94" i="11" s="1"/>
  <c r="AB109" i="11"/>
  <c r="AC109" i="11" s="1"/>
  <c r="AB110" i="11"/>
  <c r="AC110" i="11" s="1"/>
  <c r="W127" i="11"/>
  <c r="X127" i="11" s="1"/>
  <c r="G129" i="11"/>
  <c r="H129" i="11" s="1"/>
  <c r="W129" i="11"/>
  <c r="X129" i="11" s="1"/>
  <c r="G141" i="11"/>
  <c r="H141" i="11" s="1"/>
  <c r="W147" i="11"/>
  <c r="X147" i="11" s="1"/>
  <c r="L156" i="11"/>
  <c r="M156" i="11" s="1"/>
  <c r="L157" i="11"/>
  <c r="M157" i="11" s="1"/>
  <c r="AB157" i="11"/>
  <c r="AC157" i="11" s="1"/>
  <c r="W173" i="11"/>
  <c r="X173" i="11" s="1"/>
  <c r="L177" i="11"/>
  <c r="M177" i="11" s="1"/>
  <c r="AB177" i="11"/>
  <c r="AC177" i="11" s="1"/>
  <c r="G197" i="11"/>
  <c r="H197" i="11" s="1"/>
  <c r="L200" i="11"/>
  <c r="M200" i="11" s="1"/>
  <c r="G205" i="11"/>
  <c r="H205" i="11" s="1"/>
  <c r="W205" i="11"/>
  <c r="X205" i="11" s="1"/>
  <c r="AB211" i="11"/>
  <c r="AC211" i="11" s="1"/>
  <c r="L6" i="11"/>
  <c r="M6" i="11" s="1"/>
  <c r="W6" i="11"/>
  <c r="X6" i="11" s="1"/>
  <c r="G7" i="11"/>
  <c r="H7" i="11" s="1"/>
  <c r="R7" i="11"/>
  <c r="S7" i="11" s="1"/>
  <c r="AB7" i="11"/>
  <c r="AC7" i="11" s="1"/>
  <c r="L8" i="11"/>
  <c r="M8" i="11" s="1"/>
  <c r="W8" i="11"/>
  <c r="X8" i="11" s="1"/>
  <c r="G9" i="11"/>
  <c r="H9" i="11" s="1"/>
  <c r="G10" i="11"/>
  <c r="H10" i="11" s="1"/>
  <c r="R10" i="11"/>
  <c r="S10" i="11" s="1"/>
  <c r="AB10" i="11"/>
  <c r="AC10" i="11" s="1"/>
  <c r="L11" i="11"/>
  <c r="M11" i="11" s="1"/>
  <c r="W11" i="11"/>
  <c r="X11" i="11" s="1"/>
  <c r="G12" i="11"/>
  <c r="H12" i="11" s="1"/>
  <c r="R12" i="11"/>
  <c r="S12" i="11" s="1"/>
  <c r="AB12" i="11"/>
  <c r="AC12" i="11" s="1"/>
  <c r="AB13" i="11"/>
  <c r="AC13" i="11" s="1"/>
  <c r="L18" i="11"/>
  <c r="M18" i="11" s="1"/>
  <c r="AB18" i="11"/>
  <c r="AC18" i="11" s="1"/>
  <c r="L19" i="11"/>
  <c r="M19" i="11" s="1"/>
  <c r="W19" i="11"/>
  <c r="X19" i="11" s="1"/>
  <c r="G20" i="11"/>
  <c r="H20" i="11" s="1"/>
  <c r="R20" i="11"/>
  <c r="S20" i="11" s="1"/>
  <c r="AB20" i="11"/>
  <c r="AC20" i="11" s="1"/>
  <c r="W29" i="11"/>
  <c r="X29" i="11" s="1"/>
  <c r="G30" i="11"/>
  <c r="H30" i="11" s="1"/>
  <c r="G31" i="11"/>
  <c r="H31" i="11" s="1"/>
  <c r="R31" i="11"/>
  <c r="S31" i="11" s="1"/>
  <c r="AB31" i="11"/>
  <c r="AC31" i="11" s="1"/>
  <c r="L32" i="11"/>
  <c r="M32" i="11" s="1"/>
  <c r="W32" i="11"/>
  <c r="X32" i="11" s="1"/>
  <c r="G33" i="11"/>
  <c r="H33" i="11" s="1"/>
  <c r="W33" i="11"/>
  <c r="X33" i="11" s="1"/>
  <c r="L37" i="11"/>
  <c r="M37" i="11" s="1"/>
  <c r="W37" i="11"/>
  <c r="X37" i="11" s="1"/>
  <c r="L43" i="11"/>
  <c r="M43" i="11" s="1"/>
  <c r="W43" i="11"/>
  <c r="X43" i="11" s="1"/>
  <c r="G44" i="11"/>
  <c r="H44" i="11" s="1"/>
  <c r="R44" i="11"/>
  <c r="S44" i="11" s="1"/>
  <c r="AB44" i="11"/>
  <c r="AC44" i="11" s="1"/>
  <c r="R46" i="11"/>
  <c r="S46" i="11" s="1"/>
  <c r="R48" i="11"/>
  <c r="S48" i="11" s="1"/>
  <c r="AB48" i="11"/>
  <c r="AC48" i="11" s="1"/>
  <c r="W52" i="11"/>
  <c r="X52" i="11" s="1"/>
  <c r="L54" i="11"/>
  <c r="M54" i="11" s="1"/>
  <c r="AB55" i="11"/>
  <c r="AC55" i="11" s="1"/>
  <c r="AB58" i="11"/>
  <c r="AC58" i="11" s="1"/>
  <c r="L60" i="11"/>
  <c r="M60" i="11" s="1"/>
  <c r="R66" i="11"/>
  <c r="S66" i="11" s="1"/>
  <c r="G71" i="11"/>
  <c r="H71" i="11" s="1"/>
  <c r="R71" i="11"/>
  <c r="S71" i="11" s="1"/>
  <c r="AB71" i="11"/>
  <c r="AC71" i="11" s="1"/>
  <c r="G74" i="11"/>
  <c r="H74" i="11" s="1"/>
  <c r="AB74" i="11"/>
  <c r="AC74" i="11" s="1"/>
  <c r="L76" i="11"/>
  <c r="M76" i="11" s="1"/>
  <c r="L79" i="11"/>
  <c r="M79" i="11" s="1"/>
  <c r="AB79" i="11"/>
  <c r="AC79" i="11" s="1"/>
  <c r="L80" i="11"/>
  <c r="M80" i="11" s="1"/>
  <c r="W80" i="11"/>
  <c r="X80" i="11" s="1"/>
  <c r="G81" i="11"/>
  <c r="H81" i="11" s="1"/>
  <c r="R81" i="11"/>
  <c r="S81" i="11" s="1"/>
  <c r="AB81" i="11"/>
  <c r="AC81" i="11" s="1"/>
  <c r="AB84" i="11"/>
  <c r="AC84" i="11" s="1"/>
  <c r="G89" i="11"/>
  <c r="H89" i="11" s="1"/>
  <c r="L97" i="11"/>
  <c r="M97" i="11" s="1"/>
  <c r="W97" i="11"/>
  <c r="X97" i="11" s="1"/>
  <c r="R98" i="11"/>
  <c r="S98" i="11" s="1"/>
  <c r="L100" i="11"/>
  <c r="M100" i="11" s="1"/>
  <c r="AB100" i="11"/>
  <c r="AC100" i="11" s="1"/>
  <c r="W106" i="11"/>
  <c r="X106" i="11" s="1"/>
  <c r="G107" i="11"/>
  <c r="H107" i="11" s="1"/>
  <c r="AB114" i="11"/>
  <c r="AC114" i="11" s="1"/>
  <c r="L115" i="11"/>
  <c r="M115" i="11" s="1"/>
  <c r="AB115" i="11"/>
  <c r="AC115" i="11" s="1"/>
  <c r="AB117" i="11"/>
  <c r="AC117" i="11" s="1"/>
  <c r="L124" i="11"/>
  <c r="M124" i="11" s="1"/>
  <c r="AB124" i="11"/>
  <c r="AC124" i="11" s="1"/>
  <c r="W132" i="11"/>
  <c r="X132" i="11" s="1"/>
  <c r="G133" i="11"/>
  <c r="H133" i="11" s="1"/>
  <c r="W133" i="11"/>
  <c r="X133" i="11" s="1"/>
  <c r="W136" i="11"/>
  <c r="X136" i="11" s="1"/>
  <c r="G137" i="11"/>
  <c r="H137" i="11" s="1"/>
  <c r="W137" i="11"/>
  <c r="X137" i="11" s="1"/>
  <c r="W144" i="11"/>
  <c r="X144" i="11" s="1"/>
  <c r="L147" i="11"/>
  <c r="M147" i="11" s="1"/>
  <c r="L149" i="11"/>
  <c r="M149" i="11" s="1"/>
  <c r="W152" i="11"/>
  <c r="X152" i="11" s="1"/>
  <c r="L155" i="11"/>
  <c r="M155" i="11" s="1"/>
  <c r="G159" i="11"/>
  <c r="H159" i="11" s="1"/>
  <c r="G160" i="11"/>
  <c r="H160" i="11" s="1"/>
  <c r="W160" i="11"/>
  <c r="X160" i="11" s="1"/>
  <c r="L162" i="11"/>
  <c r="M162" i="11" s="1"/>
  <c r="AB162" i="11"/>
  <c r="AC162" i="11" s="1"/>
  <c r="AB165" i="11"/>
  <c r="AC165" i="11" s="1"/>
  <c r="G168" i="11"/>
  <c r="H168" i="11" s="1"/>
  <c r="W168" i="11"/>
  <c r="X168" i="11" s="1"/>
  <c r="L170" i="11"/>
  <c r="M170" i="11" s="1"/>
  <c r="AB170" i="11"/>
  <c r="AC170" i="11" s="1"/>
  <c r="AB171" i="11"/>
  <c r="AC171" i="11" s="1"/>
  <c r="W179" i="11"/>
  <c r="X179" i="11" s="1"/>
  <c r="AB180" i="11"/>
  <c r="AC180" i="11" s="1"/>
  <c r="L181" i="11"/>
  <c r="M181" i="11" s="1"/>
  <c r="L183" i="11"/>
  <c r="M183" i="11" s="1"/>
  <c r="W185" i="11"/>
  <c r="X185" i="11" s="1"/>
  <c r="L188" i="11"/>
  <c r="M188" i="11" s="1"/>
  <c r="G192" i="11"/>
  <c r="H192" i="11" s="1"/>
  <c r="AB192" i="11"/>
  <c r="AC192" i="11" s="1"/>
  <c r="L193" i="11"/>
  <c r="M193" i="11" s="1"/>
  <c r="AB193" i="11"/>
  <c r="AC193" i="11" s="1"/>
  <c r="L194" i="11"/>
  <c r="M194" i="11" s="1"/>
  <c r="AB194" i="11"/>
  <c r="AC194" i="11" s="1"/>
  <c r="G196" i="11"/>
  <c r="H196" i="11" s="1"/>
  <c r="W200" i="11"/>
  <c r="X200" i="11" s="1"/>
  <c r="G201" i="11"/>
  <c r="H201" i="11" s="1"/>
  <c r="G212" i="11"/>
  <c r="H212" i="11" s="1"/>
  <c r="W212" i="11"/>
  <c r="X212" i="11" s="1"/>
  <c r="W213" i="11"/>
  <c r="X213" i="11" s="1"/>
  <c r="G214" i="11"/>
  <c r="H214" i="11" s="1"/>
  <c r="W214" i="11"/>
  <c r="X214" i="11" s="1"/>
  <c r="G215" i="11"/>
  <c r="H215" i="11" s="1"/>
  <c r="L216" i="11"/>
  <c r="M216" i="11" s="1"/>
  <c r="L26" i="11"/>
  <c r="M26" i="11" s="1"/>
  <c r="W26" i="11"/>
  <c r="X26" i="11" s="1"/>
  <c r="R27" i="11"/>
  <c r="S27" i="11" s="1"/>
  <c r="G29" i="11"/>
  <c r="H29" i="11" s="1"/>
  <c r="R29" i="11"/>
  <c r="S29" i="11" s="1"/>
  <c r="R34" i="11"/>
  <c r="S34" i="11" s="1"/>
  <c r="AD34" i="11" s="1"/>
  <c r="AE34" i="11" s="1"/>
  <c r="AB35" i="11"/>
  <c r="AC35" i="11" s="1"/>
  <c r="G37" i="11"/>
  <c r="H37" i="11" s="1"/>
  <c r="G40" i="11"/>
  <c r="H40" i="11" s="1"/>
  <c r="AB40" i="11"/>
  <c r="AC40" i="11" s="1"/>
  <c r="R41" i="11"/>
  <c r="S41" i="11" s="1"/>
  <c r="L46" i="11"/>
  <c r="M46" i="11" s="1"/>
  <c r="G68" i="11"/>
  <c r="H68" i="11" s="1"/>
  <c r="AB68" i="11"/>
  <c r="AC68" i="11" s="1"/>
  <c r="W69" i="11"/>
  <c r="X69" i="11" s="1"/>
  <c r="R73" i="11"/>
  <c r="S73" i="11" s="1"/>
  <c r="W85" i="11"/>
  <c r="X85" i="11" s="1"/>
  <c r="G91" i="11"/>
  <c r="H91" i="11" s="1"/>
  <c r="W101" i="11"/>
  <c r="X101" i="11" s="1"/>
  <c r="G114" i="11"/>
  <c r="H114" i="11" s="1"/>
  <c r="W114" i="11"/>
  <c r="X114" i="11" s="1"/>
  <c r="AB116" i="11"/>
  <c r="AC116" i="11" s="1"/>
  <c r="G128" i="11"/>
  <c r="H128" i="11" s="1"/>
  <c r="W128" i="11"/>
  <c r="X128" i="11" s="1"/>
  <c r="L136" i="11"/>
  <c r="M136" i="11" s="1"/>
  <c r="L164" i="11"/>
  <c r="M164" i="11" s="1"/>
  <c r="G165" i="11"/>
  <c r="H165" i="11" s="1"/>
  <c r="W165" i="11"/>
  <c r="X165" i="11" s="1"/>
  <c r="G174" i="11"/>
  <c r="H174" i="11" s="1"/>
  <c r="W174" i="11"/>
  <c r="X174" i="11" s="1"/>
  <c r="AB189" i="11"/>
  <c r="AC189" i="11" s="1"/>
  <c r="R54" i="11"/>
  <c r="S54" i="11" s="1"/>
  <c r="AB83" i="11"/>
  <c r="AC83" i="11" s="1"/>
  <c r="L89" i="11"/>
  <c r="M89" i="11" s="1"/>
  <c r="L92" i="11"/>
  <c r="M92" i="11" s="1"/>
  <c r="W92" i="11"/>
  <c r="X92" i="11" s="1"/>
  <c r="R96" i="11"/>
  <c r="S96" i="11" s="1"/>
  <c r="G99" i="11"/>
  <c r="H99" i="11" s="1"/>
  <c r="W120" i="11"/>
  <c r="X120" i="11" s="1"/>
  <c r="G121" i="11"/>
  <c r="H121" i="11" s="1"/>
  <c r="G126" i="11"/>
  <c r="H126" i="11" s="1"/>
  <c r="L140" i="11"/>
  <c r="M140" i="11" s="1"/>
  <c r="W143" i="11"/>
  <c r="X143" i="11" s="1"/>
  <c r="W151" i="11"/>
  <c r="X151" i="11" s="1"/>
  <c r="AB159" i="11"/>
  <c r="AC159" i="11" s="1"/>
  <c r="G163" i="11"/>
  <c r="H163" i="11" s="1"/>
  <c r="W163" i="11"/>
  <c r="X163" i="11" s="1"/>
  <c r="AB167" i="11"/>
  <c r="AC167" i="11" s="1"/>
  <c r="G171" i="11"/>
  <c r="H171" i="11" s="1"/>
  <c r="W171" i="11"/>
  <c r="X171" i="11" s="1"/>
  <c r="L179" i="11"/>
  <c r="M179" i="11" s="1"/>
  <c r="W183" i="11"/>
  <c r="X183" i="11" s="1"/>
  <c r="G184" i="11"/>
  <c r="H184" i="11" s="1"/>
  <c r="AB184" i="11"/>
  <c r="AC184" i="11" s="1"/>
  <c r="G189" i="11"/>
  <c r="H189" i="11" s="1"/>
  <c r="AB191" i="11"/>
  <c r="AC191" i="11" s="1"/>
  <c r="G195" i="11"/>
  <c r="H195" i="11" s="1"/>
  <c r="AB197" i="11"/>
  <c r="AC197" i="11" s="1"/>
  <c r="L204" i="11"/>
  <c r="M204" i="11" s="1"/>
  <c r="W208" i="11"/>
  <c r="X208" i="11" s="1"/>
  <c r="AD112" i="11"/>
  <c r="AE112" i="11" s="1"/>
  <c r="G11" i="11"/>
  <c r="H11" i="11" s="1"/>
  <c r="R11" i="11"/>
  <c r="S11" i="11" s="1"/>
  <c r="AB11" i="11"/>
  <c r="AC11" i="11" s="1"/>
  <c r="L12" i="11"/>
  <c r="M12" i="11" s="1"/>
  <c r="W12" i="11"/>
  <c r="X12" i="11" s="1"/>
  <c r="G15" i="11"/>
  <c r="H15" i="11" s="1"/>
  <c r="R15" i="11"/>
  <c r="S15" i="11" s="1"/>
  <c r="AB15" i="11"/>
  <c r="AC15" i="11" s="1"/>
  <c r="L16" i="11"/>
  <c r="M16" i="11" s="1"/>
  <c r="W16" i="11"/>
  <c r="X16" i="11" s="1"/>
  <c r="G17" i="11"/>
  <c r="H17" i="11" s="1"/>
  <c r="G19" i="11"/>
  <c r="H19" i="11" s="1"/>
  <c r="R19" i="11"/>
  <c r="S19" i="11" s="1"/>
  <c r="AB19" i="11"/>
  <c r="AC19" i="11" s="1"/>
  <c r="L20" i="11"/>
  <c r="M20" i="11" s="1"/>
  <c r="W20" i="11"/>
  <c r="X20" i="11" s="1"/>
  <c r="L23" i="11"/>
  <c r="M23" i="11" s="1"/>
  <c r="W23" i="11"/>
  <c r="X23" i="11" s="1"/>
  <c r="G24" i="11"/>
  <c r="H24" i="11" s="1"/>
  <c r="R24" i="11"/>
  <c r="S24" i="11" s="1"/>
  <c r="AB24" i="11"/>
  <c r="AC24" i="11" s="1"/>
  <c r="R25" i="11"/>
  <c r="S25" i="11" s="1"/>
  <c r="R30" i="11"/>
  <c r="S30" i="11" s="1"/>
  <c r="AB33" i="11"/>
  <c r="AC33" i="11" s="1"/>
  <c r="R56" i="11"/>
  <c r="S56" i="11" s="1"/>
  <c r="L66" i="11"/>
  <c r="M66" i="11" s="1"/>
  <c r="W67" i="11"/>
  <c r="X67" i="11" s="1"/>
  <c r="AB89" i="11"/>
  <c r="AC89" i="11" s="1"/>
  <c r="W94" i="11"/>
  <c r="X94" i="11" s="1"/>
  <c r="R95" i="11"/>
  <c r="S95" i="11" s="1"/>
  <c r="G101" i="11"/>
  <c r="H101" i="11" s="1"/>
  <c r="L103" i="11"/>
  <c r="M103" i="11" s="1"/>
  <c r="W103" i="11"/>
  <c r="X103" i="11" s="1"/>
  <c r="G109" i="11"/>
  <c r="H109" i="11" s="1"/>
  <c r="W113" i="11"/>
  <c r="X113" i="11" s="1"/>
  <c r="AB141" i="11"/>
  <c r="AC141" i="11" s="1"/>
  <c r="L143" i="11"/>
  <c r="M143" i="11" s="1"/>
  <c r="AB148" i="11"/>
  <c r="AC148" i="11" s="1"/>
  <c r="L151" i="11"/>
  <c r="M151" i="11" s="1"/>
  <c r="G158" i="11"/>
  <c r="H158" i="11" s="1"/>
  <c r="W158" i="11"/>
  <c r="X158" i="11" s="1"/>
  <c r="AB179" i="11"/>
  <c r="AC179" i="11" s="1"/>
  <c r="W181" i="11"/>
  <c r="X181" i="11" s="1"/>
  <c r="W188" i="11"/>
  <c r="X188" i="11" s="1"/>
  <c r="AB205" i="11"/>
  <c r="AC205" i="11" s="1"/>
  <c r="L207" i="11"/>
  <c r="M207" i="11" s="1"/>
  <c r="AB212" i="11"/>
  <c r="AC212" i="11" s="1"/>
  <c r="L215" i="11"/>
  <c r="M215" i="11" s="1"/>
  <c r="L7" i="11"/>
  <c r="M7" i="11" s="1"/>
  <c r="W7" i="11"/>
  <c r="X7" i="11" s="1"/>
  <c r="G8" i="11"/>
  <c r="H8" i="11" s="1"/>
  <c r="R8" i="11"/>
  <c r="S8" i="11" s="1"/>
  <c r="AB8" i="11"/>
  <c r="AC8" i="11" s="1"/>
  <c r="R14" i="11"/>
  <c r="S14" i="11" s="1"/>
  <c r="AB17" i="11"/>
  <c r="AC17" i="11" s="1"/>
  <c r="L29" i="11"/>
  <c r="M29" i="11" s="1"/>
  <c r="W30" i="11"/>
  <c r="X30" i="11" s="1"/>
  <c r="W41" i="11"/>
  <c r="X41" i="11" s="1"/>
  <c r="L47" i="11"/>
  <c r="M47" i="11" s="1"/>
  <c r="W47" i="11"/>
  <c r="X47" i="11" s="1"/>
  <c r="G48" i="11"/>
  <c r="H48" i="11" s="1"/>
  <c r="G52" i="11"/>
  <c r="H52" i="11" s="1"/>
  <c r="AD52" i="11" s="1"/>
  <c r="AE52" i="11" s="1"/>
  <c r="R58" i="11"/>
  <c r="S58" i="11" s="1"/>
  <c r="AB59" i="11"/>
  <c r="AC59" i="11" s="1"/>
  <c r="L68" i="11"/>
  <c r="M68" i="11" s="1"/>
  <c r="G70" i="11"/>
  <c r="H70" i="11" s="1"/>
  <c r="L71" i="11"/>
  <c r="M71" i="11" s="1"/>
  <c r="W71" i="11"/>
  <c r="X71" i="11" s="1"/>
  <c r="G72" i="11"/>
  <c r="H72" i="11" s="1"/>
  <c r="R74" i="11"/>
  <c r="S74" i="11" s="1"/>
  <c r="AB75" i="11"/>
  <c r="AC75" i="11" s="1"/>
  <c r="L83" i="11"/>
  <c r="M83" i="11" s="1"/>
  <c r="G85" i="11"/>
  <c r="H85" i="11" s="1"/>
  <c r="L87" i="11"/>
  <c r="M87" i="11" s="1"/>
  <c r="AD87" i="11" s="1"/>
  <c r="AE87" i="11" s="1"/>
  <c r="G92" i="11"/>
  <c r="H92" i="11" s="1"/>
  <c r="G105" i="11"/>
  <c r="H105" i="11" s="1"/>
  <c r="R105" i="11"/>
  <c r="S105" i="11" s="1"/>
  <c r="AB105" i="11"/>
  <c r="AC105" i="11" s="1"/>
  <c r="L114" i="11"/>
  <c r="M114" i="11" s="1"/>
  <c r="G116" i="11"/>
  <c r="H116" i="11" s="1"/>
  <c r="L120" i="11"/>
  <c r="M120" i="11" s="1"/>
  <c r="L125" i="11"/>
  <c r="M125" i="11" s="1"/>
  <c r="AB125" i="11"/>
  <c r="AC125" i="11" s="1"/>
  <c r="L132" i="11"/>
  <c r="M132" i="11" s="1"/>
  <c r="G140" i="11"/>
  <c r="H140" i="11" s="1"/>
  <c r="W145" i="11"/>
  <c r="X145" i="11" s="1"/>
  <c r="W153" i="11"/>
  <c r="X153" i="11" s="1"/>
  <c r="L161" i="11"/>
  <c r="M161" i="11" s="1"/>
  <c r="AB161" i="11"/>
  <c r="AC161" i="11" s="1"/>
  <c r="L169" i="11"/>
  <c r="M169" i="11" s="1"/>
  <c r="AD169" i="11" s="1"/>
  <c r="AE169" i="11" s="1"/>
  <c r="AB169" i="11"/>
  <c r="AC169" i="11" s="1"/>
  <c r="G173" i="11"/>
  <c r="H173" i="11" s="1"/>
  <c r="L189" i="11"/>
  <c r="M189" i="11" s="1"/>
  <c r="G191" i="11"/>
  <c r="H191" i="11" s="1"/>
  <c r="L196" i="11"/>
  <c r="M196" i="11" s="1"/>
  <c r="G204" i="11"/>
  <c r="H204" i="11" s="1"/>
  <c r="W209" i="11"/>
  <c r="X209" i="11" s="1"/>
  <c r="W217" i="11"/>
  <c r="X217" i="11" s="1"/>
  <c r="W70" i="11"/>
  <c r="X70" i="11" s="1"/>
  <c r="R50" i="11"/>
  <c r="S50" i="11" s="1"/>
  <c r="AB54" i="11"/>
  <c r="AC54" i="11" s="1"/>
  <c r="G62" i="11"/>
  <c r="H62" i="11" s="1"/>
  <c r="G78" i="11"/>
  <c r="H78" i="11" s="1"/>
  <c r="W78" i="11"/>
  <c r="X78" i="11" s="1"/>
  <c r="R82" i="11"/>
  <c r="S82" i="11" s="1"/>
  <c r="L84" i="11"/>
  <c r="M84" i="11" s="1"/>
  <c r="W84" i="11"/>
  <c r="X84" i="11" s="1"/>
  <c r="G88" i="11"/>
  <c r="H88" i="11" s="1"/>
  <c r="R88" i="11"/>
  <c r="S88" i="11" s="1"/>
  <c r="AB88" i="11"/>
  <c r="AC88" i="11" s="1"/>
  <c r="R91" i="11"/>
  <c r="S91" i="11" s="1"/>
  <c r="R92" i="11"/>
  <c r="S92" i="11" s="1"/>
  <c r="AB99" i="11"/>
  <c r="AC99" i="11" s="1"/>
  <c r="AB120" i="11"/>
  <c r="AC120" i="11" s="1"/>
  <c r="G124" i="11"/>
  <c r="H124" i="11" s="1"/>
  <c r="L131" i="11"/>
  <c r="M131" i="11" s="1"/>
  <c r="AD131" i="11" s="1"/>
  <c r="AE131" i="11" s="1"/>
  <c r="W135" i="11"/>
  <c r="X135" i="11" s="1"/>
  <c r="L139" i="11"/>
  <c r="M139" i="11" s="1"/>
  <c r="AD139" i="11" s="1"/>
  <c r="AE139" i="11" s="1"/>
  <c r="AB143" i="11"/>
  <c r="AC143" i="11" s="1"/>
  <c r="G147" i="11"/>
  <c r="H147" i="11" s="1"/>
  <c r="AB151" i="11"/>
  <c r="AC151" i="11" s="1"/>
  <c r="G155" i="11"/>
  <c r="H155" i="11" s="1"/>
  <c r="W155" i="11"/>
  <c r="X155" i="11" s="1"/>
  <c r="W159" i="11"/>
  <c r="X159" i="11" s="1"/>
  <c r="L163" i="11"/>
  <c r="M163" i="11" s="1"/>
  <c r="W167" i="11"/>
  <c r="X167" i="11" s="1"/>
  <c r="L171" i="11"/>
  <c r="M171" i="11" s="1"/>
  <c r="AB175" i="11"/>
  <c r="AC175" i="11" s="1"/>
  <c r="G179" i="11"/>
  <c r="H179" i="11" s="1"/>
  <c r="AB183" i="11"/>
  <c r="AC183" i="11" s="1"/>
  <c r="G187" i="11"/>
  <c r="H187" i="11" s="1"/>
  <c r="W187" i="11"/>
  <c r="X187" i="11" s="1"/>
  <c r="W191" i="11"/>
  <c r="X191" i="11" s="1"/>
  <c r="W193" i="11"/>
  <c r="X193" i="11" s="1"/>
  <c r="L195" i="11"/>
  <c r="M195" i="11" s="1"/>
  <c r="W197" i="11"/>
  <c r="X197" i="11" s="1"/>
  <c r="W199" i="11"/>
  <c r="X199" i="11" s="1"/>
  <c r="W201" i="11"/>
  <c r="X201" i="11" s="1"/>
  <c r="L203" i="11"/>
  <c r="M203" i="11" s="1"/>
  <c r="L205" i="11"/>
  <c r="M205" i="11" s="1"/>
  <c r="G206" i="11"/>
  <c r="H206" i="11" s="1"/>
  <c r="W206" i="11"/>
  <c r="X206" i="11" s="1"/>
  <c r="AB207" i="11"/>
  <c r="AC207" i="11" s="1"/>
  <c r="L209" i="11"/>
  <c r="M209" i="11" s="1"/>
  <c r="AB209" i="11"/>
  <c r="AC209" i="11" s="1"/>
  <c r="G211" i="11"/>
  <c r="H211" i="11" s="1"/>
  <c r="AB215" i="11"/>
  <c r="AC215" i="11" s="1"/>
  <c r="L217" i="11"/>
  <c r="M217" i="11" s="1"/>
  <c r="AB217" i="11"/>
  <c r="AC217" i="11" s="1"/>
  <c r="L15" i="11"/>
  <c r="M15" i="11" s="1"/>
  <c r="W15" i="11"/>
  <c r="X15" i="11" s="1"/>
  <c r="G16" i="11"/>
  <c r="H16" i="11" s="1"/>
  <c r="R16" i="11"/>
  <c r="S16" i="11" s="1"/>
  <c r="AB16" i="11"/>
  <c r="AC16" i="11" s="1"/>
  <c r="G23" i="11"/>
  <c r="H23" i="11" s="1"/>
  <c r="R23" i="11"/>
  <c r="S23" i="11" s="1"/>
  <c r="AB23" i="11"/>
  <c r="AC23" i="11" s="1"/>
  <c r="L24" i="11"/>
  <c r="M24" i="11" s="1"/>
  <c r="W24" i="11"/>
  <c r="X24" i="11" s="1"/>
  <c r="L31" i="11"/>
  <c r="M31" i="11" s="1"/>
  <c r="W31" i="11"/>
  <c r="X31" i="11" s="1"/>
  <c r="G32" i="11"/>
  <c r="H32" i="11" s="1"/>
  <c r="R32" i="11"/>
  <c r="S32" i="11" s="1"/>
  <c r="AB32" i="11"/>
  <c r="AC32" i="11" s="1"/>
  <c r="G39" i="11"/>
  <c r="H39" i="11" s="1"/>
  <c r="R39" i="11"/>
  <c r="S39" i="11" s="1"/>
  <c r="AB39" i="11"/>
  <c r="AC39" i="11" s="1"/>
  <c r="L40" i="11"/>
  <c r="M40" i="11" s="1"/>
  <c r="W40" i="11"/>
  <c r="X40" i="11" s="1"/>
  <c r="AB46" i="11"/>
  <c r="AC46" i="11" s="1"/>
  <c r="L48" i="11"/>
  <c r="M48" i="11" s="1"/>
  <c r="W48" i="11"/>
  <c r="X48" i="11" s="1"/>
  <c r="G54" i="11"/>
  <c r="H54" i="11" s="1"/>
  <c r="G56" i="11"/>
  <c r="H56" i="11" s="1"/>
  <c r="G60" i="11"/>
  <c r="H60" i="11" s="1"/>
  <c r="W60" i="11"/>
  <c r="X60" i="11" s="1"/>
  <c r="R64" i="11"/>
  <c r="S64" i="11" s="1"/>
  <c r="R68" i="11"/>
  <c r="S68" i="11" s="1"/>
  <c r="AB70" i="11"/>
  <c r="AC70" i="11" s="1"/>
  <c r="L72" i="11"/>
  <c r="M72" i="11" s="1"/>
  <c r="W72" i="11"/>
  <c r="X72" i="11" s="1"/>
  <c r="L74" i="11"/>
  <c r="M74" i="11" s="1"/>
  <c r="G76" i="11"/>
  <c r="H76" i="11" s="1"/>
  <c r="W76" i="11"/>
  <c r="X76" i="11" s="1"/>
  <c r="AB80" i="11"/>
  <c r="AC80" i="11" s="1"/>
  <c r="R83" i="11"/>
  <c r="S83" i="11" s="1"/>
  <c r="G84" i="11"/>
  <c r="H84" i="11" s="1"/>
  <c r="G86" i="11"/>
  <c r="H86" i="11" s="1"/>
  <c r="AB86" i="11"/>
  <c r="AC86" i="11" s="1"/>
  <c r="AB90" i="11"/>
  <c r="AC90" i="11" s="1"/>
  <c r="L91" i="11"/>
  <c r="M91" i="11" s="1"/>
  <c r="AD91" i="11" s="1"/>
  <c r="AE91" i="11" s="1"/>
  <c r="AB93" i="11"/>
  <c r="AC93" i="11" s="1"/>
  <c r="L95" i="11"/>
  <c r="M95" i="11" s="1"/>
  <c r="W95" i="11"/>
  <c r="X95" i="11" s="1"/>
  <c r="G97" i="11"/>
  <c r="H97" i="11" s="1"/>
  <c r="R97" i="11"/>
  <c r="S97" i="11" s="1"/>
  <c r="AB97" i="11"/>
  <c r="AC97" i="11" s="1"/>
  <c r="L98" i="11"/>
  <c r="M98" i="11" s="1"/>
  <c r="G102" i="11"/>
  <c r="H102" i="11" s="1"/>
  <c r="AB102" i="11"/>
  <c r="AC102" i="11" s="1"/>
  <c r="G104" i="11"/>
  <c r="H104" i="11" s="1"/>
  <c r="R104" i="11"/>
  <c r="S104" i="11" s="1"/>
  <c r="AB104" i="11"/>
  <c r="AC104" i="11" s="1"/>
  <c r="L108" i="11"/>
  <c r="M108" i="11" s="1"/>
  <c r="AB108" i="11"/>
  <c r="AC108" i="11" s="1"/>
  <c r="L111" i="11"/>
  <c r="M111" i="11" s="1"/>
  <c r="G118" i="11"/>
  <c r="H118" i="11" s="1"/>
  <c r="AB118" i="11"/>
  <c r="AC118" i="11" s="1"/>
  <c r="G122" i="11"/>
  <c r="H122" i="11" s="1"/>
  <c r="W122" i="11"/>
  <c r="X122" i="11" s="1"/>
  <c r="L123" i="11"/>
  <c r="M123" i="11" s="1"/>
  <c r="AB123" i="11"/>
  <c r="AC123" i="11" s="1"/>
  <c r="L128" i="11"/>
  <c r="M128" i="11" s="1"/>
  <c r="AB128" i="11"/>
  <c r="AC128" i="11" s="1"/>
  <c r="L133" i="11"/>
  <c r="M133" i="11" s="1"/>
  <c r="G134" i="11"/>
  <c r="H134" i="11" s="1"/>
  <c r="W134" i="11"/>
  <c r="X134" i="11" s="1"/>
  <c r="G143" i="11"/>
  <c r="H143" i="11" s="1"/>
  <c r="G145" i="11"/>
  <c r="H145" i="11" s="1"/>
  <c r="L146" i="11"/>
  <c r="M146" i="11" s="1"/>
  <c r="AB146" i="11"/>
  <c r="AC146" i="11" s="1"/>
  <c r="G149" i="11"/>
  <c r="H149" i="11" s="1"/>
  <c r="AB149" i="11"/>
  <c r="AC149" i="11" s="1"/>
  <c r="G153" i="11"/>
  <c r="H153" i="11" s="1"/>
  <c r="L154" i="11"/>
  <c r="M154" i="11" s="1"/>
  <c r="AB154" i="11"/>
  <c r="AC154" i="11" s="1"/>
  <c r="W157" i="11"/>
  <c r="X157" i="11" s="1"/>
  <c r="L165" i="11"/>
  <c r="M165" i="11" s="1"/>
  <c r="G166" i="11"/>
  <c r="H166" i="11" s="1"/>
  <c r="W166" i="11"/>
  <c r="X166" i="11" s="1"/>
  <c r="G175" i="11"/>
  <c r="H175" i="11" s="1"/>
  <c r="G177" i="11"/>
  <c r="H177" i="11" s="1"/>
  <c r="L178" i="11"/>
  <c r="M178" i="11" s="1"/>
  <c r="AB178" i="11"/>
  <c r="AC178" i="11" s="1"/>
  <c r="G181" i="11"/>
  <c r="H181" i="11" s="1"/>
  <c r="AB181" i="11"/>
  <c r="AC181" i="11" s="1"/>
  <c r="G185" i="11"/>
  <c r="H185" i="11" s="1"/>
  <c r="L186" i="11"/>
  <c r="M186" i="11" s="1"/>
  <c r="AB186" i="11"/>
  <c r="AC186" i="11" s="1"/>
  <c r="W189" i="11"/>
  <c r="X189" i="11" s="1"/>
  <c r="L197" i="11"/>
  <c r="M197" i="11" s="1"/>
  <c r="G198" i="11"/>
  <c r="H198" i="11" s="1"/>
  <c r="W198" i="11"/>
  <c r="X198" i="11" s="1"/>
  <c r="G209" i="11"/>
  <c r="H209" i="11" s="1"/>
  <c r="L210" i="11"/>
  <c r="M210" i="11" s="1"/>
  <c r="AB210" i="11"/>
  <c r="AC210" i="11" s="1"/>
  <c r="G213" i="11"/>
  <c r="H213" i="11" s="1"/>
  <c r="AB213" i="11"/>
  <c r="AC213" i="11" s="1"/>
  <c r="G217" i="11"/>
  <c r="H217" i="11" s="1"/>
  <c r="AD43" i="12"/>
  <c r="AE43" i="12" s="1"/>
  <c r="G7" i="12"/>
  <c r="H7" i="12" s="1"/>
  <c r="AD7" i="12" s="1"/>
  <c r="AE7" i="12" s="1"/>
  <c r="AB7" i="12"/>
  <c r="AC7" i="12" s="1"/>
  <c r="L11" i="12"/>
  <c r="M11" i="12" s="1"/>
  <c r="AD11" i="12" s="1"/>
  <c r="AE11" i="12" s="1"/>
  <c r="W34" i="12"/>
  <c r="X34" i="12" s="1"/>
  <c r="L38" i="12"/>
  <c r="M38" i="12" s="1"/>
  <c r="AD38" i="12" s="1"/>
  <c r="AE38" i="12" s="1"/>
  <c r="L39" i="12"/>
  <c r="M39" i="12" s="1"/>
  <c r="AD39" i="12" s="1"/>
  <c r="AE39" i="12" s="1"/>
  <c r="W39" i="12"/>
  <c r="X39" i="12" s="1"/>
  <c r="AB40" i="12"/>
  <c r="AC40" i="12" s="1"/>
  <c r="L41" i="12"/>
  <c r="M41" i="12" s="1"/>
  <c r="G50" i="12"/>
  <c r="H50" i="12" s="1"/>
  <c r="R57" i="12"/>
  <c r="S57" i="12" s="1"/>
  <c r="AB57" i="12"/>
  <c r="AC57" i="12" s="1"/>
  <c r="R63" i="12"/>
  <c r="S63" i="12" s="1"/>
  <c r="R84" i="12"/>
  <c r="S84" i="12" s="1"/>
  <c r="G96" i="12"/>
  <c r="H96" i="12" s="1"/>
  <c r="G98" i="12"/>
  <c r="H98" i="12" s="1"/>
  <c r="G99" i="12"/>
  <c r="H99" i="12" s="1"/>
  <c r="AD99" i="12" s="1"/>
  <c r="AE99" i="12" s="1"/>
  <c r="R100" i="12"/>
  <c r="S100" i="12" s="1"/>
  <c r="L118" i="12"/>
  <c r="M118" i="12" s="1"/>
  <c r="L119" i="12"/>
  <c r="M119" i="12" s="1"/>
  <c r="L136" i="12"/>
  <c r="M136" i="12" s="1"/>
  <c r="AB136" i="12"/>
  <c r="AC136" i="12" s="1"/>
  <c r="AB144" i="12"/>
  <c r="AC144" i="12" s="1"/>
  <c r="L47" i="12"/>
  <c r="M47" i="12" s="1"/>
  <c r="W47" i="12"/>
  <c r="X47" i="12" s="1"/>
  <c r="L51" i="12"/>
  <c r="M51" i="12" s="1"/>
  <c r="W51" i="12"/>
  <c r="X51" i="12" s="1"/>
  <c r="G55" i="12"/>
  <c r="H55" i="12" s="1"/>
  <c r="R59" i="12"/>
  <c r="S59" i="12" s="1"/>
  <c r="AB63" i="12"/>
  <c r="AC63" i="12" s="1"/>
  <c r="W67" i="12"/>
  <c r="X67" i="12" s="1"/>
  <c r="AB71" i="12"/>
  <c r="AC71" i="12" s="1"/>
  <c r="G79" i="12"/>
  <c r="H79" i="12" s="1"/>
  <c r="L81" i="12"/>
  <c r="M81" i="12" s="1"/>
  <c r="L83" i="12"/>
  <c r="M83" i="12" s="1"/>
  <c r="L84" i="12"/>
  <c r="M84" i="12" s="1"/>
  <c r="AD84" i="12" s="1"/>
  <c r="AE84" i="12" s="1"/>
  <c r="W85" i="12"/>
  <c r="X85" i="12" s="1"/>
  <c r="AB87" i="12"/>
  <c r="AC87" i="12" s="1"/>
  <c r="W91" i="12"/>
  <c r="X91" i="12" s="1"/>
  <c r="L99" i="12"/>
  <c r="M99" i="12" s="1"/>
  <c r="AB99" i="12"/>
  <c r="AC99" i="12" s="1"/>
  <c r="AB102" i="12"/>
  <c r="AC102" i="12" s="1"/>
  <c r="AB110" i="12"/>
  <c r="AC110" i="12" s="1"/>
  <c r="L114" i="12"/>
  <c r="M114" i="12" s="1"/>
  <c r="AD114" i="12" s="1"/>
  <c r="AE114" i="12" s="1"/>
  <c r="G119" i="12"/>
  <c r="H119" i="12" s="1"/>
  <c r="W119" i="12"/>
  <c r="X119" i="12" s="1"/>
  <c r="W120" i="12"/>
  <c r="X120" i="12" s="1"/>
  <c r="W124" i="12"/>
  <c r="X124" i="12" s="1"/>
  <c r="G125" i="12"/>
  <c r="H125" i="12" s="1"/>
  <c r="W125" i="12"/>
  <c r="X125" i="12" s="1"/>
  <c r="L130" i="12"/>
  <c r="M130" i="12" s="1"/>
  <c r="G132" i="12"/>
  <c r="H132" i="12" s="1"/>
  <c r="G133" i="12"/>
  <c r="H133" i="12" s="1"/>
  <c r="W133" i="12"/>
  <c r="X133" i="12" s="1"/>
  <c r="G134" i="12"/>
  <c r="H134" i="12" s="1"/>
  <c r="L138" i="12"/>
  <c r="M138" i="12" s="1"/>
  <c r="G152" i="12"/>
  <c r="H152" i="12" s="1"/>
  <c r="G156" i="12"/>
  <c r="H156" i="12" s="1"/>
  <c r="AB158" i="12"/>
  <c r="AC158" i="12" s="1"/>
  <c r="W164" i="12"/>
  <c r="X164" i="12" s="1"/>
  <c r="L167" i="12"/>
  <c r="M167" i="12" s="1"/>
  <c r="AB167" i="12"/>
  <c r="AC167" i="12" s="1"/>
  <c r="L169" i="12"/>
  <c r="M169" i="12" s="1"/>
  <c r="AB169" i="12"/>
  <c r="AC169" i="12" s="1"/>
  <c r="G171" i="12"/>
  <c r="H171" i="12" s="1"/>
  <c r="AB172" i="12"/>
  <c r="AC172" i="12" s="1"/>
  <c r="L174" i="12"/>
  <c r="M174" i="12" s="1"/>
  <c r="AD174" i="12" s="1"/>
  <c r="AE174" i="12" s="1"/>
  <c r="L175" i="12"/>
  <c r="M175" i="12" s="1"/>
  <c r="AB175" i="12"/>
  <c r="AC175" i="12" s="1"/>
  <c r="AB178" i="12"/>
  <c r="AC178" i="12" s="1"/>
  <c r="W179" i="12"/>
  <c r="X179" i="12" s="1"/>
  <c r="AB182" i="12"/>
  <c r="AC182" i="12" s="1"/>
  <c r="AD182" i="12" s="1"/>
  <c r="AE182" i="12" s="1"/>
  <c r="R6" i="12"/>
  <c r="S6" i="12" s="1"/>
  <c r="R7" i="12"/>
  <c r="S7" i="12" s="1"/>
  <c r="L10" i="12"/>
  <c r="M10" i="12" s="1"/>
  <c r="AB10" i="12"/>
  <c r="AC10" i="12" s="1"/>
  <c r="W11" i="12"/>
  <c r="X11" i="12" s="1"/>
  <c r="G14" i="12"/>
  <c r="H14" i="12" s="1"/>
  <c r="W14" i="12"/>
  <c r="X14" i="12" s="1"/>
  <c r="G40" i="12"/>
  <c r="H40" i="12" s="1"/>
  <c r="R40" i="12"/>
  <c r="S40" i="12" s="1"/>
  <c r="W79" i="12"/>
  <c r="X79" i="12" s="1"/>
  <c r="L82" i="12"/>
  <c r="M82" i="12" s="1"/>
  <c r="W82" i="12"/>
  <c r="X82" i="12" s="1"/>
  <c r="G83" i="12"/>
  <c r="H83" i="12" s="1"/>
  <c r="G85" i="12"/>
  <c r="H85" i="12" s="1"/>
  <c r="R87" i="12"/>
  <c r="S87" i="12" s="1"/>
  <c r="L95" i="12"/>
  <c r="M95" i="12" s="1"/>
  <c r="W95" i="12"/>
  <c r="X95" i="12" s="1"/>
  <c r="AB119" i="12"/>
  <c r="AC119" i="12" s="1"/>
  <c r="L126" i="12"/>
  <c r="M126" i="12" s="1"/>
  <c r="L128" i="12"/>
  <c r="M128" i="12" s="1"/>
  <c r="AB128" i="12"/>
  <c r="AC128" i="12" s="1"/>
  <c r="AB132" i="12"/>
  <c r="AC132" i="12" s="1"/>
  <c r="L134" i="12"/>
  <c r="M134" i="12" s="1"/>
  <c r="L144" i="12"/>
  <c r="M144" i="12" s="1"/>
  <c r="AB156" i="12"/>
  <c r="AC156" i="12" s="1"/>
  <c r="G167" i="12"/>
  <c r="H167" i="12" s="1"/>
  <c r="AD167" i="12" s="1"/>
  <c r="AE167" i="12" s="1"/>
  <c r="W167" i="12"/>
  <c r="X167" i="12" s="1"/>
  <c r="G168" i="12"/>
  <c r="H168" i="12" s="1"/>
  <c r="L171" i="12"/>
  <c r="M171" i="12" s="1"/>
  <c r="G172" i="12"/>
  <c r="H172" i="12" s="1"/>
  <c r="G175" i="12"/>
  <c r="H175" i="12" s="1"/>
  <c r="W175" i="12"/>
  <c r="X175" i="12" s="1"/>
  <c r="W176" i="12"/>
  <c r="X176" i="12" s="1"/>
  <c r="AB179" i="12"/>
  <c r="AC179" i="12" s="1"/>
  <c r="L180" i="12"/>
  <c r="M180" i="12" s="1"/>
  <c r="W18" i="12"/>
  <c r="X18" i="12" s="1"/>
  <c r="AD18" i="12" s="1"/>
  <c r="AE18" i="12" s="1"/>
  <c r="L22" i="12"/>
  <c r="M22" i="12" s="1"/>
  <c r="L23" i="12"/>
  <c r="M23" i="12" s="1"/>
  <c r="W23" i="12"/>
  <c r="X23" i="12" s="1"/>
  <c r="G24" i="12"/>
  <c r="H24" i="12" s="1"/>
  <c r="R24" i="12"/>
  <c r="S24" i="12" s="1"/>
  <c r="AB24" i="12"/>
  <c r="AC24" i="12" s="1"/>
  <c r="L25" i="12"/>
  <c r="M25" i="12" s="1"/>
  <c r="W25" i="12"/>
  <c r="X25" i="12" s="1"/>
  <c r="G26" i="12"/>
  <c r="H26" i="12" s="1"/>
  <c r="G27" i="12"/>
  <c r="H27" i="12" s="1"/>
  <c r="R27" i="12"/>
  <c r="S27" i="12" s="1"/>
  <c r="AB27" i="12"/>
  <c r="AC27" i="12" s="1"/>
  <c r="AB30" i="12"/>
  <c r="AC30" i="12" s="1"/>
  <c r="G46" i="12"/>
  <c r="H46" i="12" s="1"/>
  <c r="R48" i="12"/>
  <c r="S48" i="12" s="1"/>
  <c r="L52" i="12"/>
  <c r="M52" i="12" s="1"/>
  <c r="AD52" i="12" s="1"/>
  <c r="AE52" i="12" s="1"/>
  <c r="W52" i="12"/>
  <c r="X52" i="12" s="1"/>
  <c r="L54" i="12"/>
  <c r="M54" i="12" s="1"/>
  <c r="AD54" i="12" s="1"/>
  <c r="AE54" i="12" s="1"/>
  <c r="AB54" i="12"/>
  <c r="AC54" i="12" s="1"/>
  <c r="L59" i="12"/>
  <c r="M59" i="12" s="1"/>
  <c r="W60" i="12"/>
  <c r="X60" i="12" s="1"/>
  <c r="L63" i="12"/>
  <c r="M63" i="12" s="1"/>
  <c r="G64" i="12"/>
  <c r="H64" i="12" s="1"/>
  <c r="R64" i="12"/>
  <c r="S64" i="12" s="1"/>
  <c r="AB64" i="12"/>
  <c r="AC64" i="12" s="1"/>
  <c r="AB67" i="12"/>
  <c r="AC67" i="12" s="1"/>
  <c r="AB68" i="12"/>
  <c r="AC68" i="12" s="1"/>
  <c r="L69" i="12"/>
  <c r="M69" i="12" s="1"/>
  <c r="W71" i="12"/>
  <c r="X71" i="12" s="1"/>
  <c r="G72" i="12"/>
  <c r="H72" i="12" s="1"/>
  <c r="R72" i="12"/>
  <c r="S72" i="12" s="1"/>
  <c r="AB72" i="12"/>
  <c r="AC72" i="12" s="1"/>
  <c r="W73" i="12"/>
  <c r="X73" i="12" s="1"/>
  <c r="L76" i="12"/>
  <c r="M76" i="12" s="1"/>
  <c r="AB76" i="12"/>
  <c r="AC76" i="12" s="1"/>
  <c r="G88" i="12"/>
  <c r="H88" i="12" s="1"/>
  <c r="AD88" i="12" s="1"/>
  <c r="AE88" i="12" s="1"/>
  <c r="R88" i="12"/>
  <c r="S88" i="12" s="1"/>
  <c r="AB88" i="12"/>
  <c r="AC88" i="12" s="1"/>
  <c r="AB91" i="12"/>
  <c r="AC91" i="12" s="1"/>
  <c r="AB92" i="12"/>
  <c r="AC92" i="12" s="1"/>
  <c r="AD92" i="12" s="1"/>
  <c r="AE92" i="12" s="1"/>
  <c r="L93" i="12"/>
  <c r="M93" i="12" s="1"/>
  <c r="G103" i="12"/>
  <c r="H103" i="12" s="1"/>
  <c r="AH105" i="12" s="1"/>
  <c r="R103" i="12"/>
  <c r="S103" i="12" s="1"/>
  <c r="AB103" i="12"/>
  <c r="AC103" i="12" s="1"/>
  <c r="L107" i="12"/>
  <c r="M107" i="12" s="1"/>
  <c r="G108" i="12"/>
  <c r="H108" i="12" s="1"/>
  <c r="G111" i="12"/>
  <c r="H111" i="12" s="1"/>
  <c r="W111" i="12"/>
  <c r="X111" i="12" s="1"/>
  <c r="W112" i="12"/>
  <c r="X112" i="12" s="1"/>
  <c r="AB115" i="12"/>
  <c r="AC115" i="12" s="1"/>
  <c r="L116" i="12"/>
  <c r="M116" i="12" s="1"/>
  <c r="G123" i="12"/>
  <c r="H123" i="12" s="1"/>
  <c r="AB123" i="12"/>
  <c r="AC123" i="12" s="1"/>
  <c r="L124" i="12"/>
  <c r="M124" i="12" s="1"/>
  <c r="L131" i="12"/>
  <c r="M131" i="12" s="1"/>
  <c r="W138" i="12"/>
  <c r="X138" i="12" s="1"/>
  <c r="AB139" i="12"/>
  <c r="AC139" i="12" s="1"/>
  <c r="L140" i="12"/>
  <c r="M140" i="12" s="1"/>
  <c r="G147" i="12"/>
  <c r="H147" i="12" s="1"/>
  <c r="AD147" i="12" s="1"/>
  <c r="AE147" i="12" s="1"/>
  <c r="AB148" i="12"/>
  <c r="AC148" i="12" s="1"/>
  <c r="W154" i="12"/>
  <c r="X154" i="12" s="1"/>
  <c r="L155" i="12"/>
  <c r="M155" i="12" s="1"/>
  <c r="G159" i="12"/>
  <c r="H159" i="12" s="1"/>
  <c r="W159" i="12"/>
  <c r="X159" i="12" s="1"/>
  <c r="G160" i="12"/>
  <c r="H160" i="12" s="1"/>
  <c r="W160" i="12"/>
  <c r="X160" i="12" s="1"/>
  <c r="G163" i="12"/>
  <c r="H163" i="12" s="1"/>
  <c r="AB163" i="12"/>
  <c r="AC163" i="12" s="1"/>
  <c r="L164" i="12"/>
  <c r="M164" i="12" s="1"/>
  <c r="AD94" i="12"/>
  <c r="AE94" i="12" s="1"/>
  <c r="AD135" i="12"/>
  <c r="AE135" i="12" s="1"/>
  <c r="AD31" i="12"/>
  <c r="AE31" i="12" s="1"/>
  <c r="AD56" i="12"/>
  <c r="AE56" i="12" s="1"/>
  <c r="AD103" i="12"/>
  <c r="AE103" i="12" s="1"/>
  <c r="L156" i="12"/>
  <c r="M156" i="12" s="1"/>
  <c r="G157" i="12"/>
  <c r="H157" i="12" s="1"/>
  <c r="W157" i="12"/>
  <c r="X157" i="12" s="1"/>
  <c r="L160" i="12"/>
  <c r="M160" i="12" s="1"/>
  <c r="AB160" i="12"/>
  <c r="AC160" i="12" s="1"/>
  <c r="G164" i="12"/>
  <c r="H164" i="12" s="1"/>
  <c r="AB164" i="12"/>
  <c r="AC164" i="12" s="1"/>
  <c r="L168" i="12"/>
  <c r="M168" i="12" s="1"/>
  <c r="AB168" i="12"/>
  <c r="AC168" i="12" s="1"/>
  <c r="G176" i="12"/>
  <c r="H176" i="12" s="1"/>
  <c r="AD176" i="12" s="1"/>
  <c r="AE176" i="12" s="1"/>
  <c r="L177" i="12"/>
  <c r="M177" i="12" s="1"/>
  <c r="AB177" i="12"/>
  <c r="AC177" i="12" s="1"/>
  <c r="W180" i="12"/>
  <c r="X180" i="12" s="1"/>
  <c r="L12" i="12"/>
  <c r="M12" i="12" s="1"/>
  <c r="W12" i="12"/>
  <c r="X12" i="12" s="1"/>
  <c r="G13" i="12"/>
  <c r="H13" i="12" s="1"/>
  <c r="R13" i="12"/>
  <c r="S13" i="12" s="1"/>
  <c r="AB13" i="12"/>
  <c r="AC13" i="12" s="1"/>
  <c r="G20" i="12"/>
  <c r="H20" i="12" s="1"/>
  <c r="R20" i="12"/>
  <c r="S20" i="12" s="1"/>
  <c r="AB20" i="12"/>
  <c r="AC20" i="12" s="1"/>
  <c r="L21" i="12"/>
  <c r="M21" i="12" s="1"/>
  <c r="W21" i="12"/>
  <c r="X21" i="12" s="1"/>
  <c r="L28" i="12"/>
  <c r="M28" i="12" s="1"/>
  <c r="W28" i="12"/>
  <c r="X28" i="12" s="1"/>
  <c r="G29" i="12"/>
  <c r="H29" i="12" s="1"/>
  <c r="AD29" i="12" s="1"/>
  <c r="AE29" i="12" s="1"/>
  <c r="R29" i="12"/>
  <c r="S29" i="12" s="1"/>
  <c r="AB29" i="12"/>
  <c r="AC29" i="12" s="1"/>
  <c r="G36" i="12"/>
  <c r="H36" i="12" s="1"/>
  <c r="R36" i="12"/>
  <c r="S36" i="12" s="1"/>
  <c r="AB36" i="12"/>
  <c r="AC36" i="12" s="1"/>
  <c r="L37" i="12"/>
  <c r="M37" i="12" s="1"/>
  <c r="W37" i="12"/>
  <c r="X37" i="12" s="1"/>
  <c r="G42" i="12"/>
  <c r="H42" i="12" s="1"/>
  <c r="W42" i="12"/>
  <c r="X42" i="12" s="1"/>
  <c r="G44" i="12"/>
  <c r="H44" i="12" s="1"/>
  <c r="R44" i="12"/>
  <c r="S44" i="12" s="1"/>
  <c r="AB44" i="12"/>
  <c r="AC44" i="12" s="1"/>
  <c r="R46" i="12"/>
  <c r="S46" i="12" s="1"/>
  <c r="G47" i="12"/>
  <c r="H47" i="12" s="1"/>
  <c r="AD47" i="12" s="1"/>
  <c r="AE47" i="12" s="1"/>
  <c r="R47" i="12"/>
  <c r="S47" i="12" s="1"/>
  <c r="AB47" i="12"/>
  <c r="AC47" i="12" s="1"/>
  <c r="G49" i="12"/>
  <c r="H49" i="12" s="1"/>
  <c r="R50" i="12"/>
  <c r="S50" i="12" s="1"/>
  <c r="L55" i="12"/>
  <c r="M55" i="12" s="1"/>
  <c r="AB55" i="12"/>
  <c r="AC55" i="12" s="1"/>
  <c r="L57" i="12"/>
  <c r="M57" i="12" s="1"/>
  <c r="L58" i="12"/>
  <c r="M58" i="12" s="1"/>
  <c r="W58" i="12"/>
  <c r="X58" i="12" s="1"/>
  <c r="G61" i="12"/>
  <c r="H61" i="12" s="1"/>
  <c r="R61" i="12"/>
  <c r="S61" i="12" s="1"/>
  <c r="G62" i="12"/>
  <c r="H62" i="12" s="1"/>
  <c r="R62" i="12"/>
  <c r="S62" i="12" s="1"/>
  <c r="AB62" i="12"/>
  <c r="AC62" i="12" s="1"/>
  <c r="R65" i="12"/>
  <c r="S65" i="12" s="1"/>
  <c r="AB65" i="12"/>
  <c r="AC65" i="12" s="1"/>
  <c r="R67" i="12"/>
  <c r="S67" i="12" s="1"/>
  <c r="W69" i="12"/>
  <c r="X69" i="12" s="1"/>
  <c r="G71" i="12"/>
  <c r="H71" i="12" s="1"/>
  <c r="L77" i="12"/>
  <c r="M77" i="12" s="1"/>
  <c r="AB77" i="12"/>
  <c r="AC77" i="12" s="1"/>
  <c r="G81" i="12"/>
  <c r="H81" i="12" s="1"/>
  <c r="W81" i="12"/>
  <c r="X81" i="12" s="1"/>
  <c r="W83" i="12"/>
  <c r="X83" i="12" s="1"/>
  <c r="L89" i="12"/>
  <c r="M89" i="12" s="1"/>
  <c r="L90" i="12"/>
  <c r="M90" i="12" s="1"/>
  <c r="W90" i="12"/>
  <c r="X90" i="12" s="1"/>
  <c r="W93" i="12"/>
  <c r="X93" i="12" s="1"/>
  <c r="G95" i="12"/>
  <c r="H95" i="12" s="1"/>
  <c r="AH97" i="12" s="1"/>
  <c r="R95" i="12"/>
  <c r="S95" i="12" s="1"/>
  <c r="AB95" i="12"/>
  <c r="AC95" i="12" s="1"/>
  <c r="AB96" i="12"/>
  <c r="AC96" i="12" s="1"/>
  <c r="AB104" i="12"/>
  <c r="AC104" i="12" s="1"/>
  <c r="L108" i="12"/>
  <c r="M108" i="12" s="1"/>
  <c r="G109" i="12"/>
  <c r="H109" i="12" s="1"/>
  <c r="W109" i="12"/>
  <c r="X109" i="12" s="1"/>
  <c r="L112" i="12"/>
  <c r="M112" i="12" s="1"/>
  <c r="AB112" i="12"/>
  <c r="AC112" i="12" s="1"/>
  <c r="G116" i="12"/>
  <c r="H116" i="12" s="1"/>
  <c r="AB116" i="12"/>
  <c r="AC116" i="12" s="1"/>
  <c r="AB118" i="12"/>
  <c r="AC118" i="12" s="1"/>
  <c r="L120" i="12"/>
  <c r="M120" i="12" s="1"/>
  <c r="AB120" i="12"/>
  <c r="AC120" i="12" s="1"/>
  <c r="G122" i="12"/>
  <c r="H122" i="12" s="1"/>
  <c r="AD122" i="12" s="1"/>
  <c r="AE122" i="12" s="1"/>
  <c r="G126" i="12"/>
  <c r="H126" i="12" s="1"/>
  <c r="G128" i="12"/>
  <c r="H128" i="12" s="1"/>
  <c r="L129" i="12"/>
  <c r="M129" i="12" s="1"/>
  <c r="AB129" i="12"/>
  <c r="AC129" i="12" s="1"/>
  <c r="W132" i="12"/>
  <c r="X132" i="12" s="1"/>
  <c r="G136" i="12"/>
  <c r="H136" i="12" s="1"/>
  <c r="AH138" i="12" s="1"/>
  <c r="L137" i="12"/>
  <c r="M137" i="12" s="1"/>
  <c r="AB137" i="12"/>
  <c r="AC137" i="12" s="1"/>
  <c r="G140" i="12"/>
  <c r="H140" i="12" s="1"/>
  <c r="AB140" i="12"/>
  <c r="AC140" i="12" s="1"/>
  <c r="W144" i="12"/>
  <c r="X144" i="12" s="1"/>
  <c r="L148" i="12"/>
  <c r="M148" i="12" s="1"/>
  <c r="W150" i="12"/>
  <c r="X150" i="12" s="1"/>
  <c r="AD150" i="12" s="1"/>
  <c r="AE150" i="12" s="1"/>
  <c r="W152" i="12"/>
  <c r="X152" i="12" s="1"/>
  <c r="AD152" i="12" s="1"/>
  <c r="AE152" i="12" s="1"/>
  <c r="L154" i="12"/>
  <c r="M154" i="12" s="1"/>
  <c r="W156" i="12"/>
  <c r="X156" i="12" s="1"/>
  <c r="G165" i="12"/>
  <c r="H165" i="12" s="1"/>
  <c r="W165" i="12"/>
  <c r="X165" i="12" s="1"/>
  <c r="L172" i="12"/>
  <c r="M172" i="12" s="1"/>
  <c r="G173" i="12"/>
  <c r="H173" i="12" s="1"/>
  <c r="W173" i="12"/>
  <c r="X173" i="12" s="1"/>
  <c r="L176" i="12"/>
  <c r="M176" i="12" s="1"/>
  <c r="AB176" i="12"/>
  <c r="AC176" i="12" s="1"/>
  <c r="G180" i="12"/>
  <c r="H180" i="12" s="1"/>
  <c r="AB180" i="12"/>
  <c r="AC180" i="12" s="1"/>
  <c r="R85" i="12"/>
  <c r="S85" i="12" s="1"/>
  <c r="G86" i="12"/>
  <c r="H86" i="12" s="1"/>
  <c r="R86" i="12"/>
  <c r="S86" i="12" s="1"/>
  <c r="AB86" i="12"/>
  <c r="AC86" i="12" s="1"/>
  <c r="R89" i="12"/>
  <c r="S89" i="12" s="1"/>
  <c r="AB89" i="12"/>
  <c r="AC89" i="12" s="1"/>
  <c r="R91" i="12"/>
  <c r="S91" i="12" s="1"/>
  <c r="R96" i="12"/>
  <c r="S96" i="12" s="1"/>
  <c r="G97" i="12"/>
  <c r="H97" i="12" s="1"/>
  <c r="R97" i="12"/>
  <c r="S97" i="12" s="1"/>
  <c r="AB97" i="12"/>
  <c r="AC97" i="12" s="1"/>
  <c r="R98" i="12"/>
  <c r="S98" i="12" s="1"/>
  <c r="AD98" i="12" s="1"/>
  <c r="AE98" i="12" s="1"/>
  <c r="L100" i="12"/>
  <c r="M100" i="12" s="1"/>
  <c r="AB100" i="12"/>
  <c r="AC100" i="12" s="1"/>
  <c r="L101" i="12"/>
  <c r="M101" i="12" s="1"/>
  <c r="W101" i="12"/>
  <c r="X101" i="12" s="1"/>
  <c r="W102" i="12"/>
  <c r="X102" i="12" s="1"/>
  <c r="R104" i="12"/>
  <c r="S104" i="12" s="1"/>
  <c r="G105" i="12"/>
  <c r="H105" i="12" s="1"/>
  <c r="R105" i="12"/>
  <c r="S105" i="12" s="1"/>
  <c r="AB105" i="12"/>
  <c r="AC105" i="12" s="1"/>
  <c r="R106" i="12"/>
  <c r="S106" i="12" s="1"/>
  <c r="AD106" i="12" s="1"/>
  <c r="AE106" i="12" s="1"/>
  <c r="W108" i="12"/>
  <c r="X108" i="12" s="1"/>
  <c r="G117" i="12"/>
  <c r="H117" i="12" s="1"/>
  <c r="W117" i="12"/>
  <c r="X117" i="12" s="1"/>
  <c r="AB126" i="12"/>
  <c r="AC126" i="12" s="1"/>
  <c r="G130" i="12"/>
  <c r="H130" i="12" s="1"/>
  <c r="W130" i="12"/>
  <c r="X130" i="12" s="1"/>
  <c r="AB134" i="12"/>
  <c r="AC134" i="12" s="1"/>
  <c r="G138" i="12"/>
  <c r="H138" i="12" s="1"/>
  <c r="G142" i="12"/>
  <c r="H142" i="12" s="1"/>
  <c r="AD142" i="12" s="1"/>
  <c r="AE142" i="12" s="1"/>
  <c r="G144" i="12"/>
  <c r="H144" i="12" s="1"/>
  <c r="L145" i="12"/>
  <c r="M145" i="12" s="1"/>
  <c r="AB145" i="12"/>
  <c r="AC145" i="12" s="1"/>
  <c r="W148" i="12"/>
  <c r="X148" i="12" s="1"/>
  <c r="W158" i="12"/>
  <c r="X158" i="12" s="1"/>
  <c r="L162" i="12"/>
  <c r="M162" i="12" s="1"/>
  <c r="AD162" i="12" s="1"/>
  <c r="AE162" i="12" s="1"/>
  <c r="W166" i="12"/>
  <c r="X166" i="12" s="1"/>
  <c r="AD166" i="12" s="1"/>
  <c r="AE166" i="12" s="1"/>
  <c r="W168" i="12"/>
  <c r="X168" i="12" s="1"/>
  <c r="L170" i="12"/>
  <c r="M170" i="12" s="1"/>
  <c r="W172" i="12"/>
  <c r="X172" i="12" s="1"/>
  <c r="G181" i="12"/>
  <c r="H181" i="12" s="1"/>
  <c r="W181" i="12"/>
  <c r="X181" i="12" s="1"/>
  <c r="G28" i="12"/>
  <c r="H28" i="12" s="1"/>
  <c r="AB28" i="12"/>
  <c r="AC28" i="12" s="1"/>
  <c r="W29" i="12"/>
  <c r="X29" i="12" s="1"/>
  <c r="G37" i="12"/>
  <c r="H37" i="12" s="1"/>
  <c r="R37" i="12"/>
  <c r="S37" i="12" s="1"/>
  <c r="AB37" i="12"/>
  <c r="AC37" i="12" s="1"/>
  <c r="R41" i="12"/>
  <c r="S41" i="12" s="1"/>
  <c r="AB42" i="12"/>
  <c r="AC42" i="12" s="1"/>
  <c r="G45" i="12"/>
  <c r="H45" i="12" s="1"/>
  <c r="W49" i="12"/>
  <c r="X49" i="12" s="1"/>
  <c r="L61" i="12"/>
  <c r="M61" i="12" s="1"/>
  <c r="AB61" i="12"/>
  <c r="AC61" i="12" s="1"/>
  <c r="G65" i="12"/>
  <c r="H65" i="12" s="1"/>
  <c r="AD65" i="12" s="1"/>
  <c r="AE65" i="12" s="1"/>
  <c r="L73" i="12"/>
  <c r="M73" i="12" s="1"/>
  <c r="G77" i="12"/>
  <c r="H77" i="12" s="1"/>
  <c r="R77" i="12"/>
  <c r="S77" i="12" s="1"/>
  <c r="G78" i="12"/>
  <c r="H78" i="12" s="1"/>
  <c r="R78" i="12"/>
  <c r="S78" i="12" s="1"/>
  <c r="AD115" i="12"/>
  <c r="AE115" i="12" s="1"/>
  <c r="G154" i="12"/>
  <c r="H154" i="12" s="1"/>
  <c r="AD34" i="12"/>
  <c r="AE34" i="12" s="1"/>
  <c r="AD60" i="12"/>
  <c r="AE60" i="12" s="1"/>
  <c r="G12" i="12"/>
  <c r="H12" i="12" s="1"/>
  <c r="AH15" i="12" s="1"/>
  <c r="R12" i="12"/>
  <c r="S12" i="12" s="1"/>
  <c r="AB12" i="12"/>
  <c r="AC12" i="12" s="1"/>
  <c r="L13" i="12"/>
  <c r="M13" i="12" s="1"/>
  <c r="W13" i="12"/>
  <c r="X13" i="12" s="1"/>
  <c r="L20" i="12"/>
  <c r="M20" i="12" s="1"/>
  <c r="W20" i="12"/>
  <c r="X20" i="12" s="1"/>
  <c r="G21" i="12"/>
  <c r="H21" i="12" s="1"/>
  <c r="R21" i="12"/>
  <c r="S21" i="12" s="1"/>
  <c r="AB21" i="12"/>
  <c r="AC21" i="12" s="1"/>
  <c r="R28" i="12"/>
  <c r="S28" i="12" s="1"/>
  <c r="L29" i="12"/>
  <c r="M29" i="12" s="1"/>
  <c r="L36" i="12"/>
  <c r="M36" i="12" s="1"/>
  <c r="W36" i="12"/>
  <c r="X36" i="12" s="1"/>
  <c r="L44" i="12"/>
  <c r="M44" i="12" s="1"/>
  <c r="W44" i="12"/>
  <c r="X44" i="12" s="1"/>
  <c r="W46" i="12"/>
  <c r="X46" i="12" s="1"/>
  <c r="L50" i="12"/>
  <c r="M50" i="12" s="1"/>
  <c r="R53" i="12"/>
  <c r="S53" i="12" s="1"/>
  <c r="W65" i="12"/>
  <c r="X65" i="12" s="1"/>
  <c r="L74" i="12"/>
  <c r="M74" i="12" s="1"/>
  <c r="W74" i="12"/>
  <c r="X74" i="12" s="1"/>
  <c r="AB78" i="12"/>
  <c r="AC78" i="12" s="1"/>
  <c r="R81" i="12"/>
  <c r="S81" i="12" s="1"/>
  <c r="AB81" i="12"/>
  <c r="AC81" i="12" s="1"/>
  <c r="L8" i="12"/>
  <c r="M8" i="12" s="1"/>
  <c r="AD8" i="12" s="1"/>
  <c r="AE8" i="12" s="1"/>
  <c r="W8" i="12"/>
  <c r="X8" i="12" s="1"/>
  <c r="G9" i="12"/>
  <c r="H9" i="12" s="1"/>
  <c r="R9" i="12"/>
  <c r="S9" i="12" s="1"/>
  <c r="AB9" i="12"/>
  <c r="AC9" i="12" s="1"/>
  <c r="G16" i="12"/>
  <c r="H16" i="12" s="1"/>
  <c r="R16" i="12"/>
  <c r="S16" i="12" s="1"/>
  <c r="AD16" i="12" s="1"/>
  <c r="AE16" i="12" s="1"/>
  <c r="AB16" i="12"/>
  <c r="AC16" i="12" s="1"/>
  <c r="L17" i="12"/>
  <c r="M17" i="12" s="1"/>
  <c r="AD17" i="12" s="1"/>
  <c r="AE17" i="12" s="1"/>
  <c r="W17" i="12"/>
  <c r="X17" i="12" s="1"/>
  <c r="L24" i="12"/>
  <c r="M24" i="12" s="1"/>
  <c r="W24" i="12"/>
  <c r="X24" i="12" s="1"/>
  <c r="G25" i="12"/>
  <c r="H25" i="12" s="1"/>
  <c r="R25" i="12"/>
  <c r="S25" i="12" s="1"/>
  <c r="AB25" i="12"/>
  <c r="AC25" i="12" s="1"/>
  <c r="G32" i="12"/>
  <c r="H32" i="12" s="1"/>
  <c r="R32" i="12"/>
  <c r="S32" i="12" s="1"/>
  <c r="AB32" i="12"/>
  <c r="AC32" i="12" s="1"/>
  <c r="L33" i="12"/>
  <c r="M33" i="12" s="1"/>
  <c r="W33" i="12"/>
  <c r="X33" i="12" s="1"/>
  <c r="L40" i="12"/>
  <c r="M40" i="12" s="1"/>
  <c r="AD40" i="12" s="1"/>
  <c r="AE40" i="12" s="1"/>
  <c r="W40" i="12"/>
  <c r="X40" i="12" s="1"/>
  <c r="L45" i="12"/>
  <c r="M45" i="12" s="1"/>
  <c r="AB49" i="12"/>
  <c r="AC49" i="12" s="1"/>
  <c r="W53" i="12"/>
  <c r="X53" i="12" s="1"/>
  <c r="G54" i="12"/>
  <c r="H54" i="12" s="1"/>
  <c r="G57" i="12"/>
  <c r="H57" i="12" s="1"/>
  <c r="W57" i="12"/>
  <c r="X57" i="12" s="1"/>
  <c r="L65" i="12"/>
  <c r="M65" i="12" s="1"/>
  <c r="L66" i="12"/>
  <c r="M66" i="12" s="1"/>
  <c r="W66" i="12"/>
  <c r="X66" i="12" s="1"/>
  <c r="G69" i="12"/>
  <c r="H69" i="12" s="1"/>
  <c r="R69" i="12"/>
  <c r="S69" i="12" s="1"/>
  <c r="G70" i="12"/>
  <c r="H70" i="12" s="1"/>
  <c r="R70" i="12"/>
  <c r="S70" i="12" s="1"/>
  <c r="AB70" i="12"/>
  <c r="AC70" i="12" s="1"/>
  <c r="R73" i="12"/>
  <c r="S73" i="12" s="1"/>
  <c r="AB73" i="12"/>
  <c r="AC73" i="12" s="1"/>
  <c r="W77" i="12"/>
  <c r="X77" i="12" s="1"/>
  <c r="L85" i="12"/>
  <c r="M85" i="12" s="1"/>
  <c r="AB85" i="12"/>
  <c r="AC85" i="12" s="1"/>
  <c r="G89" i="12"/>
  <c r="H89" i="12" s="1"/>
  <c r="W89" i="12"/>
  <c r="X89" i="12" s="1"/>
  <c r="L96" i="12"/>
  <c r="M96" i="12" s="1"/>
  <c r="W96" i="12"/>
  <c r="X96" i="12" s="1"/>
  <c r="L97" i="12"/>
  <c r="M97" i="12" s="1"/>
  <c r="W97" i="12"/>
  <c r="X97" i="12" s="1"/>
  <c r="G100" i="12"/>
  <c r="H100" i="12" s="1"/>
  <c r="W100" i="12"/>
  <c r="X100" i="12" s="1"/>
  <c r="G101" i="12"/>
  <c r="H101" i="12" s="1"/>
  <c r="R101" i="12"/>
  <c r="S101" i="12" s="1"/>
  <c r="AB101" i="12"/>
  <c r="AC101" i="12" s="1"/>
  <c r="L104" i="12"/>
  <c r="M104" i="12" s="1"/>
  <c r="W104" i="12"/>
  <c r="X104" i="12" s="1"/>
  <c r="L105" i="12"/>
  <c r="M105" i="12" s="1"/>
  <c r="W105" i="12"/>
  <c r="X105" i="12" s="1"/>
  <c r="G112" i="12"/>
  <c r="H112" i="12" s="1"/>
  <c r="L113" i="12"/>
  <c r="M113" i="12" s="1"/>
  <c r="AB113" i="12"/>
  <c r="AC113" i="12" s="1"/>
  <c r="W116" i="12"/>
  <c r="X116" i="12" s="1"/>
  <c r="G120" i="12"/>
  <c r="H120" i="12" s="1"/>
  <c r="L121" i="12"/>
  <c r="M121" i="12" s="1"/>
  <c r="AB121" i="12"/>
  <c r="AC121" i="12" s="1"/>
  <c r="G124" i="12"/>
  <c r="H124" i="12" s="1"/>
  <c r="AB124" i="12"/>
  <c r="AC124" i="12" s="1"/>
  <c r="W128" i="12"/>
  <c r="X128" i="12" s="1"/>
  <c r="AD131" i="12"/>
  <c r="AE131" i="12" s="1"/>
  <c r="L132" i="12"/>
  <c r="M132" i="12" s="1"/>
  <c r="W136" i="12"/>
  <c r="X136" i="12" s="1"/>
  <c r="W140" i="12"/>
  <c r="X140" i="12" s="1"/>
  <c r="G149" i="12"/>
  <c r="H149" i="12" s="1"/>
  <c r="AD149" i="12" s="1"/>
  <c r="AE149" i="12" s="1"/>
  <c r="W149" i="12"/>
  <c r="X149" i="12" s="1"/>
  <c r="AD6" i="12"/>
  <c r="AE6" i="12" s="1"/>
  <c r="AD30" i="12"/>
  <c r="AE30" i="12" s="1"/>
  <c r="AD22" i="12"/>
  <c r="AE22" i="12" s="1"/>
  <c r="AD26" i="12"/>
  <c r="AE26" i="12" s="1"/>
  <c r="AD79" i="12"/>
  <c r="AE79" i="12" s="1"/>
  <c r="AD91" i="12"/>
  <c r="AE91" i="12" s="1"/>
  <c r="AD178" i="12"/>
  <c r="AE178" i="12" s="1"/>
  <c r="W41" i="12"/>
  <c r="X41" i="12" s="1"/>
  <c r="G53" i="12"/>
  <c r="H53" i="12" s="1"/>
  <c r="AB53" i="12"/>
  <c r="AC53" i="12" s="1"/>
  <c r="G93" i="12"/>
  <c r="H93" i="12" s="1"/>
  <c r="AD59" i="12"/>
  <c r="AE59" i="12" s="1"/>
  <c r="R45" i="12"/>
  <c r="S45" i="12" s="1"/>
  <c r="L49" i="12"/>
  <c r="M49" i="12" s="1"/>
  <c r="AD102" i="12"/>
  <c r="AE102" i="12" s="1"/>
  <c r="G41" i="12"/>
  <c r="H41" i="12" s="1"/>
  <c r="AB41" i="12"/>
  <c r="AC41" i="12" s="1"/>
  <c r="W45" i="12"/>
  <c r="X45" i="12" s="1"/>
  <c r="R49" i="12"/>
  <c r="S49" i="12" s="1"/>
  <c r="L53" i="12"/>
  <c r="M53" i="12" s="1"/>
  <c r="G58" i="12"/>
  <c r="H58" i="12" s="1"/>
  <c r="AH60" i="12" s="1"/>
  <c r="R58" i="12"/>
  <c r="S58" i="12" s="1"/>
  <c r="AB58" i="12"/>
  <c r="AC58" i="12" s="1"/>
  <c r="L62" i="12"/>
  <c r="M62" i="12" s="1"/>
  <c r="W62" i="12"/>
  <c r="X62" i="12" s="1"/>
  <c r="G66" i="12"/>
  <c r="H66" i="12" s="1"/>
  <c r="R66" i="12"/>
  <c r="S66" i="12" s="1"/>
  <c r="AB66" i="12"/>
  <c r="AC66" i="12" s="1"/>
  <c r="L70" i="12"/>
  <c r="M70" i="12" s="1"/>
  <c r="W70" i="12"/>
  <c r="X70" i="12" s="1"/>
  <c r="G74" i="12"/>
  <c r="H74" i="12" s="1"/>
  <c r="R74" i="12"/>
  <c r="S74" i="12" s="1"/>
  <c r="AB74" i="12"/>
  <c r="AC74" i="12" s="1"/>
  <c r="L78" i="12"/>
  <c r="M78" i="12" s="1"/>
  <c r="W78" i="12"/>
  <c r="X78" i="12" s="1"/>
  <c r="G82" i="12"/>
  <c r="H82" i="12" s="1"/>
  <c r="R82" i="12"/>
  <c r="S82" i="12" s="1"/>
  <c r="AB82" i="12"/>
  <c r="AC82" i="12" s="1"/>
  <c r="L86" i="12"/>
  <c r="M86" i="12" s="1"/>
  <c r="W86" i="12"/>
  <c r="X86" i="12" s="1"/>
  <c r="G90" i="12"/>
  <c r="H90" i="12" s="1"/>
  <c r="R90" i="12"/>
  <c r="S90" i="12" s="1"/>
  <c r="AB90" i="12"/>
  <c r="AC90" i="12" s="1"/>
  <c r="AD112" i="12"/>
  <c r="AE112" i="12" s="1"/>
  <c r="AD123" i="12"/>
  <c r="AE123" i="12" s="1"/>
  <c r="AD155" i="12"/>
  <c r="AE155" i="12" s="1"/>
  <c r="AD170" i="12"/>
  <c r="AE170" i="12" s="1"/>
  <c r="AD171" i="12"/>
  <c r="AE171" i="12" s="1"/>
  <c r="L109" i="12"/>
  <c r="M109" i="12" s="1"/>
  <c r="AB109" i="12"/>
  <c r="AC109" i="12" s="1"/>
  <c r="G113" i="12"/>
  <c r="H113" i="12" s="1"/>
  <c r="W113" i="12"/>
  <c r="X113" i="12" s="1"/>
  <c r="L117" i="12"/>
  <c r="M117" i="12" s="1"/>
  <c r="AD117" i="12" s="1"/>
  <c r="AE117" i="12" s="1"/>
  <c r="AB117" i="12"/>
  <c r="AC117" i="12" s="1"/>
  <c r="G121" i="12"/>
  <c r="H121" i="12" s="1"/>
  <c r="W121" i="12"/>
  <c r="X121" i="12" s="1"/>
  <c r="L125" i="12"/>
  <c r="M125" i="12" s="1"/>
  <c r="AD125" i="12" s="1"/>
  <c r="AE125" i="12" s="1"/>
  <c r="AB125" i="12"/>
  <c r="AC125" i="12" s="1"/>
  <c r="G129" i="12"/>
  <c r="H129" i="12" s="1"/>
  <c r="AH133" i="12" s="1"/>
  <c r="W129" i="12"/>
  <c r="X129" i="12" s="1"/>
  <c r="X207" i="12" s="1"/>
  <c r="L133" i="12"/>
  <c r="M133" i="12" s="1"/>
  <c r="AB133" i="12"/>
  <c r="AC133" i="12" s="1"/>
  <c r="G137" i="12"/>
  <c r="H137" i="12" s="1"/>
  <c r="W137" i="12"/>
  <c r="X137" i="12" s="1"/>
  <c r="L141" i="12"/>
  <c r="M141" i="12" s="1"/>
  <c r="AD141" i="12" s="1"/>
  <c r="AE141" i="12" s="1"/>
  <c r="AB141" i="12"/>
  <c r="AC141" i="12" s="1"/>
  <c r="G145" i="12"/>
  <c r="H145" i="12" s="1"/>
  <c r="W145" i="12"/>
  <c r="X145" i="12" s="1"/>
  <c r="L149" i="12"/>
  <c r="M149" i="12" s="1"/>
  <c r="AB149" i="12"/>
  <c r="AC149" i="12" s="1"/>
  <c r="G153" i="12"/>
  <c r="H153" i="12" s="1"/>
  <c r="W153" i="12"/>
  <c r="X153" i="12" s="1"/>
  <c r="L157" i="12"/>
  <c r="M157" i="12" s="1"/>
  <c r="AB157" i="12"/>
  <c r="AC157" i="12" s="1"/>
  <c r="G161" i="12"/>
  <c r="H161" i="12" s="1"/>
  <c r="W161" i="12"/>
  <c r="X161" i="12" s="1"/>
  <c r="L165" i="12"/>
  <c r="M165" i="12" s="1"/>
  <c r="AB165" i="12"/>
  <c r="AC165" i="12" s="1"/>
  <c r="G169" i="12"/>
  <c r="H169" i="12" s="1"/>
  <c r="AH172" i="12" s="1"/>
  <c r="W169" i="12"/>
  <c r="X169" i="12" s="1"/>
  <c r="L173" i="12"/>
  <c r="M173" i="12" s="1"/>
  <c r="AD173" i="12" s="1"/>
  <c r="AE173" i="12" s="1"/>
  <c r="AB173" i="12"/>
  <c r="AC173" i="12" s="1"/>
  <c r="G177" i="12"/>
  <c r="H177" i="12" s="1"/>
  <c r="W177" i="12"/>
  <c r="X177" i="12" s="1"/>
  <c r="L181" i="12"/>
  <c r="M181" i="12" s="1"/>
  <c r="AB181" i="12"/>
  <c r="AC181" i="12" s="1"/>
  <c r="AD45" i="11"/>
  <c r="AE45" i="11" s="1"/>
  <c r="W49" i="11"/>
  <c r="X49" i="11" s="1"/>
  <c r="L57" i="11"/>
  <c r="M57" i="11" s="1"/>
  <c r="W57" i="11"/>
  <c r="X57" i="11" s="1"/>
  <c r="AB61" i="11"/>
  <c r="AC61" i="11" s="1"/>
  <c r="L65" i="11"/>
  <c r="M65" i="11" s="1"/>
  <c r="W65" i="11"/>
  <c r="X65" i="11" s="1"/>
  <c r="G69" i="11"/>
  <c r="H69" i="11" s="1"/>
  <c r="AB69" i="11"/>
  <c r="AC69" i="11" s="1"/>
  <c r="L81" i="11"/>
  <c r="M81" i="11" s="1"/>
  <c r="W81" i="11"/>
  <c r="X81" i="11" s="1"/>
  <c r="W83" i="11"/>
  <c r="X83" i="11" s="1"/>
  <c r="L102" i="11"/>
  <c r="M102" i="11" s="1"/>
  <c r="AD196" i="11"/>
  <c r="AE196" i="11" s="1"/>
  <c r="G90" i="11"/>
  <c r="H90" i="11" s="1"/>
  <c r="G95" i="11"/>
  <c r="H95" i="11" s="1"/>
  <c r="W99" i="11"/>
  <c r="X99" i="11" s="1"/>
  <c r="G119" i="11"/>
  <c r="H119" i="11" s="1"/>
  <c r="W119" i="11"/>
  <c r="X119" i="11" s="1"/>
  <c r="L49" i="11"/>
  <c r="M49" i="11" s="1"/>
  <c r="G53" i="11"/>
  <c r="H53" i="11" s="1"/>
  <c r="R53" i="11"/>
  <c r="S53" i="11" s="1"/>
  <c r="AB53" i="11"/>
  <c r="AC53" i="11" s="1"/>
  <c r="G61" i="11"/>
  <c r="H61" i="11" s="1"/>
  <c r="R61" i="11"/>
  <c r="S61" i="11" s="1"/>
  <c r="R69" i="11"/>
  <c r="S69" i="11" s="1"/>
  <c r="L73" i="11"/>
  <c r="M73" i="11" s="1"/>
  <c r="W73" i="11"/>
  <c r="X73" i="11" s="1"/>
  <c r="G77" i="11"/>
  <c r="H77" i="11" s="1"/>
  <c r="R77" i="11"/>
  <c r="S77" i="11" s="1"/>
  <c r="AB77" i="11"/>
  <c r="AC77" i="11" s="1"/>
  <c r="AB106" i="11"/>
  <c r="AC106" i="11" s="1"/>
  <c r="G110" i="11"/>
  <c r="H110" i="11" s="1"/>
  <c r="AD185" i="11"/>
  <c r="AE185" i="11" s="1"/>
  <c r="G49" i="11"/>
  <c r="H49" i="11" s="1"/>
  <c r="R49" i="11"/>
  <c r="S49" i="11" s="1"/>
  <c r="AB49" i="11"/>
  <c r="AC49" i="11" s="1"/>
  <c r="L53" i="11"/>
  <c r="M53" i="11" s="1"/>
  <c r="W53" i="11"/>
  <c r="X53" i="11" s="1"/>
  <c r="G57" i="11"/>
  <c r="H57" i="11" s="1"/>
  <c r="R57" i="11"/>
  <c r="S57" i="11" s="1"/>
  <c r="AB57" i="11"/>
  <c r="AC57" i="11" s="1"/>
  <c r="L61" i="11"/>
  <c r="M61" i="11" s="1"/>
  <c r="W61" i="11"/>
  <c r="X61" i="11" s="1"/>
  <c r="G65" i="11"/>
  <c r="H65" i="11" s="1"/>
  <c r="R65" i="11"/>
  <c r="S65" i="11" s="1"/>
  <c r="AB65" i="11"/>
  <c r="AC65" i="11" s="1"/>
  <c r="L69" i="11"/>
  <c r="M69" i="11" s="1"/>
  <c r="R86" i="11"/>
  <c r="S86" i="11" s="1"/>
  <c r="L90" i="11"/>
  <c r="M90" i="11" s="1"/>
  <c r="M230" i="11" s="1"/>
  <c r="G94" i="11"/>
  <c r="H94" i="11" s="1"/>
  <c r="AB94" i="11"/>
  <c r="AC94" i="11" s="1"/>
  <c r="W98" i="11"/>
  <c r="X98" i="11" s="1"/>
  <c r="R102" i="11"/>
  <c r="S102" i="11" s="1"/>
  <c r="L106" i="11"/>
  <c r="M106" i="11" s="1"/>
  <c r="L110" i="11"/>
  <c r="M110" i="11" s="1"/>
  <c r="W86" i="11"/>
  <c r="X86" i="11" s="1"/>
  <c r="R90" i="11"/>
  <c r="S90" i="11" s="1"/>
  <c r="L94" i="11"/>
  <c r="M94" i="11" s="1"/>
  <c r="G98" i="11"/>
  <c r="H98" i="11" s="1"/>
  <c r="AB98" i="11"/>
  <c r="AC98" i="11" s="1"/>
  <c r="W102" i="11"/>
  <c r="X102" i="11" s="1"/>
  <c r="R106" i="11"/>
  <c r="S106" i="11" s="1"/>
  <c r="W110" i="11"/>
  <c r="X110" i="11" s="1"/>
  <c r="G115" i="11"/>
  <c r="H115" i="11" s="1"/>
  <c r="W115" i="11"/>
  <c r="X115" i="11" s="1"/>
  <c r="L119" i="11"/>
  <c r="M119" i="11" s="1"/>
  <c r="AB119" i="11"/>
  <c r="AC119" i="11" s="1"/>
  <c r="G123" i="11"/>
  <c r="H123" i="11" s="1"/>
  <c r="W123" i="11"/>
  <c r="X123" i="11" s="1"/>
  <c r="AB126" i="11"/>
  <c r="AC126" i="11" s="1"/>
  <c r="AD172" i="11"/>
  <c r="AE172" i="11" s="1"/>
  <c r="G130" i="11"/>
  <c r="H130" i="11" s="1"/>
  <c r="W130" i="11"/>
  <c r="X130" i="11" s="1"/>
  <c r="L134" i="11"/>
  <c r="M134" i="11" s="1"/>
  <c r="AB134" i="11"/>
  <c r="AC134" i="11" s="1"/>
  <c r="G138" i="11"/>
  <c r="H138" i="11" s="1"/>
  <c r="W138" i="11"/>
  <c r="X138" i="11" s="1"/>
  <c r="L142" i="11"/>
  <c r="M142" i="11" s="1"/>
  <c r="AB142" i="11"/>
  <c r="AC142" i="11" s="1"/>
  <c r="G146" i="11"/>
  <c r="H146" i="11" s="1"/>
  <c r="W146" i="11"/>
  <c r="X146" i="11" s="1"/>
  <c r="L150" i="11"/>
  <c r="M150" i="11" s="1"/>
  <c r="AB150" i="11"/>
  <c r="AC150" i="11" s="1"/>
  <c r="G154" i="11"/>
  <c r="H154" i="11" s="1"/>
  <c r="W154" i="11"/>
  <c r="X154" i="11" s="1"/>
  <c r="L158" i="11"/>
  <c r="M158" i="11" s="1"/>
  <c r="AB158" i="11"/>
  <c r="AC158" i="11" s="1"/>
  <c r="G162" i="11"/>
  <c r="H162" i="11" s="1"/>
  <c r="W162" i="11"/>
  <c r="X162" i="11" s="1"/>
  <c r="L166" i="11"/>
  <c r="M166" i="11" s="1"/>
  <c r="AB166" i="11"/>
  <c r="AC166" i="11" s="1"/>
  <c r="G170" i="11"/>
  <c r="H170" i="11" s="1"/>
  <c r="W170" i="11"/>
  <c r="X170" i="11" s="1"/>
  <c r="L174" i="11"/>
  <c r="M174" i="11" s="1"/>
  <c r="AB174" i="11"/>
  <c r="AC174" i="11" s="1"/>
  <c r="G178" i="11"/>
  <c r="H178" i="11" s="1"/>
  <c r="W178" i="11"/>
  <c r="X178" i="11" s="1"/>
  <c r="L182" i="11"/>
  <c r="M182" i="11" s="1"/>
  <c r="AB182" i="11"/>
  <c r="AC182" i="11" s="1"/>
  <c r="G186" i="11"/>
  <c r="H186" i="11" s="1"/>
  <c r="W186" i="11"/>
  <c r="X186" i="11" s="1"/>
  <c r="L190" i="11"/>
  <c r="M190" i="11" s="1"/>
  <c r="AB190" i="11"/>
  <c r="AC190" i="11" s="1"/>
  <c r="G194" i="11"/>
  <c r="H194" i="11" s="1"/>
  <c r="W194" i="11"/>
  <c r="X194" i="11" s="1"/>
  <c r="L198" i="11"/>
  <c r="M198" i="11" s="1"/>
  <c r="AB198" i="11"/>
  <c r="AC198" i="11" s="1"/>
  <c r="G202" i="11"/>
  <c r="H202" i="11" s="1"/>
  <c r="W202" i="11"/>
  <c r="X202" i="11" s="1"/>
  <c r="L206" i="11"/>
  <c r="M206" i="11" s="1"/>
  <c r="AB206" i="11"/>
  <c r="AC206" i="11" s="1"/>
  <c r="G210" i="11"/>
  <c r="H210" i="11" s="1"/>
  <c r="W210" i="11"/>
  <c r="X210" i="11" s="1"/>
  <c r="L214" i="11"/>
  <c r="M214" i="11" s="1"/>
  <c r="AB214" i="11"/>
  <c r="AC214" i="11" s="1"/>
  <c r="W174" i="1"/>
  <c r="X174" i="1" s="1"/>
  <c r="G172" i="1"/>
  <c r="H172" i="1" s="1"/>
  <c r="W171" i="1"/>
  <c r="X171" i="1" s="1"/>
  <c r="G171" i="1"/>
  <c r="H171" i="1" s="1"/>
  <c r="W170" i="1"/>
  <c r="X170" i="1" s="1"/>
  <c r="G170" i="1"/>
  <c r="H170" i="1" s="1"/>
  <c r="W168" i="1"/>
  <c r="X168" i="1" s="1"/>
  <c r="W166" i="1"/>
  <c r="X166" i="1" s="1"/>
  <c r="G166" i="1"/>
  <c r="H166" i="1" s="1"/>
  <c r="W164" i="1"/>
  <c r="X164" i="1" s="1"/>
  <c r="G164" i="1"/>
  <c r="H164" i="1" s="1"/>
  <c r="W163" i="1"/>
  <c r="X163" i="1" s="1"/>
  <c r="W162" i="1"/>
  <c r="X162" i="1" s="1"/>
  <c r="G162" i="1"/>
  <c r="H162" i="1" s="1"/>
  <c r="W160" i="1"/>
  <c r="X160" i="1" s="1"/>
  <c r="G160" i="1"/>
  <c r="H160" i="1" s="1"/>
  <c r="W158" i="1"/>
  <c r="X158" i="1" s="1"/>
  <c r="G158" i="1"/>
  <c r="H158" i="1" s="1"/>
  <c r="G156" i="1"/>
  <c r="H156" i="1" s="1"/>
  <c r="W184" i="1"/>
  <c r="X184" i="1" s="1"/>
  <c r="L158" i="1"/>
  <c r="M158" i="1" s="1"/>
  <c r="L157" i="1"/>
  <c r="M157" i="1" s="1"/>
  <c r="AB184" i="1"/>
  <c r="AC184" i="1" s="1"/>
  <c r="AB182" i="1"/>
  <c r="AC182" i="1" s="1"/>
  <c r="L182" i="1"/>
  <c r="M182" i="1" s="1"/>
  <c r="L180" i="1"/>
  <c r="M180" i="1" s="1"/>
  <c r="AB179" i="1"/>
  <c r="AC179" i="1" s="1"/>
  <c r="AB178" i="1"/>
  <c r="AC178" i="1" s="1"/>
  <c r="L178" i="1"/>
  <c r="M178" i="1" s="1"/>
  <c r="AB176" i="1"/>
  <c r="AC176" i="1" s="1"/>
  <c r="L176" i="1"/>
  <c r="M176" i="1" s="1"/>
  <c r="AB175" i="1"/>
  <c r="AC175" i="1" s="1"/>
  <c r="L175" i="1"/>
  <c r="M175" i="1" s="1"/>
  <c r="AB174" i="1"/>
  <c r="AC174" i="1" s="1"/>
  <c r="L170" i="1"/>
  <c r="M170" i="1" s="1"/>
  <c r="AB166" i="1"/>
  <c r="AC166" i="1" s="1"/>
  <c r="AB161" i="1"/>
  <c r="AC161" i="1" s="1"/>
  <c r="L161" i="1"/>
  <c r="M161" i="1" s="1"/>
  <c r="AB158" i="1"/>
  <c r="AC158" i="1" s="1"/>
  <c r="AB170" i="1"/>
  <c r="AC170" i="1" s="1"/>
  <c r="AB169" i="1"/>
  <c r="AC169" i="1" s="1"/>
  <c r="L166" i="1"/>
  <c r="M166" i="1" s="1"/>
  <c r="L165" i="1"/>
  <c r="M165" i="1" s="1"/>
  <c r="AB162" i="1"/>
  <c r="AC162" i="1" s="1"/>
  <c r="L162" i="1"/>
  <c r="M162" i="1" s="1"/>
  <c r="G183" i="1"/>
  <c r="H183" i="1" s="1"/>
  <c r="L184" i="1"/>
  <c r="M184" i="1" s="1"/>
  <c r="W182" i="1"/>
  <c r="X182" i="1" s="1"/>
  <c r="G182" i="1"/>
  <c r="H182" i="1" s="1"/>
  <c r="W181" i="1"/>
  <c r="X181" i="1" s="1"/>
  <c r="G181" i="1"/>
  <c r="H181" i="1" s="1"/>
  <c r="W178" i="1"/>
  <c r="X178" i="1" s="1"/>
  <c r="W177" i="1"/>
  <c r="X177" i="1" s="1"/>
  <c r="L174" i="1"/>
  <c r="M174" i="1" s="1"/>
  <c r="L172" i="1"/>
  <c r="M172" i="1" s="1"/>
  <c r="L171" i="1"/>
  <c r="M171" i="1" s="1"/>
  <c r="G178" i="1"/>
  <c r="H178" i="1" s="1"/>
  <c r="G176" i="1"/>
  <c r="H176" i="1" s="1"/>
  <c r="G174" i="1"/>
  <c r="H174" i="1" s="1"/>
  <c r="W173" i="1"/>
  <c r="X173" i="1" s="1"/>
  <c r="L168" i="1"/>
  <c r="M168" i="1" s="1"/>
  <c r="AB167" i="1"/>
  <c r="AC167" i="1" s="1"/>
  <c r="L167" i="1"/>
  <c r="M167" i="1" s="1"/>
  <c r="L164" i="1"/>
  <c r="M164" i="1" s="1"/>
  <c r="AB163" i="1"/>
  <c r="AC163" i="1" s="1"/>
  <c r="L163" i="1"/>
  <c r="M163" i="1" s="1"/>
  <c r="AB159" i="1"/>
  <c r="AC159" i="1" s="1"/>
  <c r="L159" i="1"/>
  <c r="M159" i="1" s="1"/>
  <c r="G184" i="1"/>
  <c r="H184" i="1" s="1"/>
  <c r="AB181" i="1"/>
  <c r="AC181" i="1" s="1"/>
  <c r="W169" i="1"/>
  <c r="X169" i="1" s="1"/>
  <c r="G165" i="1"/>
  <c r="H165" i="1" s="1"/>
  <c r="AB156" i="1"/>
  <c r="AC156" i="1" s="1"/>
  <c r="L156" i="1"/>
  <c r="M156" i="1" s="1"/>
  <c r="AB155" i="1"/>
  <c r="AC155" i="1" s="1"/>
  <c r="AB183" i="1"/>
  <c r="AC183" i="1" s="1"/>
  <c r="L183" i="1"/>
  <c r="M183" i="1" s="1"/>
  <c r="AB180" i="1"/>
  <c r="AC180" i="1" s="1"/>
  <c r="W183" i="1"/>
  <c r="X183" i="1" s="1"/>
  <c r="W180" i="1"/>
  <c r="X180" i="1" s="1"/>
  <c r="L181" i="1"/>
  <c r="M181" i="1" s="1"/>
  <c r="G180" i="1"/>
  <c r="H180" i="1" s="1"/>
  <c r="AB177" i="1"/>
  <c r="AC177" i="1" s="1"/>
  <c r="W179" i="1"/>
  <c r="X179" i="1" s="1"/>
  <c r="W176" i="1"/>
  <c r="X176" i="1" s="1"/>
  <c r="W175" i="1"/>
  <c r="X175" i="1" s="1"/>
  <c r="L179" i="1"/>
  <c r="M179" i="1" s="1"/>
  <c r="L177" i="1"/>
  <c r="M177" i="1" s="1"/>
  <c r="G179" i="1"/>
  <c r="H179" i="1" s="1"/>
  <c r="G177" i="1"/>
  <c r="H177" i="1" s="1"/>
  <c r="G175" i="1"/>
  <c r="H175" i="1" s="1"/>
  <c r="AB173" i="1"/>
  <c r="AC173" i="1" s="1"/>
  <c r="AB172" i="1"/>
  <c r="AC172" i="1" s="1"/>
  <c r="AB171" i="1"/>
  <c r="AC171" i="1" s="1"/>
  <c r="W172" i="1"/>
  <c r="X172" i="1" s="1"/>
  <c r="L173" i="1"/>
  <c r="M173" i="1" s="1"/>
  <c r="G173" i="1"/>
  <c r="H173" i="1" s="1"/>
  <c r="AB168" i="1"/>
  <c r="AC168" i="1" s="1"/>
  <c r="AB165" i="1"/>
  <c r="AC165" i="1" s="1"/>
  <c r="W167" i="1"/>
  <c r="X167" i="1" s="1"/>
  <c r="W165" i="1"/>
  <c r="X165" i="1" s="1"/>
  <c r="L169" i="1"/>
  <c r="M169" i="1" s="1"/>
  <c r="G169" i="1"/>
  <c r="H169" i="1" s="1"/>
  <c r="G168" i="1"/>
  <c r="H168" i="1" s="1"/>
  <c r="G167" i="1"/>
  <c r="H167" i="1" s="1"/>
  <c r="AB164" i="1"/>
  <c r="AC164" i="1" s="1"/>
  <c r="AB160" i="1"/>
  <c r="AC160" i="1" s="1"/>
  <c r="W161" i="1"/>
  <c r="X161" i="1" s="1"/>
  <c r="L160" i="1"/>
  <c r="M160" i="1" s="1"/>
  <c r="G163" i="1"/>
  <c r="H163" i="1" s="1"/>
  <c r="G161" i="1"/>
  <c r="H161" i="1" s="1"/>
  <c r="AB157" i="1"/>
  <c r="AC157" i="1" s="1"/>
  <c r="W159" i="1"/>
  <c r="X159" i="1" s="1"/>
  <c r="W157" i="1"/>
  <c r="X157" i="1" s="1"/>
  <c r="W156" i="1"/>
  <c r="X156" i="1" s="1"/>
  <c r="W155" i="1"/>
  <c r="X155" i="1" s="1"/>
  <c r="L155" i="1"/>
  <c r="M155" i="1" s="1"/>
  <c r="G159" i="1"/>
  <c r="H159" i="1" s="1"/>
  <c r="G157" i="1"/>
  <c r="H157" i="1" s="1"/>
  <c r="G155" i="1"/>
  <c r="H155" i="1" s="1"/>
  <c r="D40" i="8"/>
  <c r="D10" i="8"/>
  <c r="D36" i="8"/>
  <c r="D33" i="8"/>
  <c r="D21" i="8"/>
  <c r="D44" i="8"/>
  <c r="D19" i="8"/>
  <c r="D11" i="8"/>
  <c r="D42" i="8"/>
  <c r="D25" i="8"/>
  <c r="D13" i="8"/>
  <c r="D31" i="8"/>
  <c r="D47" i="8"/>
  <c r="D8" i="8"/>
  <c r="D38" i="8"/>
  <c r="D45" i="8"/>
  <c r="D22" i="8"/>
  <c r="D7" i="8"/>
  <c r="D23" i="8"/>
  <c r="D39" i="8"/>
  <c r="D41" i="8"/>
  <c r="D27" i="8"/>
  <c r="D18" i="8"/>
  <c r="D35" i="8"/>
  <c r="D26" i="8"/>
  <c r="D28" i="8"/>
  <c r="D24" i="8"/>
  <c r="D32" i="8"/>
  <c r="D9" i="8"/>
  <c r="D16" i="8"/>
  <c r="D29" i="8"/>
  <c r="D17" i="8"/>
  <c r="D20" i="8"/>
  <c r="D12" i="8"/>
  <c r="D43" i="8"/>
  <c r="D30" i="8"/>
  <c r="D34" i="8"/>
  <c r="D15" i="8"/>
  <c r="D46" i="8"/>
  <c r="D37" i="8"/>
  <c r="I22" i="8"/>
  <c r="I8" i="8"/>
  <c r="I25" i="8"/>
  <c r="I27" i="8"/>
  <c r="I15" i="8"/>
  <c r="I40" i="8"/>
  <c r="I30" i="8"/>
  <c r="I12" i="8"/>
  <c r="I20" i="8"/>
  <c r="I32" i="8"/>
  <c r="I42" i="8"/>
  <c r="I9" i="8"/>
  <c r="I38" i="8"/>
  <c r="I23" i="8"/>
  <c r="I19" i="8"/>
  <c r="I10" i="8"/>
  <c r="I7" i="8"/>
  <c r="I36" i="8"/>
  <c r="I26" i="8"/>
  <c r="I13" i="8"/>
  <c r="I41" i="8"/>
  <c r="I43" i="8"/>
  <c r="I29" i="8"/>
  <c r="I33" i="8"/>
  <c r="I14" i="8"/>
  <c r="I37" i="8"/>
  <c r="I17" i="8"/>
  <c r="I39" i="8"/>
  <c r="I18" i="8"/>
  <c r="I21" i="8"/>
  <c r="I34" i="8"/>
  <c r="I16" i="8"/>
  <c r="I31" i="8"/>
  <c r="I35" i="8"/>
  <c r="I28" i="8"/>
  <c r="I11" i="8"/>
  <c r="I24" i="8"/>
  <c r="D14" i="8"/>
  <c r="Z98" i="1"/>
  <c r="Z91" i="1"/>
  <c r="Z14" i="1"/>
  <c r="Z105" i="1"/>
  <c r="Z50" i="1"/>
  <c r="Z104" i="1"/>
  <c r="Z30" i="1"/>
  <c r="Z97" i="1"/>
  <c r="Z86" i="1"/>
  <c r="Z15" i="1"/>
  <c r="Z147" i="1"/>
  <c r="Z139" i="1"/>
  <c r="Z79" i="1"/>
  <c r="Z83" i="1"/>
  <c r="Z25" i="1"/>
  <c r="Z122" i="1"/>
  <c r="Z133" i="1"/>
  <c r="Z61" i="1"/>
  <c r="Z148" i="1"/>
  <c r="Z138" i="1"/>
  <c r="Z112" i="1"/>
  <c r="Z21" i="1"/>
  <c r="Z124" i="1"/>
  <c r="Z108" i="1"/>
  <c r="Z111" i="1"/>
  <c r="Z65" i="1"/>
  <c r="Z51" i="1"/>
  <c r="Z13" i="1"/>
  <c r="Z125" i="1"/>
  <c r="Z23" i="1"/>
  <c r="Z74" i="1"/>
  <c r="Z62" i="1"/>
  <c r="Z28" i="1"/>
  <c r="Z127" i="1"/>
  <c r="Z137" i="1"/>
  <c r="Z93" i="1"/>
  <c r="Z77" i="1"/>
  <c r="Z72" i="1"/>
  <c r="Z27" i="1"/>
  <c r="Z43" i="1"/>
  <c r="Z66" i="1"/>
  <c r="Z54" i="1"/>
  <c r="Z103" i="1"/>
  <c r="Z49" i="1"/>
  <c r="Z63" i="1"/>
  <c r="Z36" i="1"/>
  <c r="Z99" i="1"/>
  <c r="Z145" i="1"/>
  <c r="Z67" i="1"/>
  <c r="Z123" i="1"/>
  <c r="Z10" i="1"/>
  <c r="Z59" i="1"/>
  <c r="Z57" i="1"/>
  <c r="Z140" i="1"/>
  <c r="Z55" i="1"/>
  <c r="Z9" i="1"/>
  <c r="Z33" i="1"/>
  <c r="Z8" i="1"/>
  <c r="Z143" i="1"/>
  <c r="Z85" i="1"/>
  <c r="Z53" i="1"/>
  <c r="Z22" i="1"/>
  <c r="Z44" i="1"/>
  <c r="Z24" i="1"/>
  <c r="Z39" i="1"/>
  <c r="Z35" i="1"/>
  <c r="Z38" i="1"/>
  <c r="Z82" i="1"/>
  <c r="Z107" i="1"/>
  <c r="Z75" i="1"/>
  <c r="Z121" i="1"/>
  <c r="Z81" i="1"/>
  <c r="Z41" i="1"/>
  <c r="Z152" i="1"/>
  <c r="Z87" i="1"/>
  <c r="Z17" i="1"/>
  <c r="Z119" i="1"/>
  <c r="Z52" i="1"/>
  <c r="Z101" i="1"/>
  <c r="Z132" i="1"/>
  <c r="Z135" i="1"/>
  <c r="Z106" i="1"/>
  <c r="Z56" i="1"/>
  <c r="Z134" i="1"/>
  <c r="Z126" i="1"/>
  <c r="Z80" i="1"/>
  <c r="Z116" i="1"/>
  <c r="Z68" i="1"/>
  <c r="Z149" i="1"/>
  <c r="Z20" i="1"/>
  <c r="Z19" i="1"/>
  <c r="Z32" i="1"/>
  <c r="Z64" i="1"/>
  <c r="Z70" i="1"/>
  <c r="Z151" i="1"/>
  <c r="Z131" i="1"/>
  <c r="Z11" i="1"/>
  <c r="Z130" i="1"/>
  <c r="Z146" i="1"/>
  <c r="Z129" i="1"/>
  <c r="Z115" i="1"/>
  <c r="Z150" i="1"/>
  <c r="Z117" i="1"/>
  <c r="Z94" i="1"/>
  <c r="Z95" i="1"/>
  <c r="Z73" i="1"/>
  <c r="Z109" i="1"/>
  <c r="Z100" i="1"/>
  <c r="Z89" i="1"/>
  <c r="Z60" i="1"/>
  <c r="Z58" i="1"/>
  <c r="Z46" i="1"/>
  <c r="Z136" i="1"/>
  <c r="Z12" i="1"/>
  <c r="Z76" i="1"/>
  <c r="Z96" i="1"/>
  <c r="Z88" i="1"/>
  <c r="Z113" i="1"/>
  <c r="Z110" i="1"/>
  <c r="Z26" i="1"/>
  <c r="Z84" i="1"/>
  <c r="Z120" i="1"/>
  <c r="Z154" i="1"/>
  <c r="Z92" i="1"/>
  <c r="Z144" i="1"/>
  <c r="Z118" i="1"/>
  <c r="Z90" i="1"/>
  <c r="Z16" i="1"/>
  <c r="Z34" i="1"/>
  <c r="Z48" i="1"/>
  <c r="Z18" i="1"/>
  <c r="Z141" i="1"/>
  <c r="Z31" i="1"/>
  <c r="Z71" i="1"/>
  <c r="Z47" i="1"/>
  <c r="Z29" i="1"/>
  <c r="Z42" i="1"/>
  <c r="Z69" i="1"/>
  <c r="Z40" i="1"/>
  <c r="Z102" i="1"/>
  <c r="Z114" i="1"/>
  <c r="Z37" i="1"/>
  <c r="Z128" i="1"/>
  <c r="Z78" i="1"/>
  <c r="Z45" i="1"/>
  <c r="Z142" i="1"/>
  <c r="Z153" i="1"/>
  <c r="AH177" i="12" l="1"/>
  <c r="AD44" i="12"/>
  <c r="AE44" i="12" s="1"/>
  <c r="AH182" i="12"/>
  <c r="AH143" i="12"/>
  <c r="AD126" i="11"/>
  <c r="AE126" i="11" s="1"/>
  <c r="AD66" i="12"/>
  <c r="AE66" i="12" s="1"/>
  <c r="AH70" i="12"/>
  <c r="AH93" i="12"/>
  <c r="AH20" i="12"/>
  <c r="AH25" i="12"/>
  <c r="AD138" i="12"/>
  <c r="AE138" i="12" s="1"/>
  <c r="AD172" i="12"/>
  <c r="AE172" i="12" s="1"/>
  <c r="AD71" i="12"/>
  <c r="AE71" i="12" s="1"/>
  <c r="AH74" i="12"/>
  <c r="AD57" i="12"/>
  <c r="AE57" i="12" s="1"/>
  <c r="AD46" i="12"/>
  <c r="AE46" i="12" s="1"/>
  <c r="AD163" i="12"/>
  <c r="AE163" i="12" s="1"/>
  <c r="AD159" i="12"/>
  <c r="AE159" i="12" s="1"/>
  <c r="AH162" i="12"/>
  <c r="AD111" i="12"/>
  <c r="AE111" i="12" s="1"/>
  <c r="AH114" i="12"/>
  <c r="AD76" i="12"/>
  <c r="AE76" i="12" s="1"/>
  <c r="AD72" i="12"/>
  <c r="AE72" i="12" s="1"/>
  <c r="AD68" i="12"/>
  <c r="AE68" i="12" s="1"/>
  <c r="AD64" i="12"/>
  <c r="AE64" i="12" s="1"/>
  <c r="AD48" i="12"/>
  <c r="AE48" i="12" s="1"/>
  <c r="AD27" i="12"/>
  <c r="AE27" i="12" s="1"/>
  <c r="AD25" i="12"/>
  <c r="AE25" i="12" s="1"/>
  <c r="AD23" i="12"/>
  <c r="AE23" i="12" s="1"/>
  <c r="AD175" i="12"/>
  <c r="AE175" i="12" s="1"/>
  <c r="AD14" i="12"/>
  <c r="AE14" i="12" s="1"/>
  <c r="AD10" i="12"/>
  <c r="AE10" i="12" s="1"/>
  <c r="AD179" i="12"/>
  <c r="AE179" i="12" s="1"/>
  <c r="AD158" i="12"/>
  <c r="AE158" i="12" s="1"/>
  <c r="AD134" i="12"/>
  <c r="AE134" i="12" s="1"/>
  <c r="AD110" i="12"/>
  <c r="AE110" i="12" s="1"/>
  <c r="AD51" i="12"/>
  <c r="AE51" i="12" s="1"/>
  <c r="AH101" i="12"/>
  <c r="AH127" i="11"/>
  <c r="AD47" i="11"/>
  <c r="AE47" i="11" s="1"/>
  <c r="AD8" i="11"/>
  <c r="AE8" i="11" s="1"/>
  <c r="AD29" i="11"/>
  <c r="AE29" i="11" s="1"/>
  <c r="AD216" i="11"/>
  <c r="AE216" i="11" s="1"/>
  <c r="AD180" i="11"/>
  <c r="AE180" i="11" s="1"/>
  <c r="AD10" i="11"/>
  <c r="AE10" i="11" s="1"/>
  <c r="AD51" i="11"/>
  <c r="AE51" i="11" s="1"/>
  <c r="AD21" i="11"/>
  <c r="AE21" i="11" s="1"/>
  <c r="AD156" i="11"/>
  <c r="AE156" i="11" s="1"/>
  <c r="AD42" i="11"/>
  <c r="AE42" i="11" s="1"/>
  <c r="AD80" i="12"/>
  <c r="AE80" i="12" s="1"/>
  <c r="AH84" i="12"/>
  <c r="AH79" i="12"/>
  <c r="AD15" i="12"/>
  <c r="AE15" i="12" s="1"/>
  <c r="AH152" i="12"/>
  <c r="AH124" i="12"/>
  <c r="AH65" i="12"/>
  <c r="AH45" i="12"/>
  <c r="AH167" i="12"/>
  <c r="AH50" i="12"/>
  <c r="AH88" i="12"/>
  <c r="AD204" i="11"/>
  <c r="AE204" i="11" s="1"/>
  <c r="AD200" i="11"/>
  <c r="AE200" i="11" s="1"/>
  <c r="AD140" i="11"/>
  <c r="AE140" i="11" s="1"/>
  <c r="AD22" i="11"/>
  <c r="AE22" i="11" s="1"/>
  <c r="AH55" i="12"/>
  <c r="AH35" i="12"/>
  <c r="AH119" i="12"/>
  <c r="AD100" i="12"/>
  <c r="AE100" i="12" s="1"/>
  <c r="AD96" i="12"/>
  <c r="AE96" i="12" s="1"/>
  <c r="AD85" i="12"/>
  <c r="AE85" i="12" s="1"/>
  <c r="AD69" i="12"/>
  <c r="AE69" i="12" s="1"/>
  <c r="AD32" i="12"/>
  <c r="AE32" i="12" s="1"/>
  <c r="AD24" i="12"/>
  <c r="AE24" i="12" s="1"/>
  <c r="AD50" i="12"/>
  <c r="AE50" i="12" s="1"/>
  <c r="AD154" i="12"/>
  <c r="AE154" i="12" s="1"/>
  <c r="AH157" i="12"/>
  <c r="AH147" i="12"/>
  <c r="AD118" i="12"/>
  <c r="AE118" i="12" s="1"/>
  <c r="AH40" i="12"/>
  <c r="AD160" i="12"/>
  <c r="AE160" i="12" s="1"/>
  <c r="AD156" i="12"/>
  <c r="AE156" i="12" s="1"/>
  <c r="AH30" i="12"/>
  <c r="AH128" i="12"/>
  <c r="AD64" i="11"/>
  <c r="AE64" i="11" s="1"/>
  <c r="AD163" i="11"/>
  <c r="AE163" i="11" s="1"/>
  <c r="AD184" i="11"/>
  <c r="AE184" i="11" s="1"/>
  <c r="AD19" i="12"/>
  <c r="AE19" i="12" s="1"/>
  <c r="AH110" i="12"/>
  <c r="AH10" i="12"/>
  <c r="AD167" i="11"/>
  <c r="AE167" i="11" s="1"/>
  <c r="AD62" i="11"/>
  <c r="AE62" i="11" s="1"/>
  <c r="AD141" i="11"/>
  <c r="AE141" i="11" s="1"/>
  <c r="AD100" i="11"/>
  <c r="AE100" i="11" s="1"/>
  <c r="AD188" i="11"/>
  <c r="AE188" i="11" s="1"/>
  <c r="AD135" i="11"/>
  <c r="AE135" i="11" s="1"/>
  <c r="AD103" i="11"/>
  <c r="AE103" i="11" s="1"/>
  <c r="AD43" i="11"/>
  <c r="AE43" i="11" s="1"/>
  <c r="AD38" i="11"/>
  <c r="AE38" i="11" s="1"/>
  <c r="AD63" i="11"/>
  <c r="AE63" i="11" s="1"/>
  <c r="AD13" i="11"/>
  <c r="AE13" i="11" s="1"/>
  <c r="AD175" i="11"/>
  <c r="AE175" i="11" s="1"/>
  <c r="AD145" i="11"/>
  <c r="AE145" i="11" s="1"/>
  <c r="AD133" i="11"/>
  <c r="AE133" i="11" s="1"/>
  <c r="AD203" i="11"/>
  <c r="AE203" i="11" s="1"/>
  <c r="AD195" i="11"/>
  <c r="AE195" i="11" s="1"/>
  <c r="AD187" i="11"/>
  <c r="AE187" i="11" s="1"/>
  <c r="AD171" i="11"/>
  <c r="AE171" i="11" s="1"/>
  <c r="AD155" i="11"/>
  <c r="AE155" i="11" s="1"/>
  <c r="AD136" i="11"/>
  <c r="AE136" i="11" s="1"/>
  <c r="AD132" i="11"/>
  <c r="AE132" i="11" s="1"/>
  <c r="AD55" i="11"/>
  <c r="AE55" i="11" s="1"/>
  <c r="AD37" i="11"/>
  <c r="AE37" i="11" s="1"/>
  <c r="AD176" i="11"/>
  <c r="AE176" i="11" s="1"/>
  <c r="AD41" i="11"/>
  <c r="AE41" i="11" s="1"/>
  <c r="AD36" i="11"/>
  <c r="AE36" i="11" s="1"/>
  <c r="AD179" i="11"/>
  <c r="AE179" i="11" s="1"/>
  <c r="AD208" i="11"/>
  <c r="AE208" i="11" s="1"/>
  <c r="AD127" i="11"/>
  <c r="AE127" i="11" s="1"/>
  <c r="AD96" i="11"/>
  <c r="AE96" i="11" s="1"/>
  <c r="AD214" i="11"/>
  <c r="AE214" i="11" s="1"/>
  <c r="AD206" i="11"/>
  <c r="AE206" i="11" s="1"/>
  <c r="AD182" i="11"/>
  <c r="AE182" i="11" s="1"/>
  <c r="AD166" i="11"/>
  <c r="AE166" i="11" s="1"/>
  <c r="AD142" i="11"/>
  <c r="AE142" i="11" s="1"/>
  <c r="AD65" i="11"/>
  <c r="AE65" i="11" s="1"/>
  <c r="AD50" i="11"/>
  <c r="AE50" i="11" s="1"/>
  <c r="AD189" i="11"/>
  <c r="AE189" i="11" s="1"/>
  <c r="AD161" i="11"/>
  <c r="AE161" i="11" s="1"/>
  <c r="AD120" i="11"/>
  <c r="AE120" i="11" s="1"/>
  <c r="AD105" i="11"/>
  <c r="AE105" i="11" s="1"/>
  <c r="AD85" i="11"/>
  <c r="AE85" i="11" s="1"/>
  <c r="AD68" i="11"/>
  <c r="AE68" i="11" s="1"/>
  <c r="AD14" i="11"/>
  <c r="AE14" i="11" s="1"/>
  <c r="AD25" i="11"/>
  <c r="AE25" i="11" s="1"/>
  <c r="AD164" i="11"/>
  <c r="AE164" i="11" s="1"/>
  <c r="AD26" i="11"/>
  <c r="AE26" i="11" s="1"/>
  <c r="AD117" i="11"/>
  <c r="AE117" i="11" s="1"/>
  <c r="AD107" i="11"/>
  <c r="AE107" i="11" s="1"/>
  <c r="AD215" i="11"/>
  <c r="AE215" i="11" s="1"/>
  <c r="AD198" i="11"/>
  <c r="AE198" i="11" s="1"/>
  <c r="AD158" i="11"/>
  <c r="AE158" i="11" s="1"/>
  <c r="AD159" i="11"/>
  <c r="AE159" i="11" s="1"/>
  <c r="AD125" i="11"/>
  <c r="AE125" i="11" s="1"/>
  <c r="AD92" i="11"/>
  <c r="AE92" i="11" s="1"/>
  <c r="AD6" i="11"/>
  <c r="AE6" i="11" s="1"/>
  <c r="AD106" i="11"/>
  <c r="AE106" i="11" s="1"/>
  <c r="AD104" i="11"/>
  <c r="AE104" i="11" s="1"/>
  <c r="AD199" i="11"/>
  <c r="AE199" i="11" s="1"/>
  <c r="AD75" i="11"/>
  <c r="AE75" i="11" s="1"/>
  <c r="AD207" i="11"/>
  <c r="AE207" i="11" s="1"/>
  <c r="AD148" i="11"/>
  <c r="AE148" i="11" s="1"/>
  <c r="AD67" i="11"/>
  <c r="AE67" i="11" s="1"/>
  <c r="AD114" i="11"/>
  <c r="AE114" i="11" s="1"/>
  <c r="AD212" i="11"/>
  <c r="AE212" i="11" s="1"/>
  <c r="AD192" i="11"/>
  <c r="AE192" i="11" s="1"/>
  <c r="AD183" i="11"/>
  <c r="AE183" i="11" s="1"/>
  <c r="AD168" i="11"/>
  <c r="AE168" i="11" s="1"/>
  <c r="AD160" i="11"/>
  <c r="AE160" i="11" s="1"/>
  <c r="AD152" i="11"/>
  <c r="AE152" i="11" s="1"/>
  <c r="AD137" i="11"/>
  <c r="AE137" i="11" s="1"/>
  <c r="AD44" i="11"/>
  <c r="AE44" i="11" s="1"/>
  <c r="AD20" i="11"/>
  <c r="AE20" i="11" s="1"/>
  <c r="AD18" i="11"/>
  <c r="AE18" i="11" s="1"/>
  <c r="AD205" i="11"/>
  <c r="AE205" i="11" s="1"/>
  <c r="AD157" i="11"/>
  <c r="AE157" i="11" s="1"/>
  <c r="AD129" i="11"/>
  <c r="AE129" i="11" s="1"/>
  <c r="AD109" i="11"/>
  <c r="AE109" i="11" s="1"/>
  <c r="X230" i="11"/>
  <c r="AD66" i="11"/>
  <c r="AE66" i="11" s="1"/>
  <c r="AD35" i="11"/>
  <c r="AE35" i="11" s="1"/>
  <c r="AH48" i="11"/>
  <c r="AH25" i="11"/>
  <c r="AD190" i="11"/>
  <c r="AE190" i="11" s="1"/>
  <c r="AD174" i="11"/>
  <c r="AE174" i="11" s="1"/>
  <c r="AH140" i="11"/>
  <c r="AD149" i="11"/>
  <c r="AE149" i="11" s="1"/>
  <c r="AD111" i="11"/>
  <c r="AE111" i="11" s="1"/>
  <c r="AC230" i="11"/>
  <c r="AD56" i="11"/>
  <c r="AE56" i="11" s="1"/>
  <c r="AD46" i="11"/>
  <c r="AE46" i="11" s="1"/>
  <c r="AD211" i="11"/>
  <c r="AE211" i="11" s="1"/>
  <c r="AD201" i="11"/>
  <c r="AE201" i="11" s="1"/>
  <c r="AD193" i="11"/>
  <c r="AE193" i="11" s="1"/>
  <c r="AH109" i="11"/>
  <c r="AD116" i="11"/>
  <c r="AE116" i="11" s="1"/>
  <c r="AD59" i="11"/>
  <c r="AE59" i="11" s="1"/>
  <c r="AD151" i="11"/>
  <c r="AE151" i="11" s="1"/>
  <c r="AD113" i="11"/>
  <c r="AE113" i="11" s="1"/>
  <c r="AD89" i="11"/>
  <c r="AE89" i="11" s="1"/>
  <c r="AD19" i="11"/>
  <c r="AE19" i="11" s="1"/>
  <c r="AD12" i="11"/>
  <c r="AE12" i="11" s="1"/>
  <c r="AD11" i="11"/>
  <c r="AE11" i="11" s="1"/>
  <c r="AD144" i="11"/>
  <c r="AE144" i="11" s="1"/>
  <c r="AD79" i="11"/>
  <c r="AE79" i="11" s="1"/>
  <c r="AD9" i="11"/>
  <c r="AE9" i="11" s="1"/>
  <c r="AD28" i="11"/>
  <c r="AE28" i="11" s="1"/>
  <c r="AD99" i="11"/>
  <c r="AE99" i="11" s="1"/>
  <c r="AD74" i="11"/>
  <c r="AE74" i="11" s="1"/>
  <c r="AH44" i="11"/>
  <c r="AD213" i="11"/>
  <c r="AE213" i="11" s="1"/>
  <c r="AD177" i="11"/>
  <c r="AE177" i="11" s="1"/>
  <c r="AD165" i="11"/>
  <c r="AE165" i="11" s="1"/>
  <c r="AH35" i="11"/>
  <c r="AD134" i="11"/>
  <c r="AE134" i="11" s="1"/>
  <c r="AD118" i="11"/>
  <c r="AE118" i="11" s="1"/>
  <c r="AD108" i="11"/>
  <c r="AE108" i="11" s="1"/>
  <c r="AD93" i="11"/>
  <c r="AE93" i="11" s="1"/>
  <c r="AD72" i="11"/>
  <c r="AE72" i="11" s="1"/>
  <c r="AH99" i="11"/>
  <c r="AD31" i="11"/>
  <c r="AE31" i="11" s="1"/>
  <c r="AD78" i="11"/>
  <c r="AE78" i="11" s="1"/>
  <c r="AD71" i="11"/>
  <c r="AE71" i="11" s="1"/>
  <c r="AD58" i="11"/>
  <c r="AE58" i="11" s="1"/>
  <c r="AH165" i="11"/>
  <c r="AD30" i="11"/>
  <c r="AE30" i="11" s="1"/>
  <c r="AH145" i="11"/>
  <c r="AH199" i="11"/>
  <c r="AH175" i="11"/>
  <c r="AD24" i="11"/>
  <c r="AE24" i="11" s="1"/>
  <c r="AD83" i="11"/>
  <c r="AE83" i="11" s="1"/>
  <c r="AH135" i="11"/>
  <c r="AD84" i="11"/>
  <c r="AE84" i="11" s="1"/>
  <c r="AH53" i="11"/>
  <c r="AH155" i="11"/>
  <c r="AH39" i="11"/>
  <c r="AD128" i="11"/>
  <c r="AE128" i="11" s="1"/>
  <c r="AD122" i="11"/>
  <c r="AE122" i="11" s="1"/>
  <c r="AD80" i="11"/>
  <c r="AE80" i="11" s="1"/>
  <c r="AD54" i="11"/>
  <c r="AE54" i="11" s="1"/>
  <c r="AD39" i="11"/>
  <c r="AE39" i="11" s="1"/>
  <c r="AD217" i="11"/>
  <c r="AE217" i="11" s="1"/>
  <c r="AD209" i="11"/>
  <c r="AE209" i="11" s="1"/>
  <c r="AH95" i="11"/>
  <c r="AD70" i="11"/>
  <c r="AE70" i="11" s="1"/>
  <c r="AH150" i="11"/>
  <c r="AD33" i="11"/>
  <c r="AE33" i="11" s="1"/>
  <c r="AD27" i="11"/>
  <c r="AE27" i="11" s="1"/>
  <c r="AD143" i="11"/>
  <c r="AE143" i="11" s="1"/>
  <c r="AH118" i="11"/>
  <c r="AD32" i="11"/>
  <c r="AE32" i="11" s="1"/>
  <c r="AH184" i="11"/>
  <c r="AD102" i="11"/>
  <c r="AE102" i="11" s="1"/>
  <c r="AH72" i="11"/>
  <c r="AD7" i="11"/>
  <c r="AE7" i="11" s="1"/>
  <c r="AH132" i="11"/>
  <c r="AH76" i="11"/>
  <c r="AH62" i="11"/>
  <c r="AH194" i="11"/>
  <c r="AD147" i="11"/>
  <c r="AE147" i="11" s="1"/>
  <c r="AD77" i="11"/>
  <c r="AE77" i="11" s="1"/>
  <c r="AD95" i="11"/>
  <c r="AE95" i="11" s="1"/>
  <c r="AD153" i="11"/>
  <c r="AE153" i="11" s="1"/>
  <c r="AD81" i="11"/>
  <c r="AE81" i="11" s="1"/>
  <c r="AD40" i="11"/>
  <c r="AE40" i="11" s="1"/>
  <c r="AD15" i="11"/>
  <c r="AE15" i="11" s="1"/>
  <c r="AD191" i="11"/>
  <c r="AE191" i="11" s="1"/>
  <c r="AH67" i="11"/>
  <c r="AD17" i="11"/>
  <c r="AE17" i="11" s="1"/>
  <c r="AD16" i="11"/>
  <c r="AE16" i="11" s="1"/>
  <c r="AH10" i="11"/>
  <c r="AD124" i="11"/>
  <c r="AE124" i="11" s="1"/>
  <c r="AH180" i="11"/>
  <c r="AD173" i="11"/>
  <c r="AE173" i="11" s="1"/>
  <c r="AH122" i="11"/>
  <c r="AD115" i="11"/>
  <c r="AE115" i="11" s="1"/>
  <c r="AH170" i="11"/>
  <c r="AD97" i="11"/>
  <c r="AE97" i="11" s="1"/>
  <c r="AH81" i="11"/>
  <c r="AH113" i="11"/>
  <c r="AD90" i="11"/>
  <c r="AE90" i="11" s="1"/>
  <c r="AD150" i="11"/>
  <c r="AE150" i="11" s="1"/>
  <c r="AH189" i="11"/>
  <c r="AD181" i="11"/>
  <c r="AE181" i="11" s="1"/>
  <c r="AH30" i="11"/>
  <c r="AD53" i="11"/>
  <c r="AE53" i="11" s="1"/>
  <c r="H230" i="11"/>
  <c r="AH104" i="11"/>
  <c r="AD123" i="11"/>
  <c r="AE123" i="11" s="1"/>
  <c r="AD86" i="11"/>
  <c r="AE86" i="11" s="1"/>
  <c r="AH15" i="11"/>
  <c r="AD73" i="11"/>
  <c r="AE73" i="11" s="1"/>
  <c r="AD101" i="11"/>
  <c r="AE101" i="11" s="1"/>
  <c r="AD76" i="11"/>
  <c r="AE76" i="11" s="1"/>
  <c r="AD60" i="11"/>
  <c r="AE60" i="11" s="1"/>
  <c r="AD48" i="11"/>
  <c r="AE48" i="11" s="1"/>
  <c r="AD23" i="11"/>
  <c r="AE23" i="11" s="1"/>
  <c r="AD197" i="11"/>
  <c r="AE197" i="11" s="1"/>
  <c r="AD88" i="11"/>
  <c r="AE88" i="11" s="1"/>
  <c r="AH20" i="11"/>
  <c r="AH160" i="11"/>
  <c r="AH57" i="11"/>
  <c r="AH85" i="11"/>
  <c r="AH90" i="11"/>
  <c r="AD109" i="12"/>
  <c r="AE109" i="12" s="1"/>
  <c r="AD83" i="12"/>
  <c r="AE83" i="12" s="1"/>
  <c r="AD90" i="12"/>
  <c r="AE90" i="12" s="1"/>
  <c r="AD70" i="12"/>
  <c r="AE70" i="12" s="1"/>
  <c r="AD62" i="12"/>
  <c r="AE62" i="12" s="1"/>
  <c r="AD58" i="12"/>
  <c r="AE58" i="12" s="1"/>
  <c r="AD45" i="12"/>
  <c r="AE45" i="12" s="1"/>
  <c r="AD93" i="12"/>
  <c r="AE93" i="12" s="1"/>
  <c r="AD33" i="12"/>
  <c r="AE33" i="12" s="1"/>
  <c r="AD9" i="12"/>
  <c r="AE9" i="12" s="1"/>
  <c r="AD136" i="12"/>
  <c r="AE136" i="12" s="1"/>
  <c r="AD128" i="12"/>
  <c r="AE128" i="12" s="1"/>
  <c r="AD108" i="12"/>
  <c r="AE108" i="12" s="1"/>
  <c r="AD81" i="12"/>
  <c r="AE81" i="12" s="1"/>
  <c r="AD61" i="12"/>
  <c r="AE61" i="12" s="1"/>
  <c r="AD42" i="12"/>
  <c r="AE42" i="12" s="1"/>
  <c r="AD168" i="12"/>
  <c r="AE168" i="12" s="1"/>
  <c r="M207" i="12"/>
  <c r="AD20" i="12"/>
  <c r="AE20" i="12" s="1"/>
  <c r="AD130" i="12"/>
  <c r="AE130" i="12" s="1"/>
  <c r="AD86" i="12"/>
  <c r="AE86" i="12" s="1"/>
  <c r="AD148" i="12"/>
  <c r="AE148" i="12" s="1"/>
  <c r="AD21" i="12"/>
  <c r="AE21" i="12" s="1"/>
  <c r="AD73" i="12"/>
  <c r="AE73" i="12" s="1"/>
  <c r="AD144" i="12"/>
  <c r="AE144" i="12" s="1"/>
  <c r="AD126" i="12"/>
  <c r="AE126" i="12" s="1"/>
  <c r="AD95" i="12"/>
  <c r="AE95" i="12" s="1"/>
  <c r="AD67" i="12"/>
  <c r="AE67" i="12" s="1"/>
  <c r="AD55" i="12"/>
  <c r="AE55" i="12" s="1"/>
  <c r="AD37" i="12"/>
  <c r="AE37" i="12" s="1"/>
  <c r="AD36" i="12"/>
  <c r="AE36" i="12" s="1"/>
  <c r="AD13" i="12"/>
  <c r="AE13" i="12" s="1"/>
  <c r="AD119" i="12"/>
  <c r="AE119" i="12" s="1"/>
  <c r="AD140" i="12"/>
  <c r="AE140" i="12" s="1"/>
  <c r="AD181" i="12"/>
  <c r="AE181" i="12" s="1"/>
  <c r="AD157" i="12"/>
  <c r="AE157" i="12" s="1"/>
  <c r="AD78" i="12"/>
  <c r="AE78" i="12" s="1"/>
  <c r="AD49" i="12"/>
  <c r="AE49" i="12" s="1"/>
  <c r="AD104" i="12"/>
  <c r="AE104" i="12" s="1"/>
  <c r="AD77" i="12"/>
  <c r="AE77" i="12" s="1"/>
  <c r="AC207" i="12"/>
  <c r="AD132" i="12"/>
  <c r="AE132" i="12" s="1"/>
  <c r="AD124" i="12"/>
  <c r="AE124" i="12" s="1"/>
  <c r="AD101" i="12"/>
  <c r="AE101" i="12" s="1"/>
  <c r="AD97" i="12"/>
  <c r="AE97" i="12" s="1"/>
  <c r="AD89" i="12"/>
  <c r="AE89" i="12" s="1"/>
  <c r="AD12" i="12"/>
  <c r="AE12" i="12" s="1"/>
  <c r="AD116" i="12"/>
  <c r="AE116" i="12" s="1"/>
  <c r="AD165" i="12"/>
  <c r="AE165" i="12" s="1"/>
  <c r="AD133" i="12"/>
  <c r="AE133" i="12" s="1"/>
  <c r="AD120" i="12"/>
  <c r="AE120" i="12" s="1"/>
  <c r="AD105" i="12"/>
  <c r="AE105" i="12" s="1"/>
  <c r="AD28" i="12"/>
  <c r="AE28" i="12" s="1"/>
  <c r="AD180" i="12"/>
  <c r="AE180" i="12" s="1"/>
  <c r="AD164" i="12"/>
  <c r="AE164" i="12" s="1"/>
  <c r="AD177" i="12"/>
  <c r="AE177" i="12" s="1"/>
  <c r="AD169" i="12"/>
  <c r="AE169" i="12" s="1"/>
  <c r="AD161" i="12"/>
  <c r="AE161" i="12" s="1"/>
  <c r="AD153" i="12"/>
  <c r="AE153" i="12" s="1"/>
  <c r="AD145" i="12"/>
  <c r="AE145" i="12" s="1"/>
  <c r="AD137" i="12"/>
  <c r="AE137" i="12" s="1"/>
  <c r="AD129" i="12"/>
  <c r="AE129" i="12" s="1"/>
  <c r="AD121" i="12"/>
  <c r="AE121" i="12" s="1"/>
  <c r="AD113" i="12"/>
  <c r="AE113" i="12" s="1"/>
  <c r="AD82" i="12"/>
  <c r="AE82" i="12" s="1"/>
  <c r="AD41" i="12"/>
  <c r="AE41" i="12" s="1"/>
  <c r="H207" i="12"/>
  <c r="AD74" i="12"/>
  <c r="AE74" i="12" s="1"/>
  <c r="AD53" i="12"/>
  <c r="AE53" i="12" s="1"/>
  <c r="AD94" i="11"/>
  <c r="AE94" i="11" s="1"/>
  <c r="AD49" i="11"/>
  <c r="AE49" i="11" s="1"/>
  <c r="AD110" i="11"/>
  <c r="AE110" i="11" s="1"/>
  <c r="AD210" i="11"/>
  <c r="AE210" i="11" s="1"/>
  <c r="AD202" i="11"/>
  <c r="AE202" i="11" s="1"/>
  <c r="AD194" i="11"/>
  <c r="AE194" i="11" s="1"/>
  <c r="AD186" i="11"/>
  <c r="AE186" i="11" s="1"/>
  <c r="AD178" i="11"/>
  <c r="AE178" i="11" s="1"/>
  <c r="AD170" i="11"/>
  <c r="AE170" i="11" s="1"/>
  <c r="AD162" i="11"/>
  <c r="AE162" i="11" s="1"/>
  <c r="AD154" i="11"/>
  <c r="AE154" i="11" s="1"/>
  <c r="AD146" i="11"/>
  <c r="AE146" i="11" s="1"/>
  <c r="AD138" i="11"/>
  <c r="AE138" i="11" s="1"/>
  <c r="AD130" i="11"/>
  <c r="AE130" i="11" s="1"/>
  <c r="AD98" i="11"/>
  <c r="AE98" i="11" s="1"/>
  <c r="AD57" i="11"/>
  <c r="AE57" i="11" s="1"/>
  <c r="AD61" i="11"/>
  <c r="AE61" i="11" s="1"/>
  <c r="AD119" i="11"/>
  <c r="AE119" i="11" s="1"/>
  <c r="AD69" i="11"/>
  <c r="AE69" i="11" s="1"/>
  <c r="AD174" i="1"/>
  <c r="AE174" i="1" s="1"/>
  <c r="AD158" i="1"/>
  <c r="AE158" i="1" s="1"/>
  <c r="AD170" i="1"/>
  <c r="AE170" i="1" s="1"/>
  <c r="AD166" i="1"/>
  <c r="AE166" i="1" s="1"/>
  <c r="AD168" i="1"/>
  <c r="AE168" i="1" s="1"/>
  <c r="AD167" i="1"/>
  <c r="AE167" i="1" s="1"/>
  <c r="AD173" i="1"/>
  <c r="AE173" i="1" s="1"/>
  <c r="AD164" i="1"/>
  <c r="AE164" i="1" s="1"/>
  <c r="AD171" i="1"/>
  <c r="AE171" i="1" s="1"/>
  <c r="AD162" i="1"/>
  <c r="AE162" i="1" s="1"/>
  <c r="AD156" i="1"/>
  <c r="AE156" i="1" s="1"/>
  <c r="AD161" i="1"/>
  <c r="AE161" i="1" s="1"/>
  <c r="AD169" i="1"/>
  <c r="AE169" i="1" s="1"/>
  <c r="AD165" i="1"/>
  <c r="AE165" i="1" s="1"/>
  <c r="AD177" i="1"/>
  <c r="AE177" i="1" s="1"/>
  <c r="AD181" i="1"/>
  <c r="AE181" i="1" s="1"/>
  <c r="AD182" i="1"/>
  <c r="AE182" i="1" s="1"/>
  <c r="AD155" i="1"/>
  <c r="AE155" i="1" s="1"/>
  <c r="AD163" i="1"/>
  <c r="AE163" i="1" s="1"/>
  <c r="AD176" i="1"/>
  <c r="AE176" i="1" s="1"/>
  <c r="AD183" i="1"/>
  <c r="AE183" i="1" s="1"/>
  <c r="AD184" i="1"/>
  <c r="AE184" i="1" s="1"/>
  <c r="AD178" i="1"/>
  <c r="AE178" i="1" s="1"/>
  <c r="AD172" i="1"/>
  <c r="AE172" i="1" s="1"/>
  <c r="AD180" i="1"/>
  <c r="AE180" i="1" s="1"/>
  <c r="AD175" i="1"/>
  <c r="AE175" i="1" s="1"/>
  <c r="AD179" i="1"/>
  <c r="AE179" i="1" s="1"/>
  <c r="AD160" i="1"/>
  <c r="AE160" i="1" s="1"/>
  <c r="AD159" i="1"/>
  <c r="AE159" i="1" s="1"/>
  <c r="AD157" i="1"/>
  <c r="AE157" i="1" s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F37" i="12" l="1"/>
  <c r="AF40" i="12"/>
  <c r="AF136" i="12"/>
  <c r="AF116" i="11"/>
  <c r="AF125" i="11"/>
  <c r="AE230" i="11"/>
  <c r="AF193" i="11"/>
  <c r="AF113" i="11"/>
  <c r="AF23" i="11"/>
  <c r="AF167" i="11"/>
  <c r="AF86" i="11"/>
  <c r="AF6" i="11"/>
  <c r="AF68" i="11"/>
  <c r="AF46" i="11"/>
  <c r="AF98" i="11"/>
  <c r="AF197" i="11"/>
  <c r="AF8" i="11"/>
  <c r="AF211" i="11"/>
  <c r="AF29" i="11"/>
  <c r="AF82" i="11"/>
  <c r="AF140" i="12"/>
  <c r="AE207" i="12"/>
  <c r="AF107" i="12"/>
  <c r="AF152" i="12"/>
  <c r="AF106" i="12"/>
  <c r="AF35" i="12"/>
  <c r="AF143" i="12"/>
  <c r="AF123" i="12"/>
  <c r="AF148" i="12"/>
  <c r="AF138" i="12"/>
  <c r="AF46" i="12"/>
  <c r="AF124" i="12"/>
  <c r="AF30" i="12"/>
  <c r="AF167" i="12"/>
  <c r="AF115" i="12"/>
  <c r="AF26" i="12"/>
  <c r="AF9" i="12"/>
  <c r="AF23" i="12"/>
  <c r="AF32" i="12"/>
  <c r="AF83" i="12"/>
  <c r="AF113" i="12"/>
  <c r="AF60" i="12"/>
  <c r="AF27" i="12"/>
  <c r="AF67" i="12"/>
  <c r="AF96" i="12"/>
  <c r="AF88" i="12"/>
  <c r="AF175" i="12"/>
  <c r="AF38" i="12"/>
  <c r="AF41" i="12"/>
  <c r="AF64" i="12"/>
  <c r="AF105" i="12"/>
  <c r="AF182" i="12"/>
  <c r="AF163" i="12"/>
  <c r="AF100" i="12"/>
  <c r="AF101" i="12"/>
  <c r="AF147" i="12"/>
  <c r="AF179" i="12"/>
  <c r="AF177" i="12"/>
  <c r="AF51" i="12"/>
  <c r="AF160" i="12"/>
  <c r="AF173" i="12"/>
  <c r="AF58" i="12"/>
  <c r="AF8" i="12"/>
  <c r="AF49" i="12"/>
  <c r="AF24" i="12"/>
  <c r="AF7" i="12"/>
  <c r="AF118" i="12"/>
  <c r="AF98" i="12"/>
  <c r="AF19" i="12"/>
  <c r="AF28" i="12"/>
  <c r="AF139" i="12"/>
  <c r="AF22" i="12"/>
  <c r="AF127" i="12"/>
  <c r="AF135" i="12"/>
  <c r="AF119" i="12"/>
  <c r="AF16" i="12"/>
  <c r="AF104" i="12"/>
  <c r="AF171" i="12"/>
  <c r="AF169" i="12"/>
  <c r="AF10" i="12"/>
  <c r="AF122" i="12"/>
  <c r="AF39" i="12"/>
  <c r="AF95" i="12"/>
  <c r="AF43" i="12"/>
  <c r="AF165" i="12"/>
  <c r="AF157" i="12"/>
  <c r="AF77" i="12"/>
  <c r="AF56" i="12"/>
  <c r="AF63" i="12"/>
  <c r="AF151" i="12"/>
  <c r="AF97" i="12"/>
  <c r="AF53" i="12"/>
  <c r="AF102" i="12"/>
  <c r="AF170" i="12"/>
  <c r="AF108" i="12"/>
  <c r="AF57" i="12"/>
  <c r="AF110" i="12"/>
  <c r="AF66" i="12"/>
  <c r="AF172" i="12"/>
  <c r="AF86" i="12"/>
  <c r="AF133" i="12"/>
  <c r="AF6" i="12"/>
  <c r="AF111" i="12"/>
  <c r="AF85" i="12"/>
  <c r="AF15" i="12"/>
  <c r="AF71" i="12"/>
  <c r="AF142" i="12"/>
  <c r="AF166" i="12"/>
  <c r="AF73" i="12"/>
  <c r="AF94" i="12"/>
  <c r="AF178" i="12"/>
  <c r="AF154" i="12"/>
  <c r="AF129" i="12"/>
  <c r="AF161" i="12"/>
  <c r="AF42" i="12"/>
  <c r="AF72" i="12"/>
  <c r="AF75" i="12"/>
  <c r="AF116" i="12"/>
  <c r="AF89" i="12"/>
  <c r="AF47" i="12"/>
  <c r="AF50" i="12"/>
  <c r="AF149" i="12"/>
  <c r="AF155" i="12"/>
  <c r="AF141" i="12"/>
  <c r="AF62" i="12"/>
  <c r="AF125" i="12"/>
  <c r="AF145" i="12"/>
  <c r="AF18" i="12"/>
  <c r="AF164" i="12"/>
  <c r="AF87" i="12"/>
  <c r="AF25" i="12"/>
  <c r="AF78" i="12"/>
  <c r="AF181" i="12"/>
  <c r="AF14" i="12"/>
  <c r="AF68" i="12"/>
  <c r="AF11" i="12"/>
  <c r="AF132" i="12"/>
  <c r="AF74" i="12"/>
  <c r="AF29" i="12"/>
  <c r="AF114" i="12"/>
  <c r="AF36" i="12"/>
  <c r="AF112" i="12"/>
  <c r="AF159" i="12"/>
  <c r="AF31" i="12"/>
  <c r="AF21" i="12"/>
  <c r="AF120" i="12"/>
  <c r="AF82" i="12"/>
  <c r="AF137" i="12"/>
  <c r="AF65" i="12"/>
  <c r="AF131" i="12"/>
  <c r="AF126" i="12"/>
  <c r="AF93" i="12"/>
  <c r="AF70" i="12"/>
  <c r="AF12" i="12"/>
  <c r="AF44" i="12"/>
  <c r="AF33" i="12"/>
  <c r="AF81" i="12"/>
  <c r="AF52" i="12"/>
  <c r="AF91" i="12"/>
  <c r="AF168" i="12"/>
  <c r="AF146" i="12"/>
  <c r="AF144" i="12"/>
  <c r="AF55" i="12"/>
  <c r="AF134" i="12"/>
  <c r="AF69" i="12"/>
  <c r="AF59" i="12"/>
  <c r="AF156" i="12"/>
  <c r="AF48" i="12"/>
  <c r="AF130" i="12"/>
  <c r="AF176" i="12"/>
  <c r="AF103" i="12"/>
  <c r="AF34" i="12"/>
  <c r="AF158" i="12"/>
  <c r="AF61" i="12"/>
  <c r="AF80" i="12"/>
  <c r="AF84" i="12"/>
  <c r="AF54" i="12"/>
  <c r="AF174" i="12"/>
  <c r="AF162" i="12"/>
  <c r="AF180" i="12"/>
  <c r="AF128" i="12"/>
  <c r="AF121" i="12"/>
  <c r="AF153" i="12"/>
  <c r="AF13" i="12"/>
  <c r="AF92" i="12"/>
  <c r="AF79" i="12"/>
  <c r="AF99" i="12"/>
  <c r="AF17" i="12"/>
  <c r="AF20" i="12"/>
  <c r="AF150" i="12"/>
  <c r="AF76" i="12"/>
  <c r="AF90" i="12"/>
  <c r="AF117" i="12"/>
  <c r="AF45" i="12"/>
  <c r="AF109" i="12"/>
  <c r="AF186" i="11"/>
  <c r="AF213" i="11"/>
  <c r="AF163" i="11"/>
  <c r="AF187" i="11"/>
  <c r="AF109" i="11"/>
  <c r="AF199" i="11"/>
  <c r="AF203" i="11"/>
  <c r="AF22" i="11"/>
  <c r="AF87" i="11"/>
  <c r="AF58" i="11"/>
  <c r="AF118" i="11"/>
  <c r="AF183" i="11"/>
  <c r="AF209" i="11"/>
  <c r="AF114" i="11"/>
  <c r="AF137" i="11"/>
  <c r="AF76" i="11"/>
  <c r="AF70" i="11"/>
  <c r="AF106" i="11"/>
  <c r="AF174" i="11"/>
  <c r="AF206" i="11"/>
  <c r="AF43" i="11"/>
  <c r="AF69" i="11"/>
  <c r="AF119" i="11"/>
  <c r="AF205" i="11"/>
  <c r="AF146" i="11"/>
  <c r="AF210" i="11"/>
  <c r="AF10" i="11"/>
  <c r="AF143" i="11"/>
  <c r="AF32" i="11"/>
  <c r="AF16" i="11"/>
  <c r="AF92" i="11"/>
  <c r="AF47" i="11"/>
  <c r="AF85" i="11"/>
  <c r="AF15" i="11"/>
  <c r="AF127" i="11"/>
  <c r="AF110" i="11"/>
  <c r="AF188" i="11"/>
  <c r="AF59" i="11"/>
  <c r="AF81" i="11"/>
  <c r="AF89" i="11"/>
  <c r="AF9" i="11"/>
  <c r="AF142" i="11"/>
  <c r="AF177" i="11"/>
  <c r="AF198" i="11"/>
  <c r="AF136" i="11"/>
  <c r="AF72" i="11"/>
  <c r="AF27" i="11"/>
  <c r="AF149" i="11"/>
  <c r="AF93" i="11"/>
  <c r="AF40" i="11"/>
  <c r="AF50" i="11"/>
  <c r="AF131" i="11"/>
  <c r="AF215" i="11"/>
  <c r="AF132" i="11"/>
  <c r="AF141" i="11"/>
  <c r="AF155" i="11"/>
  <c r="AF138" i="11"/>
  <c r="AF170" i="11"/>
  <c r="AF202" i="11"/>
  <c r="AF37" i="11"/>
  <c r="AF80" i="11"/>
  <c r="AF84" i="11"/>
  <c r="AF108" i="11"/>
  <c r="AF111" i="11"/>
  <c r="AF79" i="11"/>
  <c r="AF20" i="11"/>
  <c r="AF52" i="11"/>
  <c r="AF150" i="11"/>
  <c r="AF53" i="11"/>
  <c r="AF123" i="11"/>
  <c r="AF200" i="11"/>
  <c r="AF60" i="11"/>
  <c r="AF62" i="11"/>
  <c r="AF28" i="11"/>
  <c r="AF34" i="11"/>
  <c r="AF112" i="11"/>
  <c r="AF96" i="11"/>
  <c r="AF208" i="11"/>
  <c r="AF73" i="11"/>
  <c r="AF171" i="11"/>
  <c r="AF216" i="11"/>
  <c r="AF21" i="11"/>
  <c r="AF133" i="11"/>
  <c r="AF207" i="11"/>
  <c r="AF120" i="11"/>
  <c r="AF173" i="11"/>
  <c r="AF55" i="11"/>
  <c r="AF36" i="11"/>
  <c r="AF107" i="11"/>
  <c r="AF135" i="11"/>
  <c r="AF74" i="11"/>
  <c r="AF139" i="11"/>
  <c r="AF158" i="11"/>
  <c r="AF190" i="11"/>
  <c r="AF49" i="11"/>
  <c r="AF191" i="11"/>
  <c r="AF176" i="11"/>
  <c r="AF157" i="11"/>
  <c r="AF192" i="11"/>
  <c r="AF154" i="11"/>
  <c r="AF144" i="11"/>
  <c r="AF42" i="11"/>
  <c r="AF147" i="11"/>
  <c r="AF51" i="11"/>
  <c r="AF25" i="11"/>
  <c r="AF212" i="11"/>
  <c r="AF17" i="11"/>
  <c r="AF124" i="11"/>
  <c r="AF31" i="11"/>
  <c r="AF148" i="11"/>
  <c r="AF94" i="11"/>
  <c r="AF7" i="11"/>
  <c r="AF26" i="11"/>
  <c r="AF179" i="11"/>
  <c r="AF204" i="11"/>
  <c r="AF181" i="11"/>
  <c r="AF90" i="11"/>
  <c r="AF121" i="11"/>
  <c r="AF126" i="11"/>
  <c r="AF88" i="11"/>
  <c r="AF13" i="11"/>
  <c r="AF67" i="11"/>
  <c r="AF151" i="11"/>
  <c r="AF185" i="11"/>
  <c r="AF172" i="11"/>
  <c r="AF178" i="11"/>
  <c r="AF78" i="11"/>
  <c r="AF117" i="11"/>
  <c r="AF161" i="11"/>
  <c r="AF56" i="11"/>
  <c r="AF153" i="11"/>
  <c r="AF156" i="11"/>
  <c r="AF122" i="11"/>
  <c r="AF44" i="11"/>
  <c r="AF128" i="11"/>
  <c r="AF95" i="11"/>
  <c r="AF189" i="11"/>
  <c r="AF63" i="11"/>
  <c r="AF18" i="11"/>
  <c r="AF77" i="11"/>
  <c r="AF140" i="11"/>
  <c r="AF75" i="11"/>
  <c r="AF169" i="11"/>
  <c r="AF166" i="11"/>
  <c r="AF83" i="11"/>
  <c r="AF71" i="11"/>
  <c r="AF48" i="11"/>
  <c r="AF11" i="11"/>
  <c r="AF103" i="11"/>
  <c r="AF45" i="11"/>
  <c r="AF24" i="11"/>
  <c r="AF175" i="11"/>
  <c r="AF101" i="11"/>
  <c r="AF196" i="11"/>
  <c r="AF61" i="11"/>
  <c r="AF57" i="11"/>
  <c r="AF129" i="11"/>
  <c r="AF130" i="11"/>
  <c r="AF162" i="11"/>
  <c r="AF194" i="11"/>
  <c r="AF54" i="11"/>
  <c r="AF35" i="11"/>
  <c r="AF100" i="11"/>
  <c r="AF201" i="11"/>
  <c r="AF195" i="11"/>
  <c r="AF160" i="11"/>
  <c r="AF97" i="11"/>
  <c r="AF14" i="11"/>
  <c r="AF41" i="11"/>
  <c r="AF104" i="11"/>
  <c r="AF65" i="11"/>
  <c r="AF152" i="11"/>
  <c r="AF39" i="11"/>
  <c r="AF38" i="11"/>
  <c r="AF12" i="11"/>
  <c r="AF165" i="11"/>
  <c r="AF64" i="11"/>
  <c r="AF66" i="11"/>
  <c r="AF164" i="11"/>
  <c r="AF159" i="11"/>
  <c r="AF145" i="11"/>
  <c r="AF168" i="11"/>
  <c r="AF33" i="11"/>
  <c r="AF19" i="11"/>
  <c r="AF91" i="11"/>
  <c r="AF180" i="11"/>
  <c r="AF217" i="11"/>
  <c r="AF184" i="11"/>
  <c r="AF134" i="11"/>
  <c r="AF30" i="11"/>
  <c r="AF99" i="11"/>
  <c r="AF105" i="11"/>
  <c r="AF115" i="11"/>
  <c r="AF102" i="11"/>
  <c r="AF182" i="11"/>
  <c r="AF214" i="11"/>
  <c r="AB82" i="1"/>
  <c r="AB50" i="1"/>
  <c r="AB34" i="1"/>
  <c r="AB24" i="1"/>
  <c r="AB14" i="1"/>
  <c r="AB12" i="1"/>
  <c r="AB10" i="1"/>
  <c r="AB17" i="1"/>
  <c r="AB15" i="1"/>
  <c r="AB13" i="1"/>
  <c r="AB11" i="1"/>
  <c r="AB114" i="1"/>
  <c r="AB98" i="1"/>
  <c r="AB90" i="1"/>
  <c r="AB86" i="1"/>
  <c r="AB84" i="1"/>
  <c r="AB83" i="1"/>
  <c r="AB153" i="1"/>
  <c r="AB146" i="1"/>
  <c r="AB138" i="1"/>
  <c r="AB134" i="1"/>
  <c r="AB130" i="1"/>
  <c r="AB122" i="1"/>
  <c r="AB118" i="1"/>
  <c r="AB116" i="1"/>
  <c r="AB115" i="1"/>
  <c r="AB66" i="1"/>
  <c r="AB58" i="1"/>
  <c r="AB54" i="1"/>
  <c r="AB52" i="1"/>
  <c r="AB51" i="1"/>
  <c r="AB106" i="1"/>
  <c r="AB102" i="1"/>
  <c r="AB100" i="1"/>
  <c r="AB99" i="1"/>
  <c r="AB74" i="1"/>
  <c r="AB70" i="1"/>
  <c r="AB68" i="1"/>
  <c r="AB67" i="1"/>
  <c r="AB42" i="1"/>
  <c r="AB38" i="1"/>
  <c r="AB36" i="1"/>
  <c r="AB35" i="1"/>
  <c r="AB148" i="1"/>
  <c r="AB147" i="1"/>
  <c r="AB132" i="1"/>
  <c r="AB131" i="1"/>
  <c r="AB154" i="1"/>
  <c r="AB142" i="1"/>
  <c r="AB140" i="1"/>
  <c r="AB139" i="1"/>
  <c r="AB126" i="1"/>
  <c r="AB124" i="1"/>
  <c r="AB123" i="1"/>
  <c r="AB110" i="1"/>
  <c r="AC110" i="1" s="1"/>
  <c r="AB108" i="1"/>
  <c r="AB107" i="1"/>
  <c r="AB94" i="1"/>
  <c r="AB92" i="1"/>
  <c r="AB91" i="1"/>
  <c r="AB78" i="1"/>
  <c r="AB76" i="1"/>
  <c r="AB75" i="1"/>
  <c r="AB62" i="1"/>
  <c r="AB60" i="1"/>
  <c r="AB59" i="1"/>
  <c r="AB46" i="1"/>
  <c r="AB44" i="1"/>
  <c r="AB43" i="1"/>
  <c r="AB30" i="1"/>
  <c r="AB28" i="1"/>
  <c r="AB27" i="1"/>
  <c r="AB26" i="1"/>
  <c r="AB25" i="1"/>
  <c r="AB151" i="1"/>
  <c r="AB150" i="1"/>
  <c r="AB144" i="1"/>
  <c r="AB143" i="1"/>
  <c r="AB136" i="1"/>
  <c r="AB135" i="1"/>
  <c r="AB128" i="1"/>
  <c r="AB127" i="1"/>
  <c r="AB120" i="1"/>
  <c r="AB119" i="1"/>
  <c r="AB112" i="1"/>
  <c r="AC112" i="1" s="1"/>
  <c r="AB111" i="1"/>
  <c r="AC111" i="1" s="1"/>
  <c r="AB104" i="1"/>
  <c r="AB103" i="1"/>
  <c r="AB96" i="1"/>
  <c r="AB95" i="1"/>
  <c r="AB88" i="1"/>
  <c r="AB87" i="1"/>
  <c r="AB80" i="1"/>
  <c r="AB79" i="1"/>
  <c r="AB72" i="1"/>
  <c r="AB71" i="1"/>
  <c r="AB64" i="1"/>
  <c r="AB63" i="1"/>
  <c r="AB56" i="1"/>
  <c r="AB55" i="1"/>
  <c r="AB48" i="1"/>
  <c r="AB47" i="1"/>
  <c r="AB40" i="1"/>
  <c r="AB39" i="1"/>
  <c r="AB32" i="1"/>
  <c r="AB31" i="1"/>
  <c r="AB21" i="1"/>
  <c r="AB20" i="1"/>
  <c r="AB19" i="1"/>
  <c r="AB18" i="1"/>
  <c r="AB9" i="1"/>
  <c r="AB152" i="1"/>
  <c r="AB149" i="1"/>
  <c r="AB145" i="1"/>
  <c r="AB141" i="1"/>
  <c r="AB137" i="1"/>
  <c r="AB133" i="1"/>
  <c r="AB129" i="1"/>
  <c r="AB125" i="1"/>
  <c r="AB121" i="1"/>
  <c r="AB117" i="1"/>
  <c r="AB113" i="1"/>
  <c r="AC113" i="1" s="1"/>
  <c r="AB109" i="1"/>
  <c r="AB105" i="1"/>
  <c r="AB101" i="1"/>
  <c r="AB97" i="1"/>
  <c r="AB93" i="1"/>
  <c r="AB89" i="1"/>
  <c r="AB85" i="1"/>
  <c r="AB81" i="1"/>
  <c r="AB77" i="1"/>
  <c r="AB73" i="1"/>
  <c r="AB69" i="1"/>
  <c r="AB65" i="1"/>
  <c r="AB61" i="1"/>
  <c r="AB57" i="1"/>
  <c r="AB53" i="1"/>
  <c r="AB49" i="1"/>
  <c r="AB45" i="1"/>
  <c r="AB41" i="1"/>
  <c r="AB37" i="1"/>
  <c r="AB33" i="1"/>
  <c r="AB29" i="1"/>
  <c r="AB23" i="1"/>
  <c r="AB22" i="1"/>
  <c r="AB16" i="1"/>
  <c r="U9" i="1" l="1"/>
  <c r="V9" i="1"/>
  <c r="U10" i="1"/>
  <c r="V10" i="1"/>
  <c r="U11" i="1"/>
  <c r="V11" i="1"/>
  <c r="U12" i="1"/>
  <c r="V12" i="1"/>
  <c r="U13" i="1"/>
  <c r="V13" i="1"/>
  <c r="U14" i="1"/>
  <c r="V14" i="1"/>
  <c r="U15" i="1"/>
  <c r="V15" i="1"/>
  <c r="U16" i="1"/>
  <c r="V16" i="1"/>
  <c r="U17" i="1"/>
  <c r="V17" i="1"/>
  <c r="U18" i="1"/>
  <c r="V18" i="1"/>
  <c r="U19" i="1"/>
  <c r="V19" i="1"/>
  <c r="U20" i="1"/>
  <c r="V20" i="1"/>
  <c r="U21" i="1"/>
  <c r="V21" i="1"/>
  <c r="U22" i="1"/>
  <c r="V22" i="1"/>
  <c r="U23" i="1"/>
  <c r="V23" i="1"/>
  <c r="U24" i="1"/>
  <c r="V24" i="1"/>
  <c r="U25" i="1"/>
  <c r="V25" i="1"/>
  <c r="U26" i="1"/>
  <c r="V26" i="1"/>
  <c r="U27" i="1"/>
  <c r="V27" i="1"/>
  <c r="U28" i="1"/>
  <c r="V28" i="1"/>
  <c r="U29" i="1"/>
  <c r="V29" i="1"/>
  <c r="U30" i="1"/>
  <c r="V30" i="1"/>
  <c r="U31" i="1"/>
  <c r="V31" i="1"/>
  <c r="U32" i="1"/>
  <c r="V32" i="1"/>
  <c r="U33" i="1"/>
  <c r="V33" i="1"/>
  <c r="U34" i="1"/>
  <c r="V34" i="1"/>
  <c r="U35" i="1"/>
  <c r="V35" i="1"/>
  <c r="U36" i="1"/>
  <c r="V36" i="1"/>
  <c r="U37" i="1"/>
  <c r="V37" i="1"/>
  <c r="U38" i="1"/>
  <c r="V38" i="1"/>
  <c r="U39" i="1"/>
  <c r="V39" i="1"/>
  <c r="U40" i="1"/>
  <c r="V40" i="1"/>
  <c r="U41" i="1"/>
  <c r="V41" i="1"/>
  <c r="U42" i="1"/>
  <c r="V42" i="1"/>
  <c r="U43" i="1"/>
  <c r="V43" i="1"/>
  <c r="U44" i="1"/>
  <c r="V44" i="1"/>
  <c r="U45" i="1"/>
  <c r="V45" i="1"/>
  <c r="U46" i="1"/>
  <c r="V46" i="1"/>
  <c r="U47" i="1"/>
  <c r="V47" i="1"/>
  <c r="U48" i="1"/>
  <c r="V48" i="1"/>
  <c r="U49" i="1"/>
  <c r="V49" i="1"/>
  <c r="U50" i="1"/>
  <c r="V50" i="1"/>
  <c r="U51" i="1"/>
  <c r="V51" i="1"/>
  <c r="U52" i="1"/>
  <c r="V52" i="1"/>
  <c r="U53" i="1"/>
  <c r="V53" i="1"/>
  <c r="U54" i="1"/>
  <c r="V54" i="1"/>
  <c r="U55" i="1"/>
  <c r="V55" i="1"/>
  <c r="U56" i="1"/>
  <c r="V56" i="1"/>
  <c r="U57" i="1"/>
  <c r="V57" i="1"/>
  <c r="U58" i="1"/>
  <c r="V58" i="1"/>
  <c r="U59" i="1"/>
  <c r="V59" i="1"/>
  <c r="U60" i="1"/>
  <c r="V60" i="1"/>
  <c r="U61" i="1"/>
  <c r="V61" i="1"/>
  <c r="U62" i="1"/>
  <c r="V62" i="1"/>
  <c r="U63" i="1"/>
  <c r="V63" i="1"/>
  <c r="U64" i="1"/>
  <c r="V64" i="1"/>
  <c r="U65" i="1"/>
  <c r="V65" i="1"/>
  <c r="U66" i="1"/>
  <c r="V66" i="1"/>
  <c r="U67" i="1"/>
  <c r="V67" i="1"/>
  <c r="U68" i="1"/>
  <c r="V68" i="1"/>
  <c r="U69" i="1"/>
  <c r="V69" i="1"/>
  <c r="U70" i="1"/>
  <c r="V70" i="1"/>
  <c r="U71" i="1"/>
  <c r="V71" i="1"/>
  <c r="U72" i="1"/>
  <c r="V72" i="1"/>
  <c r="U73" i="1"/>
  <c r="V73" i="1"/>
  <c r="U74" i="1"/>
  <c r="V74" i="1"/>
  <c r="U75" i="1"/>
  <c r="V75" i="1"/>
  <c r="U76" i="1"/>
  <c r="V76" i="1"/>
  <c r="U77" i="1"/>
  <c r="V77" i="1"/>
  <c r="U78" i="1"/>
  <c r="V78" i="1"/>
  <c r="U79" i="1"/>
  <c r="V79" i="1"/>
  <c r="U80" i="1"/>
  <c r="V80" i="1"/>
  <c r="U81" i="1"/>
  <c r="V81" i="1"/>
  <c r="U82" i="1"/>
  <c r="V82" i="1"/>
  <c r="U83" i="1"/>
  <c r="V83" i="1"/>
  <c r="U84" i="1"/>
  <c r="V84" i="1"/>
  <c r="U85" i="1"/>
  <c r="V85" i="1"/>
  <c r="U86" i="1"/>
  <c r="V86" i="1"/>
  <c r="U87" i="1"/>
  <c r="V87" i="1"/>
  <c r="U88" i="1"/>
  <c r="V88" i="1"/>
  <c r="U89" i="1"/>
  <c r="V89" i="1"/>
  <c r="U90" i="1"/>
  <c r="V90" i="1"/>
  <c r="U91" i="1"/>
  <c r="V91" i="1"/>
  <c r="U92" i="1"/>
  <c r="V92" i="1"/>
  <c r="U93" i="1"/>
  <c r="V93" i="1"/>
  <c r="U94" i="1"/>
  <c r="V94" i="1"/>
  <c r="U95" i="1"/>
  <c r="V95" i="1"/>
  <c r="U96" i="1"/>
  <c r="V96" i="1"/>
  <c r="U97" i="1"/>
  <c r="V97" i="1"/>
  <c r="U98" i="1"/>
  <c r="V98" i="1"/>
  <c r="U99" i="1"/>
  <c r="V99" i="1"/>
  <c r="U100" i="1"/>
  <c r="V100" i="1"/>
  <c r="U102" i="1"/>
  <c r="V102" i="1"/>
  <c r="U101" i="1"/>
  <c r="V101" i="1"/>
  <c r="U103" i="1"/>
  <c r="V103" i="1"/>
  <c r="U104" i="1"/>
  <c r="V104" i="1"/>
  <c r="U105" i="1"/>
  <c r="V105" i="1"/>
  <c r="U106" i="1"/>
  <c r="V106" i="1"/>
  <c r="U107" i="1"/>
  <c r="V107" i="1"/>
  <c r="U108" i="1"/>
  <c r="V108" i="1"/>
  <c r="U109" i="1"/>
  <c r="V109" i="1"/>
  <c r="U110" i="1"/>
  <c r="V110" i="1"/>
  <c r="U111" i="1"/>
  <c r="V111" i="1"/>
  <c r="U112" i="1"/>
  <c r="V112" i="1"/>
  <c r="U113" i="1"/>
  <c r="V113" i="1"/>
  <c r="U114" i="1"/>
  <c r="V114" i="1"/>
  <c r="U115" i="1"/>
  <c r="V115" i="1"/>
  <c r="U116" i="1"/>
  <c r="V116" i="1"/>
  <c r="U117" i="1"/>
  <c r="V117" i="1"/>
  <c r="U118" i="1"/>
  <c r="V118" i="1"/>
  <c r="U119" i="1"/>
  <c r="V119" i="1"/>
  <c r="U120" i="1"/>
  <c r="V120" i="1"/>
  <c r="U121" i="1"/>
  <c r="V121" i="1"/>
  <c r="U122" i="1"/>
  <c r="V122" i="1"/>
  <c r="U123" i="1"/>
  <c r="V123" i="1"/>
  <c r="U124" i="1"/>
  <c r="V124" i="1"/>
  <c r="U125" i="1"/>
  <c r="V125" i="1"/>
  <c r="U126" i="1"/>
  <c r="V126" i="1"/>
  <c r="U127" i="1"/>
  <c r="V127" i="1"/>
  <c r="U128" i="1"/>
  <c r="V128" i="1"/>
  <c r="U129" i="1"/>
  <c r="V129" i="1"/>
  <c r="U130" i="1"/>
  <c r="V130" i="1"/>
  <c r="U131" i="1"/>
  <c r="V131" i="1"/>
  <c r="U132" i="1"/>
  <c r="V132" i="1"/>
  <c r="U133" i="1"/>
  <c r="V133" i="1"/>
  <c r="U134" i="1"/>
  <c r="V134" i="1"/>
  <c r="U135" i="1"/>
  <c r="V135" i="1"/>
  <c r="U136" i="1"/>
  <c r="V136" i="1"/>
  <c r="U137" i="1"/>
  <c r="V137" i="1"/>
  <c r="U138" i="1"/>
  <c r="V138" i="1"/>
  <c r="U139" i="1"/>
  <c r="V139" i="1"/>
  <c r="U140" i="1"/>
  <c r="V140" i="1"/>
  <c r="U141" i="1"/>
  <c r="V141" i="1"/>
  <c r="U142" i="1"/>
  <c r="V142" i="1"/>
  <c r="U143" i="1"/>
  <c r="V143" i="1"/>
  <c r="U144" i="1"/>
  <c r="V144" i="1"/>
  <c r="U145" i="1"/>
  <c r="V145" i="1"/>
  <c r="U146" i="1"/>
  <c r="V146" i="1"/>
  <c r="U147" i="1"/>
  <c r="V147" i="1"/>
  <c r="U148" i="1"/>
  <c r="V148" i="1"/>
  <c r="U149" i="1"/>
  <c r="V149" i="1"/>
  <c r="U150" i="1"/>
  <c r="V150" i="1"/>
  <c r="U151" i="1"/>
  <c r="V151" i="1"/>
  <c r="U152" i="1"/>
  <c r="V152" i="1"/>
  <c r="U153" i="1"/>
  <c r="V153" i="1"/>
  <c r="U154" i="1"/>
  <c r="V154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2" i="1"/>
  <c r="F102" i="1"/>
  <c r="E101" i="1"/>
  <c r="F101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W151" i="1" l="1"/>
  <c r="G154" i="1"/>
  <c r="G94" i="1"/>
  <c r="L129" i="1"/>
  <c r="L102" i="1"/>
  <c r="L94" i="1"/>
  <c r="L91" i="1"/>
  <c r="L89" i="1"/>
  <c r="L88" i="1"/>
  <c r="L85" i="1"/>
  <c r="M85" i="1" s="1"/>
  <c r="L83" i="1"/>
  <c r="L82" i="1"/>
  <c r="L81" i="1"/>
  <c r="L79" i="1"/>
  <c r="L77" i="1"/>
  <c r="L76" i="1"/>
  <c r="L75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M34" i="1" s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1" i="1"/>
  <c r="G153" i="1"/>
  <c r="L153" i="1"/>
  <c r="L137" i="1"/>
  <c r="L135" i="1"/>
  <c r="L134" i="1"/>
  <c r="L133" i="1"/>
  <c r="L131" i="1"/>
  <c r="L130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96" i="1"/>
  <c r="G95" i="1"/>
  <c r="L154" i="1"/>
  <c r="L115" i="1"/>
  <c r="L111" i="1"/>
  <c r="L110" i="1"/>
  <c r="L109" i="1"/>
  <c r="M109" i="1" s="1"/>
  <c r="L105" i="1"/>
  <c r="L103" i="1"/>
  <c r="L101" i="1"/>
  <c r="G152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1" i="1"/>
  <c r="G102" i="1"/>
  <c r="G100" i="1"/>
  <c r="G99" i="1"/>
  <c r="G98" i="1"/>
  <c r="G97" i="1"/>
  <c r="G93" i="1"/>
  <c r="G92" i="1"/>
  <c r="G91" i="1"/>
  <c r="G90" i="1"/>
  <c r="G89" i="1"/>
  <c r="G88" i="1"/>
  <c r="G87" i="1"/>
  <c r="G85" i="1"/>
  <c r="G84" i="1"/>
  <c r="G83" i="1"/>
  <c r="G81" i="1"/>
  <c r="G80" i="1"/>
  <c r="G79" i="1"/>
  <c r="G77" i="1"/>
  <c r="G76" i="1"/>
  <c r="G75" i="1"/>
  <c r="G73" i="1"/>
  <c r="G72" i="1"/>
  <c r="G71" i="1"/>
  <c r="G69" i="1"/>
  <c r="G68" i="1"/>
  <c r="G67" i="1"/>
  <c r="G64" i="1"/>
  <c r="G63" i="1"/>
  <c r="G59" i="1"/>
  <c r="G58" i="1"/>
  <c r="G57" i="1"/>
  <c r="G55" i="1"/>
  <c r="G54" i="1"/>
  <c r="G53" i="1"/>
  <c r="G51" i="1"/>
  <c r="G50" i="1"/>
  <c r="G49" i="1"/>
  <c r="G47" i="1"/>
  <c r="G46" i="1"/>
  <c r="G45" i="1"/>
  <c r="G41" i="1"/>
  <c r="G39" i="1"/>
  <c r="G35" i="1"/>
  <c r="G9" i="1"/>
  <c r="L151" i="1"/>
  <c r="L150" i="1"/>
  <c r="L148" i="1"/>
  <c r="M148" i="1" s="1"/>
  <c r="L147" i="1"/>
  <c r="L146" i="1"/>
  <c r="L143" i="1"/>
  <c r="L142" i="1"/>
  <c r="L141" i="1"/>
  <c r="L139" i="1"/>
  <c r="L138" i="1"/>
  <c r="L127" i="1"/>
  <c r="L126" i="1"/>
  <c r="L125" i="1"/>
  <c r="L123" i="1"/>
  <c r="L122" i="1"/>
  <c r="L121" i="1"/>
  <c r="L119" i="1"/>
  <c r="L117" i="1"/>
  <c r="L116" i="1"/>
  <c r="L97" i="1"/>
  <c r="L95" i="1"/>
  <c r="G65" i="1"/>
  <c r="G86" i="1"/>
  <c r="G82" i="1"/>
  <c r="G78" i="1"/>
  <c r="G74" i="1"/>
  <c r="G70" i="1"/>
  <c r="G66" i="1"/>
  <c r="G61" i="1"/>
  <c r="G60" i="1"/>
  <c r="G56" i="1"/>
  <c r="G52" i="1"/>
  <c r="G48" i="1"/>
  <c r="G44" i="1"/>
  <c r="G43" i="1"/>
  <c r="G42" i="1"/>
  <c r="L152" i="1"/>
  <c r="L149" i="1"/>
  <c r="L145" i="1"/>
  <c r="L144" i="1"/>
  <c r="L140" i="1"/>
  <c r="L136" i="1"/>
  <c r="L132" i="1"/>
  <c r="L128" i="1"/>
  <c r="L124" i="1"/>
  <c r="L120" i="1"/>
  <c r="L113" i="1"/>
  <c r="L112" i="1"/>
  <c r="L107" i="1"/>
  <c r="L106" i="1"/>
  <c r="L99" i="1"/>
  <c r="L98" i="1"/>
  <c r="L93" i="1"/>
  <c r="L92" i="1"/>
  <c r="L87" i="1"/>
  <c r="M87" i="1" s="1"/>
  <c r="L86" i="1"/>
  <c r="M86" i="1" s="1"/>
  <c r="L80" i="1"/>
  <c r="L74" i="1"/>
  <c r="L10" i="1"/>
  <c r="L9" i="1"/>
  <c r="W153" i="1"/>
  <c r="W152" i="1"/>
  <c r="W150" i="1"/>
  <c r="W149" i="1"/>
  <c r="W147" i="1"/>
  <c r="W146" i="1"/>
  <c r="W145" i="1"/>
  <c r="W143" i="1"/>
  <c r="W142" i="1"/>
  <c r="W141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19" i="1"/>
  <c r="W118" i="1"/>
  <c r="W117" i="1"/>
  <c r="W115" i="1"/>
  <c r="W114" i="1"/>
  <c r="W113" i="1"/>
  <c r="W111" i="1"/>
  <c r="W110" i="1"/>
  <c r="W109" i="1"/>
  <c r="W107" i="1"/>
  <c r="W106" i="1"/>
  <c r="W105" i="1"/>
  <c r="W103" i="1"/>
  <c r="W101" i="1"/>
  <c r="W102" i="1"/>
  <c r="W99" i="1"/>
  <c r="W98" i="1"/>
  <c r="W97" i="1"/>
  <c r="W95" i="1"/>
  <c r="W94" i="1"/>
  <c r="W93" i="1"/>
  <c r="W91" i="1"/>
  <c r="W90" i="1"/>
  <c r="W89" i="1"/>
  <c r="W87" i="1"/>
  <c r="W86" i="1"/>
  <c r="W85" i="1"/>
  <c r="W83" i="1"/>
  <c r="W82" i="1"/>
  <c r="W81" i="1"/>
  <c r="W79" i="1"/>
  <c r="W78" i="1"/>
  <c r="W77" i="1"/>
  <c r="W75" i="1"/>
  <c r="W74" i="1"/>
  <c r="W73" i="1"/>
  <c r="W71" i="1"/>
  <c r="W70" i="1"/>
  <c r="W69" i="1"/>
  <c r="W67" i="1"/>
  <c r="W66" i="1"/>
  <c r="W65" i="1"/>
  <c r="W63" i="1"/>
  <c r="W62" i="1"/>
  <c r="W61" i="1"/>
  <c r="W59" i="1"/>
  <c r="W58" i="1"/>
  <c r="W57" i="1"/>
  <c r="W55" i="1"/>
  <c r="W54" i="1"/>
  <c r="W53" i="1"/>
  <c r="W51" i="1"/>
  <c r="W50" i="1"/>
  <c r="W49" i="1"/>
  <c r="W47" i="1"/>
  <c r="W46" i="1"/>
  <c r="W45" i="1"/>
  <c r="W43" i="1"/>
  <c r="W42" i="1"/>
  <c r="W41" i="1"/>
  <c r="W39" i="1"/>
  <c r="W38" i="1"/>
  <c r="W37" i="1"/>
  <c r="W35" i="1"/>
  <c r="W34" i="1"/>
  <c r="W33" i="1"/>
  <c r="W31" i="1"/>
  <c r="W30" i="1"/>
  <c r="W29" i="1"/>
  <c r="W27" i="1"/>
  <c r="W26" i="1"/>
  <c r="W25" i="1"/>
  <c r="W23" i="1"/>
  <c r="W22" i="1"/>
  <c r="W21" i="1"/>
  <c r="W19" i="1"/>
  <c r="W18" i="1"/>
  <c r="W17" i="1"/>
  <c r="W15" i="1"/>
  <c r="W14" i="1"/>
  <c r="W13" i="1"/>
  <c r="W12" i="1"/>
  <c r="W11" i="1"/>
  <c r="W10" i="1"/>
  <c r="W9" i="1"/>
  <c r="L118" i="1"/>
  <c r="L114" i="1"/>
  <c r="L108" i="1"/>
  <c r="L104" i="1"/>
  <c r="L100" i="1"/>
  <c r="L96" i="1"/>
  <c r="L90" i="1"/>
  <c r="L84" i="1"/>
  <c r="L78" i="1"/>
  <c r="L12" i="1"/>
  <c r="G33" i="1"/>
  <c r="G32" i="1"/>
  <c r="G31" i="1"/>
  <c r="G29" i="1"/>
  <c r="G28" i="1"/>
  <c r="G27" i="1"/>
  <c r="G25" i="1"/>
  <c r="G24" i="1"/>
  <c r="G23" i="1"/>
  <c r="G21" i="1"/>
  <c r="G20" i="1"/>
  <c r="G19" i="1"/>
  <c r="G17" i="1"/>
  <c r="G16" i="1"/>
  <c r="G15" i="1"/>
  <c r="G13" i="1"/>
  <c r="G12" i="1"/>
  <c r="G11" i="1"/>
  <c r="G10" i="1"/>
  <c r="W154" i="1"/>
  <c r="W148" i="1"/>
  <c r="W144" i="1"/>
  <c r="W140" i="1"/>
  <c r="W120" i="1"/>
  <c r="W116" i="1"/>
  <c r="W112" i="1"/>
  <c r="W108" i="1"/>
  <c r="W104" i="1"/>
  <c r="W100" i="1"/>
  <c r="W96" i="1"/>
  <c r="W92" i="1"/>
  <c r="W88" i="1"/>
  <c r="W84" i="1"/>
  <c r="W80" i="1"/>
  <c r="W76" i="1"/>
  <c r="W72" i="1"/>
  <c r="W68" i="1"/>
  <c r="W64" i="1"/>
  <c r="W60" i="1"/>
  <c r="W56" i="1"/>
  <c r="W52" i="1"/>
  <c r="W48" i="1"/>
  <c r="W44" i="1"/>
  <c r="W40" i="1"/>
  <c r="W36" i="1"/>
  <c r="W32" i="1"/>
  <c r="W28" i="1"/>
  <c r="W24" i="1"/>
  <c r="W20" i="1"/>
  <c r="W16" i="1"/>
  <c r="G40" i="1"/>
  <c r="G37" i="1"/>
  <c r="G36" i="1"/>
  <c r="G62" i="1"/>
  <c r="G38" i="1"/>
  <c r="G34" i="1"/>
  <c r="G30" i="1"/>
  <c r="G26" i="1"/>
  <c r="G22" i="1"/>
  <c r="G18" i="1"/>
  <c r="G14" i="1"/>
  <c r="E8" i="1"/>
  <c r="AN38" i="7" l="1"/>
  <c r="AN11" i="7"/>
  <c r="AN19" i="7"/>
  <c r="AN51" i="7"/>
  <c r="AN43" i="7"/>
  <c r="AN40" i="7"/>
  <c r="AN35" i="7"/>
  <c r="AN34" i="7"/>
  <c r="AN27" i="7"/>
  <c r="AN12" i="7"/>
  <c r="AN15" i="7"/>
  <c r="AN48" i="7"/>
  <c r="AN42" i="7"/>
  <c r="AN20" i="7"/>
  <c r="AN44" i="7"/>
  <c r="AN36" i="7"/>
  <c r="AN28" i="7"/>
  <c r="AN53" i="7"/>
  <c r="AN29" i="7"/>
  <c r="AN13" i="7"/>
  <c r="AN57" i="7"/>
  <c r="AN54" i="7"/>
  <c r="AN50" i="7"/>
  <c r="AN30" i="7"/>
  <c r="AN22" i="7"/>
  <c r="AN18" i="7"/>
  <c r="AN32" i="7"/>
  <c r="AN52" i="7"/>
  <c r="AN21" i="7"/>
  <c r="AN26" i="7"/>
  <c r="AN56" i="7"/>
  <c r="AN46" i="7"/>
  <c r="AN23" i="7"/>
  <c r="AN16" i="7"/>
  <c r="AN45" i="7"/>
  <c r="AN37" i="7"/>
  <c r="AN25" i="7"/>
  <c r="AN58" i="7"/>
  <c r="AN55" i="7"/>
  <c r="AN49" i="7"/>
  <c r="AN47" i="7"/>
  <c r="AN41" i="7"/>
  <c r="AN39" i="7"/>
  <c r="AN33" i="7"/>
  <c r="AN31" i="7"/>
  <c r="AN17" i="7"/>
  <c r="AN14" i="7"/>
  <c r="AN24" i="7"/>
  <c r="F8" i="1"/>
  <c r="AO11" i="7" l="1"/>
  <c r="AO36" i="7"/>
  <c r="AO28" i="7"/>
  <c r="AO17" i="7"/>
  <c r="AO56" i="7"/>
  <c r="AO50" i="7"/>
  <c r="AO46" i="7"/>
  <c r="AO42" i="7"/>
  <c r="AO20" i="7"/>
  <c r="AO14" i="7"/>
  <c r="AO37" i="7"/>
  <c r="AO33" i="7"/>
  <c r="AO29" i="7"/>
  <c r="AO25" i="7"/>
  <c r="AO19" i="7"/>
  <c r="AO55" i="7"/>
  <c r="AO51" i="7"/>
  <c r="AO47" i="7"/>
  <c r="AO43" i="7"/>
  <c r="AO22" i="7"/>
  <c r="AO15" i="7"/>
  <c r="AO32" i="7"/>
  <c r="AO24" i="7"/>
  <c r="AO57" i="7"/>
  <c r="AO52" i="7"/>
  <c r="AO48" i="7"/>
  <c r="AO44" i="7"/>
  <c r="AO39" i="7"/>
  <c r="AO16" i="7"/>
  <c r="AO40" i="7"/>
  <c r="AO35" i="7"/>
  <c r="AO31" i="7"/>
  <c r="AO27" i="7"/>
  <c r="AO23" i="7"/>
  <c r="AO58" i="7"/>
  <c r="AO53" i="7"/>
  <c r="AO49" i="7"/>
  <c r="AO45" i="7"/>
  <c r="AO41" i="7"/>
  <c r="AO18" i="7"/>
  <c r="AO13" i="7"/>
  <c r="AO21" i="7"/>
  <c r="AO26" i="7"/>
  <c r="AO30" i="7"/>
  <c r="AO34" i="7"/>
  <c r="AO38" i="7"/>
  <c r="AO12" i="7"/>
  <c r="AO54" i="7"/>
  <c r="M11" i="1"/>
  <c r="U8" i="1"/>
  <c r="V8" i="1"/>
  <c r="O8" i="1" l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93" i="1"/>
  <c r="P93" i="1"/>
  <c r="O94" i="1"/>
  <c r="P94" i="1"/>
  <c r="O95" i="1"/>
  <c r="P95" i="1"/>
  <c r="O96" i="1"/>
  <c r="P96" i="1"/>
  <c r="O97" i="1"/>
  <c r="P97" i="1"/>
  <c r="O98" i="1"/>
  <c r="P98" i="1"/>
  <c r="O99" i="1"/>
  <c r="P99" i="1"/>
  <c r="O100" i="1"/>
  <c r="P100" i="1"/>
  <c r="O102" i="1"/>
  <c r="P102" i="1"/>
  <c r="O101" i="1"/>
  <c r="P101" i="1"/>
  <c r="O103" i="1"/>
  <c r="P103" i="1"/>
  <c r="O104" i="1"/>
  <c r="P104" i="1"/>
  <c r="O105" i="1"/>
  <c r="P105" i="1"/>
  <c r="O106" i="1"/>
  <c r="P106" i="1"/>
  <c r="O107" i="1"/>
  <c r="P107" i="1"/>
  <c r="O108" i="1"/>
  <c r="P108" i="1"/>
  <c r="R74" i="1" l="1"/>
  <c r="S74" i="1" s="1"/>
  <c r="R40" i="1"/>
  <c r="S40" i="1" s="1"/>
  <c r="R24" i="1"/>
  <c r="S24" i="1" s="1"/>
  <c r="R16" i="1"/>
  <c r="S16" i="1" s="1"/>
  <c r="R12" i="1"/>
  <c r="S12" i="1" s="1"/>
  <c r="R10" i="1"/>
  <c r="S10" i="1" s="1"/>
  <c r="R9" i="1"/>
  <c r="S9" i="1" s="1"/>
  <c r="R8" i="1"/>
  <c r="S8" i="1" s="1"/>
  <c r="R82" i="1"/>
  <c r="S82" i="1" s="1"/>
  <c r="R78" i="1"/>
  <c r="S78" i="1" s="1"/>
  <c r="R76" i="1"/>
  <c r="S76" i="1" s="1"/>
  <c r="R75" i="1"/>
  <c r="S75" i="1" s="1"/>
  <c r="R56" i="1"/>
  <c r="S56" i="1" s="1"/>
  <c r="R48" i="1"/>
  <c r="S48" i="1" s="1"/>
  <c r="R44" i="1"/>
  <c r="S44" i="1" s="1"/>
  <c r="R42" i="1"/>
  <c r="S42" i="1" s="1"/>
  <c r="R41" i="1"/>
  <c r="S41" i="1" s="1"/>
  <c r="R92" i="1"/>
  <c r="S92" i="1" s="1"/>
  <c r="R66" i="1"/>
  <c r="S66" i="1" s="1"/>
  <c r="R60" i="1"/>
  <c r="S60" i="1" s="1"/>
  <c r="R58" i="1"/>
  <c r="S58" i="1" s="1"/>
  <c r="R57" i="1"/>
  <c r="S57" i="1" s="1"/>
  <c r="R32" i="1"/>
  <c r="S32" i="1" s="1"/>
  <c r="R28" i="1"/>
  <c r="S28" i="1" s="1"/>
  <c r="R26" i="1"/>
  <c r="S26" i="1" s="1"/>
  <c r="R25" i="1"/>
  <c r="S25" i="1" s="1"/>
  <c r="R88" i="1"/>
  <c r="S88" i="1" s="1"/>
  <c r="R84" i="1"/>
  <c r="S84" i="1" s="1"/>
  <c r="R83" i="1"/>
  <c r="S83" i="1" s="1"/>
  <c r="R70" i="1"/>
  <c r="S70" i="1" s="1"/>
  <c r="R68" i="1"/>
  <c r="S68" i="1" s="1"/>
  <c r="R67" i="1"/>
  <c r="S67" i="1" s="1"/>
  <c r="R64" i="1"/>
  <c r="S64" i="1" s="1"/>
  <c r="R52" i="1"/>
  <c r="S52" i="1" s="1"/>
  <c r="R50" i="1"/>
  <c r="S50" i="1" s="1"/>
  <c r="R49" i="1"/>
  <c r="S49" i="1" s="1"/>
  <c r="R36" i="1"/>
  <c r="S36" i="1" s="1"/>
  <c r="R34" i="1"/>
  <c r="S34" i="1" s="1"/>
  <c r="R33" i="1"/>
  <c r="S33" i="1" s="1"/>
  <c r="R20" i="1"/>
  <c r="S20" i="1" s="1"/>
  <c r="R18" i="1"/>
  <c r="S18" i="1" s="1"/>
  <c r="R17" i="1"/>
  <c r="S17" i="1" s="1"/>
  <c r="R90" i="1"/>
  <c r="S90" i="1" s="1"/>
  <c r="R89" i="1"/>
  <c r="S89" i="1" s="1"/>
  <c r="R86" i="1"/>
  <c r="S86" i="1" s="1"/>
  <c r="R80" i="1"/>
  <c r="S80" i="1" s="1"/>
  <c r="R79" i="1"/>
  <c r="S79" i="1" s="1"/>
  <c r="R72" i="1"/>
  <c r="S72" i="1" s="1"/>
  <c r="R71" i="1"/>
  <c r="S71" i="1" s="1"/>
  <c r="R62" i="1"/>
  <c r="S62" i="1" s="1"/>
  <c r="R61" i="1"/>
  <c r="S61" i="1" s="1"/>
  <c r="R54" i="1"/>
  <c r="S54" i="1" s="1"/>
  <c r="R53" i="1"/>
  <c r="S53" i="1" s="1"/>
  <c r="R46" i="1"/>
  <c r="S46" i="1" s="1"/>
  <c r="R45" i="1"/>
  <c r="S45" i="1" s="1"/>
  <c r="R38" i="1"/>
  <c r="S38" i="1" s="1"/>
  <c r="R37" i="1"/>
  <c r="S37" i="1" s="1"/>
  <c r="R30" i="1"/>
  <c r="S30" i="1" s="1"/>
  <c r="R29" i="1"/>
  <c r="S29" i="1" s="1"/>
  <c r="R22" i="1"/>
  <c r="S22" i="1" s="1"/>
  <c r="R21" i="1"/>
  <c r="S21" i="1" s="1"/>
  <c r="R14" i="1"/>
  <c r="S14" i="1" s="1"/>
  <c r="R13" i="1"/>
  <c r="S13" i="1" s="1"/>
  <c r="R108" i="1"/>
  <c r="S108" i="1" s="1"/>
  <c r="R107" i="1"/>
  <c r="S107" i="1" s="1"/>
  <c r="R106" i="1"/>
  <c r="S106" i="1" s="1"/>
  <c r="R105" i="1"/>
  <c r="S105" i="1" s="1"/>
  <c r="R104" i="1"/>
  <c r="S104" i="1" s="1"/>
  <c r="R103" i="1"/>
  <c r="S103" i="1" s="1"/>
  <c r="R101" i="1"/>
  <c r="S101" i="1" s="1"/>
  <c r="R102" i="1"/>
  <c r="S102" i="1" s="1"/>
  <c r="R100" i="1"/>
  <c r="S100" i="1" s="1"/>
  <c r="R99" i="1"/>
  <c r="S99" i="1" s="1"/>
  <c r="R98" i="1"/>
  <c r="S98" i="1" s="1"/>
  <c r="R97" i="1"/>
  <c r="S97" i="1" s="1"/>
  <c r="R96" i="1"/>
  <c r="S96" i="1" s="1"/>
  <c r="R95" i="1"/>
  <c r="S95" i="1" s="1"/>
  <c r="R94" i="1"/>
  <c r="S94" i="1" s="1"/>
  <c r="R93" i="1"/>
  <c r="S93" i="1" s="1"/>
  <c r="R91" i="1"/>
  <c r="S91" i="1" s="1"/>
  <c r="R87" i="1"/>
  <c r="S87" i="1" s="1"/>
  <c r="R85" i="1"/>
  <c r="S85" i="1" s="1"/>
  <c r="R81" i="1"/>
  <c r="S81" i="1" s="1"/>
  <c r="R77" i="1"/>
  <c r="S77" i="1" s="1"/>
  <c r="R73" i="1"/>
  <c r="S73" i="1" s="1"/>
  <c r="R69" i="1"/>
  <c r="S69" i="1" s="1"/>
  <c r="R65" i="1"/>
  <c r="S65" i="1" s="1"/>
  <c r="R63" i="1"/>
  <c r="S63" i="1" s="1"/>
  <c r="R59" i="1"/>
  <c r="S59" i="1" s="1"/>
  <c r="R55" i="1"/>
  <c r="S55" i="1" s="1"/>
  <c r="R51" i="1"/>
  <c r="S51" i="1" s="1"/>
  <c r="R47" i="1"/>
  <c r="S47" i="1" s="1"/>
  <c r="R43" i="1"/>
  <c r="S43" i="1" s="1"/>
  <c r="R39" i="1"/>
  <c r="S39" i="1" s="1"/>
  <c r="R35" i="1"/>
  <c r="S35" i="1" s="1"/>
  <c r="R31" i="1"/>
  <c r="S31" i="1" s="1"/>
  <c r="R27" i="1"/>
  <c r="S27" i="1" s="1"/>
  <c r="R23" i="1"/>
  <c r="S23" i="1" s="1"/>
  <c r="R19" i="1"/>
  <c r="S19" i="1" s="1"/>
  <c r="R15" i="1"/>
  <c r="S15" i="1" s="1"/>
  <c r="R11" i="1"/>
  <c r="S11" i="1" s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2" i="1"/>
  <c r="AC101" i="1"/>
  <c r="AC103" i="1"/>
  <c r="AC104" i="1"/>
  <c r="AC105" i="1"/>
  <c r="AC106" i="1"/>
  <c r="AC107" i="1"/>
  <c r="AC108" i="1"/>
  <c r="AC109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H9" i="1"/>
  <c r="H10" i="1"/>
  <c r="H11" i="1"/>
  <c r="H12" i="1"/>
  <c r="H13" i="1"/>
  <c r="H15" i="1"/>
  <c r="H21" i="1"/>
  <c r="H22" i="1"/>
  <c r="H23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2" i="1"/>
  <c r="H101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M9" i="1"/>
  <c r="M10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2" i="1"/>
  <c r="M101" i="1"/>
  <c r="M103" i="1"/>
  <c r="M104" i="1"/>
  <c r="M105" i="1"/>
  <c r="M106" i="1"/>
  <c r="M107" i="1"/>
  <c r="M108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9" i="1"/>
  <c r="M150" i="1"/>
  <c r="M151" i="1"/>
  <c r="M152" i="1"/>
  <c r="M153" i="1"/>
  <c r="M154" i="1"/>
  <c r="X10" i="1"/>
  <c r="X11" i="1"/>
  <c r="X12" i="1"/>
  <c r="X14" i="1"/>
  <c r="X17" i="1"/>
  <c r="X18" i="1"/>
  <c r="X20" i="1"/>
  <c r="X22" i="1"/>
  <c r="X26" i="1"/>
  <c r="X31" i="1"/>
  <c r="X33" i="1"/>
  <c r="X35" i="1"/>
  <c r="X37" i="1"/>
  <c r="X39" i="1"/>
  <c r="X41" i="1"/>
  <c r="X43" i="1"/>
  <c r="X45" i="1"/>
  <c r="X47" i="1"/>
  <c r="X49" i="1"/>
  <c r="X58" i="1"/>
  <c r="X60" i="1"/>
  <c r="X62" i="1"/>
  <c r="X64" i="1"/>
  <c r="X66" i="1"/>
  <c r="X70" i="1"/>
  <c r="X72" i="1"/>
  <c r="X74" i="1"/>
  <c r="X76" i="1"/>
  <c r="X78" i="1"/>
  <c r="X80" i="1"/>
  <c r="X82" i="1"/>
  <c r="X84" i="1"/>
  <c r="X86" i="1"/>
  <c r="X88" i="1"/>
  <c r="X90" i="1"/>
  <c r="X92" i="1"/>
  <c r="X94" i="1"/>
  <c r="X96" i="1"/>
  <c r="X98" i="1"/>
  <c r="X102" i="1"/>
  <c r="X103" i="1"/>
  <c r="X105" i="1"/>
  <c r="X107" i="1"/>
  <c r="X109" i="1"/>
  <c r="X111" i="1"/>
  <c r="X113" i="1"/>
  <c r="X115" i="1"/>
  <c r="X117" i="1"/>
  <c r="X119" i="1"/>
  <c r="X121" i="1"/>
  <c r="X123" i="1"/>
  <c r="X125" i="1"/>
  <c r="X127" i="1"/>
  <c r="X129" i="1"/>
  <c r="X131" i="1"/>
  <c r="X133" i="1"/>
  <c r="X135" i="1"/>
  <c r="X137" i="1"/>
  <c r="X139" i="1"/>
  <c r="X141" i="1"/>
  <c r="X143" i="1"/>
  <c r="X145" i="1"/>
  <c r="X147" i="1"/>
  <c r="X149" i="1"/>
  <c r="X150" i="1"/>
  <c r="X152" i="1"/>
  <c r="X9" i="1"/>
  <c r="X13" i="1"/>
  <c r="X15" i="1"/>
  <c r="X16" i="1"/>
  <c r="X19" i="1"/>
  <c r="X21" i="1"/>
  <c r="X23" i="1"/>
  <c r="X24" i="1"/>
  <c r="X25" i="1"/>
  <c r="X27" i="1"/>
  <c r="X28" i="1"/>
  <c r="X29" i="1"/>
  <c r="X30" i="1"/>
  <c r="X32" i="1"/>
  <c r="X34" i="1"/>
  <c r="X36" i="1"/>
  <c r="X38" i="1"/>
  <c r="X40" i="1"/>
  <c r="X42" i="1"/>
  <c r="X44" i="1"/>
  <c r="X46" i="1"/>
  <c r="X48" i="1"/>
  <c r="X50" i="1"/>
  <c r="X51" i="1"/>
  <c r="X52" i="1"/>
  <c r="X53" i="1"/>
  <c r="X54" i="1"/>
  <c r="X55" i="1"/>
  <c r="X56" i="1"/>
  <c r="X57" i="1"/>
  <c r="X59" i="1"/>
  <c r="X61" i="1"/>
  <c r="X63" i="1"/>
  <c r="X65" i="1"/>
  <c r="X67" i="1"/>
  <c r="X68" i="1"/>
  <c r="X69" i="1"/>
  <c r="X71" i="1"/>
  <c r="X73" i="1"/>
  <c r="X75" i="1"/>
  <c r="X77" i="1"/>
  <c r="X79" i="1"/>
  <c r="X81" i="1"/>
  <c r="X83" i="1"/>
  <c r="X85" i="1"/>
  <c r="X87" i="1"/>
  <c r="X89" i="1"/>
  <c r="X91" i="1"/>
  <c r="X93" i="1"/>
  <c r="X95" i="1"/>
  <c r="X97" i="1"/>
  <c r="X99" i="1"/>
  <c r="X100" i="1"/>
  <c r="X101" i="1"/>
  <c r="X104" i="1"/>
  <c r="X106" i="1"/>
  <c r="X108" i="1"/>
  <c r="X110" i="1"/>
  <c r="X112" i="1"/>
  <c r="X114" i="1"/>
  <c r="X116" i="1"/>
  <c r="X118" i="1"/>
  <c r="X120" i="1"/>
  <c r="X122" i="1"/>
  <c r="X124" i="1"/>
  <c r="X126" i="1"/>
  <c r="X128" i="1"/>
  <c r="X130" i="1"/>
  <c r="X132" i="1"/>
  <c r="X134" i="1"/>
  <c r="X136" i="1"/>
  <c r="X138" i="1"/>
  <c r="X140" i="1"/>
  <c r="X142" i="1"/>
  <c r="X144" i="1"/>
  <c r="X146" i="1"/>
  <c r="X148" i="1"/>
  <c r="X151" i="1"/>
  <c r="X153" i="1"/>
  <c r="X154" i="1"/>
  <c r="X209" i="1" l="1"/>
  <c r="AC209" i="1"/>
  <c r="M209" i="1"/>
  <c r="H209" i="1"/>
  <c r="AD140" i="1"/>
  <c r="AE140" i="1" s="1"/>
  <c r="AD151" i="1"/>
  <c r="AE151" i="1" s="1"/>
  <c r="AD154" i="1"/>
  <c r="AE154" i="1" s="1"/>
  <c r="AD133" i="1"/>
  <c r="AE133" i="1" s="1"/>
  <c r="AD132" i="1"/>
  <c r="AE132" i="1" s="1"/>
  <c r="AD116" i="1"/>
  <c r="AE116" i="1" s="1"/>
  <c r="AD144" i="1"/>
  <c r="AE144" i="1" s="1"/>
  <c r="AD136" i="1"/>
  <c r="AE136" i="1" s="1"/>
  <c r="AD128" i="1"/>
  <c r="AE128" i="1" s="1"/>
  <c r="AD112" i="1"/>
  <c r="AE112" i="1" s="1"/>
  <c r="AD152" i="1"/>
  <c r="AE152" i="1" s="1"/>
  <c r="AD129" i="1"/>
  <c r="AE129" i="1" s="1"/>
  <c r="AD153" i="1"/>
  <c r="AE153" i="1" s="1"/>
  <c r="AD126" i="1"/>
  <c r="AE126" i="1" s="1"/>
  <c r="AD122" i="1"/>
  <c r="AE122" i="1" s="1"/>
  <c r="AD118" i="1"/>
  <c r="AE118" i="1" s="1"/>
  <c r="AD114" i="1"/>
  <c r="AE114" i="1" s="1"/>
  <c r="AD110" i="1"/>
  <c r="AE110" i="1" s="1"/>
  <c r="AD135" i="1"/>
  <c r="AE135" i="1" s="1"/>
  <c r="AD131" i="1"/>
  <c r="AE131" i="1" s="1"/>
  <c r="AD123" i="1"/>
  <c r="AE123" i="1" s="1"/>
  <c r="AD119" i="1"/>
  <c r="AE119" i="1" s="1"/>
  <c r="AD111" i="1"/>
  <c r="AE111" i="1" s="1"/>
  <c r="AD138" i="1"/>
  <c r="AE138" i="1" s="1"/>
  <c r="AD142" i="1"/>
  <c r="AE142" i="1" s="1"/>
  <c r="AD124" i="1"/>
  <c r="AE124" i="1" s="1"/>
  <c r="AD148" i="1"/>
  <c r="AE148" i="1" s="1"/>
  <c r="AD115" i="1"/>
  <c r="AE115" i="1" s="1"/>
  <c r="AD120" i="1"/>
  <c r="AE120" i="1" s="1"/>
  <c r="AD130" i="1"/>
  <c r="AE130" i="1" s="1"/>
  <c r="AD134" i="1"/>
  <c r="AE134" i="1" s="1"/>
  <c r="AD121" i="1"/>
  <c r="AE121" i="1" s="1"/>
  <c r="AD117" i="1"/>
  <c r="AE117" i="1" s="1"/>
  <c r="AD113" i="1"/>
  <c r="AE113" i="1" s="1"/>
  <c r="AD109" i="1"/>
  <c r="AE109" i="1" s="1"/>
  <c r="AD146" i="1"/>
  <c r="AE146" i="1" s="1"/>
  <c r="H14" i="1"/>
  <c r="AD150" i="1"/>
  <c r="AE150" i="1" s="1"/>
  <c r="AD149" i="1"/>
  <c r="AE149" i="1" s="1"/>
  <c r="AD147" i="1"/>
  <c r="AE147" i="1" s="1"/>
  <c r="AD145" i="1"/>
  <c r="AE145" i="1" s="1"/>
  <c r="AD143" i="1"/>
  <c r="AE143" i="1" s="1"/>
  <c r="AD141" i="1"/>
  <c r="AE141" i="1" s="1"/>
  <c r="AD139" i="1"/>
  <c r="AE139" i="1" s="1"/>
  <c r="AD137" i="1"/>
  <c r="AE137" i="1" s="1"/>
  <c r="AD127" i="1"/>
  <c r="AE127" i="1" s="1"/>
  <c r="AD125" i="1"/>
  <c r="AE125" i="1" s="1"/>
  <c r="H24" i="1"/>
  <c r="H52" i="1"/>
  <c r="H51" i="1"/>
  <c r="H50" i="1"/>
  <c r="H49" i="1"/>
  <c r="H48" i="1"/>
  <c r="H20" i="1"/>
  <c r="H19" i="1"/>
  <c r="H18" i="1"/>
  <c r="H17" i="1"/>
  <c r="H16" i="1"/>
  <c r="L8" i="1"/>
  <c r="G8" i="1"/>
  <c r="W8" i="1" l="1"/>
  <c r="AA8" i="1" l="1"/>
  <c r="AB8" i="1" s="1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N5" i="4"/>
  <c r="L5" i="4"/>
  <c r="H5" i="4"/>
  <c r="F5" i="4"/>
  <c r="D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5" i="4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C4" i="4"/>
  <c r="B4" i="4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5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C4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5" i="3"/>
  <c r="B4" i="3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J82" i="2"/>
  <c r="AJ83" i="2"/>
  <c r="AJ84" i="2"/>
  <c r="AJ85" i="2"/>
  <c r="AJ86" i="2"/>
  <c r="AJ87" i="2"/>
  <c r="AJ88" i="2"/>
  <c r="AJ89" i="2"/>
  <c r="AJ90" i="2"/>
  <c r="AJ91" i="2"/>
  <c r="AJ92" i="2"/>
  <c r="AJ93" i="2"/>
  <c r="AJ94" i="2"/>
  <c r="AJ95" i="2"/>
  <c r="AJ96" i="2"/>
  <c r="AJ97" i="2"/>
  <c r="AJ98" i="2"/>
  <c r="AJ99" i="2"/>
  <c r="AJ100" i="2"/>
  <c r="AJ101" i="2"/>
  <c r="AJ102" i="2"/>
  <c r="AJ103" i="2"/>
  <c r="AJ104" i="2"/>
  <c r="AJ105" i="2"/>
  <c r="AI6" i="2"/>
  <c r="AL6" i="2" s="1"/>
  <c r="AM6" i="2" s="1"/>
  <c r="O6" i="4" s="1"/>
  <c r="AI7" i="2"/>
  <c r="AL7" i="2" s="1"/>
  <c r="AM7" i="2" s="1"/>
  <c r="O7" i="4" s="1"/>
  <c r="AI8" i="2"/>
  <c r="AL8" i="2" s="1"/>
  <c r="AM8" i="2" s="1"/>
  <c r="O8" i="4" s="1"/>
  <c r="AI9" i="2"/>
  <c r="AL9" i="2" s="1"/>
  <c r="AM9" i="2" s="1"/>
  <c r="O9" i="4" s="1"/>
  <c r="AI10" i="2"/>
  <c r="AL10" i="2" s="1"/>
  <c r="AM10" i="2" s="1"/>
  <c r="O10" i="4" s="1"/>
  <c r="AI11" i="2"/>
  <c r="AL11" i="2" s="1"/>
  <c r="AM11" i="2" s="1"/>
  <c r="O11" i="4" s="1"/>
  <c r="AI12" i="2"/>
  <c r="AL12" i="2" s="1"/>
  <c r="AM12" i="2" s="1"/>
  <c r="O12" i="4" s="1"/>
  <c r="AI13" i="2"/>
  <c r="AL13" i="2" s="1"/>
  <c r="AM13" i="2" s="1"/>
  <c r="O13" i="4" s="1"/>
  <c r="AI14" i="2"/>
  <c r="AL14" i="2" s="1"/>
  <c r="AM14" i="2" s="1"/>
  <c r="O14" i="4" s="1"/>
  <c r="AI15" i="2"/>
  <c r="AL15" i="2" s="1"/>
  <c r="AM15" i="2" s="1"/>
  <c r="O15" i="4" s="1"/>
  <c r="AI16" i="2"/>
  <c r="AL16" i="2" s="1"/>
  <c r="AM16" i="2" s="1"/>
  <c r="O16" i="4" s="1"/>
  <c r="AI17" i="2"/>
  <c r="AL17" i="2" s="1"/>
  <c r="AM17" i="2" s="1"/>
  <c r="O17" i="4" s="1"/>
  <c r="AI18" i="2"/>
  <c r="AL18" i="2" s="1"/>
  <c r="AM18" i="2" s="1"/>
  <c r="O18" i="4" s="1"/>
  <c r="AI19" i="2"/>
  <c r="AL19" i="2" s="1"/>
  <c r="AM19" i="2" s="1"/>
  <c r="O19" i="4" s="1"/>
  <c r="AI20" i="2"/>
  <c r="AL20" i="2" s="1"/>
  <c r="AM20" i="2" s="1"/>
  <c r="O20" i="4" s="1"/>
  <c r="AI21" i="2"/>
  <c r="AL21" i="2" s="1"/>
  <c r="AM21" i="2" s="1"/>
  <c r="O21" i="4" s="1"/>
  <c r="AI22" i="2"/>
  <c r="AL22" i="2" s="1"/>
  <c r="AM22" i="2" s="1"/>
  <c r="O22" i="4" s="1"/>
  <c r="AI23" i="2"/>
  <c r="AL23" i="2" s="1"/>
  <c r="AM23" i="2" s="1"/>
  <c r="O23" i="4" s="1"/>
  <c r="AI24" i="2"/>
  <c r="AL24" i="2" s="1"/>
  <c r="AM24" i="2" s="1"/>
  <c r="O24" i="4" s="1"/>
  <c r="AI25" i="2"/>
  <c r="AL25" i="2" s="1"/>
  <c r="AM25" i="2" s="1"/>
  <c r="O25" i="4" s="1"/>
  <c r="AI26" i="2"/>
  <c r="AL26" i="2" s="1"/>
  <c r="AM26" i="2" s="1"/>
  <c r="O26" i="4" s="1"/>
  <c r="AI27" i="2"/>
  <c r="AL27" i="2" s="1"/>
  <c r="AM27" i="2" s="1"/>
  <c r="O27" i="4" s="1"/>
  <c r="AI28" i="2"/>
  <c r="AL28" i="2" s="1"/>
  <c r="AM28" i="2" s="1"/>
  <c r="O28" i="4" s="1"/>
  <c r="AI29" i="2"/>
  <c r="AL29" i="2" s="1"/>
  <c r="AM29" i="2" s="1"/>
  <c r="O29" i="4" s="1"/>
  <c r="AI30" i="2"/>
  <c r="AL30" i="2" s="1"/>
  <c r="AM30" i="2" s="1"/>
  <c r="O30" i="4" s="1"/>
  <c r="AI31" i="2"/>
  <c r="AL31" i="2" s="1"/>
  <c r="AM31" i="2" s="1"/>
  <c r="O31" i="4" s="1"/>
  <c r="AI32" i="2"/>
  <c r="AL32" i="2" s="1"/>
  <c r="AM32" i="2" s="1"/>
  <c r="O32" i="4" s="1"/>
  <c r="AI33" i="2"/>
  <c r="AL33" i="2" s="1"/>
  <c r="AM33" i="2" s="1"/>
  <c r="O33" i="4" s="1"/>
  <c r="AI34" i="2"/>
  <c r="AL34" i="2" s="1"/>
  <c r="AM34" i="2" s="1"/>
  <c r="O34" i="4" s="1"/>
  <c r="AI35" i="2"/>
  <c r="AL35" i="2" s="1"/>
  <c r="AM35" i="2" s="1"/>
  <c r="O35" i="4" s="1"/>
  <c r="AI36" i="2"/>
  <c r="AL36" i="2" s="1"/>
  <c r="AM36" i="2" s="1"/>
  <c r="O36" i="4" s="1"/>
  <c r="AI37" i="2"/>
  <c r="AL37" i="2" s="1"/>
  <c r="AM37" i="2" s="1"/>
  <c r="O37" i="4" s="1"/>
  <c r="AI38" i="2"/>
  <c r="AL38" i="2" s="1"/>
  <c r="AM38" i="2" s="1"/>
  <c r="O38" i="4" s="1"/>
  <c r="AI39" i="2"/>
  <c r="AL39" i="2" s="1"/>
  <c r="AM39" i="2" s="1"/>
  <c r="O39" i="4" s="1"/>
  <c r="AI40" i="2"/>
  <c r="AL40" i="2" s="1"/>
  <c r="AM40" i="2" s="1"/>
  <c r="O40" i="4" s="1"/>
  <c r="AI41" i="2"/>
  <c r="AL41" i="2" s="1"/>
  <c r="AM41" i="2" s="1"/>
  <c r="O41" i="4" s="1"/>
  <c r="AI42" i="2"/>
  <c r="AL42" i="2" s="1"/>
  <c r="AM42" i="2" s="1"/>
  <c r="O42" i="4" s="1"/>
  <c r="AI43" i="2"/>
  <c r="AL43" i="2" s="1"/>
  <c r="AM43" i="2" s="1"/>
  <c r="O43" i="4" s="1"/>
  <c r="AI44" i="2"/>
  <c r="AL44" i="2" s="1"/>
  <c r="AM44" i="2" s="1"/>
  <c r="O44" i="4" s="1"/>
  <c r="AI45" i="2"/>
  <c r="AL45" i="2" s="1"/>
  <c r="AM45" i="2" s="1"/>
  <c r="O45" i="4" s="1"/>
  <c r="AI46" i="2"/>
  <c r="AL46" i="2" s="1"/>
  <c r="AM46" i="2" s="1"/>
  <c r="O46" i="4" s="1"/>
  <c r="AI47" i="2"/>
  <c r="AL47" i="2" s="1"/>
  <c r="AM47" i="2" s="1"/>
  <c r="O47" i="4" s="1"/>
  <c r="AI48" i="2"/>
  <c r="AL48" i="2" s="1"/>
  <c r="AM48" i="2" s="1"/>
  <c r="O48" i="4" s="1"/>
  <c r="AI49" i="2"/>
  <c r="AL49" i="2" s="1"/>
  <c r="AM49" i="2" s="1"/>
  <c r="O49" i="4" s="1"/>
  <c r="AI50" i="2"/>
  <c r="AL50" i="2" s="1"/>
  <c r="AM50" i="2" s="1"/>
  <c r="O50" i="4" s="1"/>
  <c r="AI51" i="2"/>
  <c r="AL51" i="2" s="1"/>
  <c r="AM51" i="2" s="1"/>
  <c r="O51" i="4" s="1"/>
  <c r="AI52" i="2"/>
  <c r="AL52" i="2" s="1"/>
  <c r="AM52" i="2" s="1"/>
  <c r="O52" i="4" s="1"/>
  <c r="AI53" i="2"/>
  <c r="AL53" i="2" s="1"/>
  <c r="AM53" i="2" s="1"/>
  <c r="O53" i="4" s="1"/>
  <c r="AI54" i="2"/>
  <c r="AL54" i="2" s="1"/>
  <c r="AM54" i="2" s="1"/>
  <c r="O54" i="4" s="1"/>
  <c r="AI55" i="2"/>
  <c r="AL55" i="2" s="1"/>
  <c r="AM55" i="2" s="1"/>
  <c r="O55" i="4" s="1"/>
  <c r="AI56" i="2"/>
  <c r="AL56" i="2" s="1"/>
  <c r="AM56" i="2" s="1"/>
  <c r="O56" i="4" s="1"/>
  <c r="AI57" i="2"/>
  <c r="AL57" i="2" s="1"/>
  <c r="AM57" i="2" s="1"/>
  <c r="O57" i="4" s="1"/>
  <c r="AI58" i="2"/>
  <c r="AL58" i="2" s="1"/>
  <c r="AM58" i="2" s="1"/>
  <c r="O58" i="4" s="1"/>
  <c r="AI59" i="2"/>
  <c r="AL59" i="2" s="1"/>
  <c r="AM59" i="2" s="1"/>
  <c r="O59" i="4" s="1"/>
  <c r="AI60" i="2"/>
  <c r="AL60" i="2" s="1"/>
  <c r="AM60" i="2" s="1"/>
  <c r="O60" i="4" s="1"/>
  <c r="AI61" i="2"/>
  <c r="AL61" i="2" s="1"/>
  <c r="AM61" i="2" s="1"/>
  <c r="O61" i="4" s="1"/>
  <c r="AI62" i="2"/>
  <c r="AL62" i="2" s="1"/>
  <c r="AM62" i="2" s="1"/>
  <c r="O62" i="4" s="1"/>
  <c r="AI63" i="2"/>
  <c r="AL63" i="2" s="1"/>
  <c r="AM63" i="2" s="1"/>
  <c r="O63" i="4" s="1"/>
  <c r="AI64" i="2"/>
  <c r="AL64" i="2" s="1"/>
  <c r="AM64" i="2" s="1"/>
  <c r="O64" i="4" s="1"/>
  <c r="AI65" i="2"/>
  <c r="AL65" i="2" s="1"/>
  <c r="AM65" i="2" s="1"/>
  <c r="O65" i="4" s="1"/>
  <c r="AI66" i="2"/>
  <c r="AL66" i="2" s="1"/>
  <c r="AM66" i="2" s="1"/>
  <c r="O66" i="4" s="1"/>
  <c r="AI67" i="2"/>
  <c r="AL67" i="2" s="1"/>
  <c r="AM67" i="2" s="1"/>
  <c r="O67" i="4" s="1"/>
  <c r="AI68" i="2"/>
  <c r="AL68" i="2" s="1"/>
  <c r="AM68" i="2" s="1"/>
  <c r="O68" i="4" s="1"/>
  <c r="AI69" i="2"/>
  <c r="AL69" i="2" s="1"/>
  <c r="AM69" i="2" s="1"/>
  <c r="O69" i="4" s="1"/>
  <c r="AI70" i="2"/>
  <c r="AL70" i="2" s="1"/>
  <c r="AM70" i="2" s="1"/>
  <c r="O70" i="4" s="1"/>
  <c r="AI71" i="2"/>
  <c r="AL71" i="2" s="1"/>
  <c r="AM71" i="2" s="1"/>
  <c r="O71" i="4" s="1"/>
  <c r="AI72" i="2"/>
  <c r="AL72" i="2" s="1"/>
  <c r="AM72" i="2" s="1"/>
  <c r="O72" i="4" s="1"/>
  <c r="AI73" i="2"/>
  <c r="AL73" i="2" s="1"/>
  <c r="AM73" i="2" s="1"/>
  <c r="O73" i="4" s="1"/>
  <c r="AI74" i="2"/>
  <c r="AL74" i="2" s="1"/>
  <c r="AM74" i="2" s="1"/>
  <c r="O74" i="4" s="1"/>
  <c r="AI75" i="2"/>
  <c r="AL75" i="2" s="1"/>
  <c r="AM75" i="2" s="1"/>
  <c r="O75" i="4" s="1"/>
  <c r="AI76" i="2"/>
  <c r="AL76" i="2" s="1"/>
  <c r="AM76" i="2" s="1"/>
  <c r="O76" i="4" s="1"/>
  <c r="AI77" i="2"/>
  <c r="AL77" i="2" s="1"/>
  <c r="AM77" i="2" s="1"/>
  <c r="O77" i="4" s="1"/>
  <c r="AI78" i="2"/>
  <c r="AL78" i="2" s="1"/>
  <c r="AM78" i="2" s="1"/>
  <c r="O78" i="4" s="1"/>
  <c r="AI79" i="2"/>
  <c r="AL79" i="2" s="1"/>
  <c r="AM79" i="2" s="1"/>
  <c r="O79" i="4" s="1"/>
  <c r="AI80" i="2"/>
  <c r="AL80" i="2" s="1"/>
  <c r="AM80" i="2" s="1"/>
  <c r="O80" i="4" s="1"/>
  <c r="AI81" i="2"/>
  <c r="AL81" i="2" s="1"/>
  <c r="AM81" i="2" s="1"/>
  <c r="O81" i="4" s="1"/>
  <c r="AI82" i="2"/>
  <c r="AL82" i="2" s="1"/>
  <c r="AM82" i="2" s="1"/>
  <c r="O82" i="4" s="1"/>
  <c r="AI83" i="2"/>
  <c r="AL83" i="2" s="1"/>
  <c r="AM83" i="2" s="1"/>
  <c r="O83" i="4" s="1"/>
  <c r="AI84" i="2"/>
  <c r="AL84" i="2" s="1"/>
  <c r="AM84" i="2" s="1"/>
  <c r="O84" i="4" s="1"/>
  <c r="AI85" i="2"/>
  <c r="AL85" i="2" s="1"/>
  <c r="AM85" i="2" s="1"/>
  <c r="O85" i="4" s="1"/>
  <c r="AI86" i="2"/>
  <c r="AL86" i="2" s="1"/>
  <c r="AM86" i="2" s="1"/>
  <c r="O86" i="4" s="1"/>
  <c r="AI87" i="2"/>
  <c r="AL87" i="2" s="1"/>
  <c r="AM87" i="2" s="1"/>
  <c r="O87" i="4" s="1"/>
  <c r="AI88" i="2"/>
  <c r="AL88" i="2" s="1"/>
  <c r="AM88" i="2" s="1"/>
  <c r="O88" i="4" s="1"/>
  <c r="AI89" i="2"/>
  <c r="AL89" i="2" s="1"/>
  <c r="AM89" i="2" s="1"/>
  <c r="O89" i="4" s="1"/>
  <c r="AI90" i="2"/>
  <c r="AL90" i="2" s="1"/>
  <c r="AM90" i="2" s="1"/>
  <c r="O90" i="4" s="1"/>
  <c r="AI91" i="2"/>
  <c r="AL91" i="2" s="1"/>
  <c r="AM91" i="2" s="1"/>
  <c r="O91" i="4" s="1"/>
  <c r="AI92" i="2"/>
  <c r="AL92" i="2" s="1"/>
  <c r="AM92" i="2" s="1"/>
  <c r="O92" i="4" s="1"/>
  <c r="AI93" i="2"/>
  <c r="AL93" i="2" s="1"/>
  <c r="AM93" i="2" s="1"/>
  <c r="O93" i="4" s="1"/>
  <c r="AI94" i="2"/>
  <c r="AL94" i="2" s="1"/>
  <c r="AM94" i="2" s="1"/>
  <c r="O94" i="4" s="1"/>
  <c r="AI95" i="2"/>
  <c r="AL95" i="2" s="1"/>
  <c r="AM95" i="2" s="1"/>
  <c r="O95" i="4" s="1"/>
  <c r="AI96" i="2"/>
  <c r="AL96" i="2" s="1"/>
  <c r="AM96" i="2" s="1"/>
  <c r="O96" i="4" s="1"/>
  <c r="AI97" i="2"/>
  <c r="AL97" i="2" s="1"/>
  <c r="AM97" i="2" s="1"/>
  <c r="O97" i="4" s="1"/>
  <c r="AI98" i="2"/>
  <c r="AL98" i="2" s="1"/>
  <c r="AM98" i="2" s="1"/>
  <c r="O98" i="4" s="1"/>
  <c r="AI99" i="2"/>
  <c r="AL99" i="2" s="1"/>
  <c r="AM99" i="2" s="1"/>
  <c r="O99" i="4" s="1"/>
  <c r="AI100" i="2"/>
  <c r="AL100" i="2" s="1"/>
  <c r="AM100" i="2" s="1"/>
  <c r="O100" i="4" s="1"/>
  <c r="AI101" i="2"/>
  <c r="AL101" i="2" s="1"/>
  <c r="AM101" i="2" s="1"/>
  <c r="O101" i="4" s="1"/>
  <c r="AI102" i="2"/>
  <c r="AL102" i="2" s="1"/>
  <c r="AM102" i="2" s="1"/>
  <c r="O102" i="4" s="1"/>
  <c r="AI103" i="2"/>
  <c r="AL103" i="2" s="1"/>
  <c r="AM103" i="2" s="1"/>
  <c r="O103" i="4" s="1"/>
  <c r="AI104" i="2"/>
  <c r="AL104" i="2" s="1"/>
  <c r="AM104" i="2" s="1"/>
  <c r="O104" i="4" s="1"/>
  <c r="AI105" i="2"/>
  <c r="AL105" i="2" s="1"/>
  <c r="AM105" i="2" s="1"/>
  <c r="O105" i="4" s="1"/>
  <c r="AF6" i="2"/>
  <c r="AG6" i="2" s="1"/>
  <c r="M6" i="4" s="1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E96" i="2"/>
  <c r="AE97" i="2"/>
  <c r="AE98" i="2"/>
  <c r="AE99" i="2"/>
  <c r="AE100" i="2"/>
  <c r="AE101" i="2"/>
  <c r="AE102" i="2"/>
  <c r="AE103" i="2"/>
  <c r="AE104" i="2"/>
  <c r="AE10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C6" i="2"/>
  <c r="AC7" i="2"/>
  <c r="AF7" i="2" s="1"/>
  <c r="AG7" i="2" s="1"/>
  <c r="M7" i="4" s="1"/>
  <c r="AC8" i="2"/>
  <c r="AF8" i="2" s="1"/>
  <c r="AG8" i="2" s="1"/>
  <c r="M8" i="4" s="1"/>
  <c r="AC9" i="2"/>
  <c r="AF9" i="2" s="1"/>
  <c r="AG9" i="2" s="1"/>
  <c r="M9" i="4" s="1"/>
  <c r="AC10" i="2"/>
  <c r="AF10" i="2" s="1"/>
  <c r="AG10" i="2" s="1"/>
  <c r="M10" i="4" s="1"/>
  <c r="AC11" i="2"/>
  <c r="AF11" i="2" s="1"/>
  <c r="AG11" i="2" s="1"/>
  <c r="M11" i="4" s="1"/>
  <c r="AC12" i="2"/>
  <c r="AF12" i="2" s="1"/>
  <c r="AG12" i="2" s="1"/>
  <c r="M12" i="4" s="1"/>
  <c r="AC13" i="2"/>
  <c r="AF13" i="2" s="1"/>
  <c r="AG13" i="2" s="1"/>
  <c r="M13" i="4" s="1"/>
  <c r="AC14" i="2"/>
  <c r="AF14" i="2" s="1"/>
  <c r="AG14" i="2" s="1"/>
  <c r="M14" i="4" s="1"/>
  <c r="AC15" i="2"/>
  <c r="AF15" i="2" s="1"/>
  <c r="AG15" i="2" s="1"/>
  <c r="M15" i="4" s="1"/>
  <c r="AC16" i="2"/>
  <c r="AF16" i="2" s="1"/>
  <c r="AG16" i="2" s="1"/>
  <c r="M16" i="4" s="1"/>
  <c r="AC17" i="2"/>
  <c r="AF17" i="2" s="1"/>
  <c r="AG17" i="2" s="1"/>
  <c r="M17" i="4" s="1"/>
  <c r="AC18" i="2"/>
  <c r="AF18" i="2" s="1"/>
  <c r="AG18" i="2" s="1"/>
  <c r="M18" i="4" s="1"/>
  <c r="AC19" i="2"/>
  <c r="AF19" i="2" s="1"/>
  <c r="AG19" i="2" s="1"/>
  <c r="M19" i="4" s="1"/>
  <c r="AC20" i="2"/>
  <c r="AF20" i="2" s="1"/>
  <c r="AG20" i="2" s="1"/>
  <c r="M20" i="4" s="1"/>
  <c r="AC21" i="2"/>
  <c r="AF21" i="2" s="1"/>
  <c r="AG21" i="2" s="1"/>
  <c r="M21" i="4" s="1"/>
  <c r="AC22" i="2"/>
  <c r="AF22" i="2" s="1"/>
  <c r="AG22" i="2" s="1"/>
  <c r="M22" i="4" s="1"/>
  <c r="AC23" i="2"/>
  <c r="AF23" i="2" s="1"/>
  <c r="AG23" i="2" s="1"/>
  <c r="M23" i="4" s="1"/>
  <c r="AC24" i="2"/>
  <c r="AF24" i="2" s="1"/>
  <c r="AG24" i="2" s="1"/>
  <c r="M24" i="4" s="1"/>
  <c r="AC25" i="2"/>
  <c r="AF25" i="2" s="1"/>
  <c r="AG25" i="2" s="1"/>
  <c r="M25" i="4" s="1"/>
  <c r="AC26" i="2"/>
  <c r="AF26" i="2" s="1"/>
  <c r="AG26" i="2" s="1"/>
  <c r="M26" i="4" s="1"/>
  <c r="AC27" i="2"/>
  <c r="AF27" i="2" s="1"/>
  <c r="AG27" i="2" s="1"/>
  <c r="M27" i="4" s="1"/>
  <c r="AC28" i="2"/>
  <c r="AF28" i="2" s="1"/>
  <c r="AG28" i="2" s="1"/>
  <c r="M28" i="4" s="1"/>
  <c r="AC29" i="2"/>
  <c r="AF29" i="2" s="1"/>
  <c r="AG29" i="2" s="1"/>
  <c r="M29" i="4" s="1"/>
  <c r="AC30" i="2"/>
  <c r="AF30" i="2" s="1"/>
  <c r="AG30" i="2" s="1"/>
  <c r="M30" i="4" s="1"/>
  <c r="AC31" i="2"/>
  <c r="AF31" i="2" s="1"/>
  <c r="AG31" i="2" s="1"/>
  <c r="M31" i="4" s="1"/>
  <c r="AC32" i="2"/>
  <c r="AF32" i="2" s="1"/>
  <c r="AG32" i="2" s="1"/>
  <c r="M32" i="4" s="1"/>
  <c r="AC33" i="2"/>
  <c r="AF33" i="2" s="1"/>
  <c r="AG33" i="2" s="1"/>
  <c r="M33" i="4" s="1"/>
  <c r="AC34" i="2"/>
  <c r="AF34" i="2" s="1"/>
  <c r="AG34" i="2" s="1"/>
  <c r="M34" i="4" s="1"/>
  <c r="AC35" i="2"/>
  <c r="AF35" i="2" s="1"/>
  <c r="AG35" i="2" s="1"/>
  <c r="M35" i="4" s="1"/>
  <c r="AC36" i="2"/>
  <c r="AF36" i="2" s="1"/>
  <c r="AG36" i="2" s="1"/>
  <c r="M36" i="4" s="1"/>
  <c r="AC37" i="2"/>
  <c r="AF37" i="2" s="1"/>
  <c r="AG37" i="2" s="1"/>
  <c r="M37" i="4" s="1"/>
  <c r="AC38" i="2"/>
  <c r="AF38" i="2" s="1"/>
  <c r="AG38" i="2" s="1"/>
  <c r="M38" i="4" s="1"/>
  <c r="AC39" i="2"/>
  <c r="AF39" i="2" s="1"/>
  <c r="AG39" i="2" s="1"/>
  <c r="M39" i="4" s="1"/>
  <c r="AC40" i="2"/>
  <c r="AF40" i="2" s="1"/>
  <c r="AG40" i="2" s="1"/>
  <c r="M40" i="4" s="1"/>
  <c r="AC41" i="2"/>
  <c r="AF41" i="2" s="1"/>
  <c r="AG41" i="2" s="1"/>
  <c r="M41" i="4" s="1"/>
  <c r="AC42" i="2"/>
  <c r="AF42" i="2" s="1"/>
  <c r="AG42" i="2" s="1"/>
  <c r="M42" i="4" s="1"/>
  <c r="AC43" i="2"/>
  <c r="AF43" i="2" s="1"/>
  <c r="AG43" i="2" s="1"/>
  <c r="M43" i="4" s="1"/>
  <c r="AC44" i="2"/>
  <c r="AF44" i="2" s="1"/>
  <c r="AG44" i="2" s="1"/>
  <c r="M44" i="4" s="1"/>
  <c r="AC45" i="2"/>
  <c r="AF45" i="2" s="1"/>
  <c r="AG45" i="2" s="1"/>
  <c r="M45" i="4" s="1"/>
  <c r="AC46" i="2"/>
  <c r="AF46" i="2" s="1"/>
  <c r="AG46" i="2" s="1"/>
  <c r="M46" i="4" s="1"/>
  <c r="AC47" i="2"/>
  <c r="AF47" i="2" s="1"/>
  <c r="AG47" i="2" s="1"/>
  <c r="M47" i="4" s="1"/>
  <c r="AC48" i="2"/>
  <c r="AF48" i="2" s="1"/>
  <c r="AG48" i="2" s="1"/>
  <c r="M48" i="4" s="1"/>
  <c r="AC49" i="2"/>
  <c r="AF49" i="2" s="1"/>
  <c r="AG49" i="2" s="1"/>
  <c r="M49" i="4" s="1"/>
  <c r="AC50" i="2"/>
  <c r="AF50" i="2" s="1"/>
  <c r="AG50" i="2" s="1"/>
  <c r="M50" i="4" s="1"/>
  <c r="AC51" i="2"/>
  <c r="AF51" i="2" s="1"/>
  <c r="AG51" i="2" s="1"/>
  <c r="M51" i="4" s="1"/>
  <c r="AC52" i="2"/>
  <c r="AF52" i="2" s="1"/>
  <c r="AG52" i="2" s="1"/>
  <c r="M52" i="4" s="1"/>
  <c r="AC53" i="2"/>
  <c r="AF53" i="2" s="1"/>
  <c r="AG53" i="2" s="1"/>
  <c r="M53" i="4" s="1"/>
  <c r="AC54" i="2"/>
  <c r="AF54" i="2" s="1"/>
  <c r="AG54" i="2" s="1"/>
  <c r="M54" i="4" s="1"/>
  <c r="AC55" i="2"/>
  <c r="AF55" i="2" s="1"/>
  <c r="AG55" i="2" s="1"/>
  <c r="M55" i="4" s="1"/>
  <c r="AC56" i="2"/>
  <c r="AF56" i="2" s="1"/>
  <c r="AG56" i="2" s="1"/>
  <c r="M56" i="4" s="1"/>
  <c r="AC57" i="2"/>
  <c r="AF57" i="2" s="1"/>
  <c r="AG57" i="2" s="1"/>
  <c r="M57" i="4" s="1"/>
  <c r="AC58" i="2"/>
  <c r="AF58" i="2" s="1"/>
  <c r="AG58" i="2" s="1"/>
  <c r="M58" i="4" s="1"/>
  <c r="AC59" i="2"/>
  <c r="AF59" i="2" s="1"/>
  <c r="AG59" i="2" s="1"/>
  <c r="M59" i="4" s="1"/>
  <c r="AC60" i="2"/>
  <c r="AF60" i="2" s="1"/>
  <c r="AG60" i="2" s="1"/>
  <c r="M60" i="4" s="1"/>
  <c r="AC61" i="2"/>
  <c r="AF61" i="2" s="1"/>
  <c r="AG61" i="2" s="1"/>
  <c r="M61" i="4" s="1"/>
  <c r="AC62" i="2"/>
  <c r="AF62" i="2" s="1"/>
  <c r="AG62" i="2" s="1"/>
  <c r="M62" i="4" s="1"/>
  <c r="AC63" i="2"/>
  <c r="AF63" i="2" s="1"/>
  <c r="AG63" i="2" s="1"/>
  <c r="M63" i="4" s="1"/>
  <c r="AC64" i="2"/>
  <c r="AF64" i="2" s="1"/>
  <c r="AG64" i="2" s="1"/>
  <c r="M64" i="4" s="1"/>
  <c r="AC65" i="2"/>
  <c r="AF65" i="2" s="1"/>
  <c r="AG65" i="2" s="1"/>
  <c r="M65" i="4" s="1"/>
  <c r="AC66" i="2"/>
  <c r="AF66" i="2" s="1"/>
  <c r="AG66" i="2" s="1"/>
  <c r="M66" i="4" s="1"/>
  <c r="AC67" i="2"/>
  <c r="AF67" i="2" s="1"/>
  <c r="AG67" i="2" s="1"/>
  <c r="M67" i="4" s="1"/>
  <c r="AC68" i="2"/>
  <c r="AF68" i="2" s="1"/>
  <c r="AG68" i="2" s="1"/>
  <c r="M68" i="4" s="1"/>
  <c r="AC69" i="2"/>
  <c r="AF69" i="2" s="1"/>
  <c r="AG69" i="2" s="1"/>
  <c r="M69" i="4" s="1"/>
  <c r="AC70" i="2"/>
  <c r="AF70" i="2" s="1"/>
  <c r="AG70" i="2" s="1"/>
  <c r="M70" i="4" s="1"/>
  <c r="AC71" i="2"/>
  <c r="AF71" i="2" s="1"/>
  <c r="AG71" i="2" s="1"/>
  <c r="M71" i="4" s="1"/>
  <c r="AC72" i="2"/>
  <c r="AF72" i="2" s="1"/>
  <c r="AG72" i="2" s="1"/>
  <c r="M72" i="4" s="1"/>
  <c r="AC73" i="2"/>
  <c r="AF73" i="2" s="1"/>
  <c r="AG73" i="2" s="1"/>
  <c r="M73" i="4" s="1"/>
  <c r="AC74" i="2"/>
  <c r="AF74" i="2" s="1"/>
  <c r="AG74" i="2" s="1"/>
  <c r="M74" i="4" s="1"/>
  <c r="AC75" i="2"/>
  <c r="AF75" i="2" s="1"/>
  <c r="AG75" i="2" s="1"/>
  <c r="M75" i="4" s="1"/>
  <c r="AC76" i="2"/>
  <c r="AF76" i="2" s="1"/>
  <c r="AG76" i="2" s="1"/>
  <c r="M76" i="4" s="1"/>
  <c r="AC77" i="2"/>
  <c r="AF77" i="2" s="1"/>
  <c r="AG77" i="2" s="1"/>
  <c r="M77" i="4" s="1"/>
  <c r="AC78" i="2"/>
  <c r="AF78" i="2" s="1"/>
  <c r="AG78" i="2" s="1"/>
  <c r="M78" i="4" s="1"/>
  <c r="AC79" i="2"/>
  <c r="AF79" i="2" s="1"/>
  <c r="AG79" i="2" s="1"/>
  <c r="M79" i="4" s="1"/>
  <c r="AC80" i="2"/>
  <c r="AF80" i="2" s="1"/>
  <c r="AG80" i="2" s="1"/>
  <c r="M80" i="4" s="1"/>
  <c r="AC81" i="2"/>
  <c r="AF81" i="2" s="1"/>
  <c r="AG81" i="2" s="1"/>
  <c r="M81" i="4" s="1"/>
  <c r="AC82" i="2"/>
  <c r="AF82" i="2" s="1"/>
  <c r="AG82" i="2" s="1"/>
  <c r="M82" i="4" s="1"/>
  <c r="AC83" i="2"/>
  <c r="AF83" i="2" s="1"/>
  <c r="AG83" i="2" s="1"/>
  <c r="M83" i="4" s="1"/>
  <c r="AC84" i="2"/>
  <c r="AF84" i="2" s="1"/>
  <c r="AG84" i="2" s="1"/>
  <c r="M84" i="4" s="1"/>
  <c r="AC85" i="2"/>
  <c r="AF85" i="2" s="1"/>
  <c r="AG85" i="2" s="1"/>
  <c r="M85" i="4" s="1"/>
  <c r="AC86" i="2"/>
  <c r="AF86" i="2" s="1"/>
  <c r="AG86" i="2" s="1"/>
  <c r="M86" i="4" s="1"/>
  <c r="AC87" i="2"/>
  <c r="AF87" i="2" s="1"/>
  <c r="AG87" i="2" s="1"/>
  <c r="M87" i="4" s="1"/>
  <c r="AC88" i="2"/>
  <c r="AF88" i="2" s="1"/>
  <c r="AG88" i="2" s="1"/>
  <c r="M88" i="4" s="1"/>
  <c r="AC89" i="2"/>
  <c r="AF89" i="2" s="1"/>
  <c r="AG89" i="2" s="1"/>
  <c r="M89" i="4" s="1"/>
  <c r="AC90" i="2"/>
  <c r="AF90" i="2" s="1"/>
  <c r="AG90" i="2" s="1"/>
  <c r="M90" i="4" s="1"/>
  <c r="AC91" i="2"/>
  <c r="AF91" i="2" s="1"/>
  <c r="AG91" i="2" s="1"/>
  <c r="M91" i="4" s="1"/>
  <c r="AC92" i="2"/>
  <c r="AF92" i="2" s="1"/>
  <c r="AG92" i="2" s="1"/>
  <c r="M92" i="4" s="1"/>
  <c r="AC93" i="2"/>
  <c r="AF93" i="2" s="1"/>
  <c r="AG93" i="2" s="1"/>
  <c r="M93" i="4" s="1"/>
  <c r="AC94" i="2"/>
  <c r="AF94" i="2" s="1"/>
  <c r="AG94" i="2" s="1"/>
  <c r="M94" i="4" s="1"/>
  <c r="AC95" i="2"/>
  <c r="AF95" i="2" s="1"/>
  <c r="AG95" i="2" s="1"/>
  <c r="M95" i="4" s="1"/>
  <c r="AC96" i="2"/>
  <c r="AF96" i="2" s="1"/>
  <c r="AG96" i="2" s="1"/>
  <c r="M96" i="4" s="1"/>
  <c r="AC97" i="2"/>
  <c r="AF97" i="2" s="1"/>
  <c r="AG97" i="2" s="1"/>
  <c r="M97" i="4" s="1"/>
  <c r="AC98" i="2"/>
  <c r="AF98" i="2" s="1"/>
  <c r="AG98" i="2" s="1"/>
  <c r="M98" i="4" s="1"/>
  <c r="AC99" i="2"/>
  <c r="AF99" i="2" s="1"/>
  <c r="AG99" i="2" s="1"/>
  <c r="M99" i="4" s="1"/>
  <c r="AC100" i="2"/>
  <c r="AF100" i="2" s="1"/>
  <c r="AG100" i="2" s="1"/>
  <c r="M100" i="4" s="1"/>
  <c r="AC101" i="2"/>
  <c r="AF101" i="2" s="1"/>
  <c r="AG101" i="2" s="1"/>
  <c r="M101" i="4" s="1"/>
  <c r="AC102" i="2"/>
  <c r="AF102" i="2" s="1"/>
  <c r="AG102" i="2" s="1"/>
  <c r="M102" i="4" s="1"/>
  <c r="AC103" i="2"/>
  <c r="AF103" i="2" s="1"/>
  <c r="AG103" i="2" s="1"/>
  <c r="M103" i="4" s="1"/>
  <c r="AC104" i="2"/>
  <c r="AF104" i="2" s="1"/>
  <c r="AG104" i="2" s="1"/>
  <c r="M104" i="4" s="1"/>
  <c r="AC105" i="2"/>
  <c r="AF105" i="2" s="1"/>
  <c r="AG105" i="2" s="1"/>
  <c r="M105" i="4" s="1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W6" i="2"/>
  <c r="Z6" i="2" s="1"/>
  <c r="AA6" i="2" s="1"/>
  <c r="K6" i="4" s="1"/>
  <c r="W7" i="2"/>
  <c r="Z7" i="2" s="1"/>
  <c r="AA7" i="2" s="1"/>
  <c r="K7" i="4" s="1"/>
  <c r="W8" i="2"/>
  <c r="Z8" i="2" s="1"/>
  <c r="AA8" i="2" s="1"/>
  <c r="K8" i="4" s="1"/>
  <c r="W9" i="2"/>
  <c r="Z9" i="2" s="1"/>
  <c r="AA9" i="2" s="1"/>
  <c r="K9" i="4" s="1"/>
  <c r="W10" i="2"/>
  <c r="Z10" i="2" s="1"/>
  <c r="AA10" i="2" s="1"/>
  <c r="K10" i="4" s="1"/>
  <c r="W11" i="2"/>
  <c r="Z11" i="2" s="1"/>
  <c r="AA11" i="2" s="1"/>
  <c r="K11" i="4" s="1"/>
  <c r="W12" i="2"/>
  <c r="Z12" i="2" s="1"/>
  <c r="AA12" i="2" s="1"/>
  <c r="K12" i="4" s="1"/>
  <c r="W13" i="2"/>
  <c r="Z13" i="2" s="1"/>
  <c r="AA13" i="2" s="1"/>
  <c r="K13" i="4" s="1"/>
  <c r="W14" i="2"/>
  <c r="Z14" i="2" s="1"/>
  <c r="AA14" i="2" s="1"/>
  <c r="K14" i="4" s="1"/>
  <c r="W15" i="2"/>
  <c r="Z15" i="2" s="1"/>
  <c r="AA15" i="2" s="1"/>
  <c r="K15" i="4" s="1"/>
  <c r="W16" i="2"/>
  <c r="Z16" i="2" s="1"/>
  <c r="AA16" i="2" s="1"/>
  <c r="K16" i="4" s="1"/>
  <c r="W17" i="2"/>
  <c r="Z17" i="2" s="1"/>
  <c r="AA17" i="2" s="1"/>
  <c r="K17" i="4" s="1"/>
  <c r="W18" i="2"/>
  <c r="Z18" i="2" s="1"/>
  <c r="AA18" i="2" s="1"/>
  <c r="K18" i="4" s="1"/>
  <c r="W19" i="2"/>
  <c r="Z19" i="2" s="1"/>
  <c r="AA19" i="2" s="1"/>
  <c r="K19" i="4" s="1"/>
  <c r="W20" i="2"/>
  <c r="Z20" i="2" s="1"/>
  <c r="AA20" i="2" s="1"/>
  <c r="K20" i="4" s="1"/>
  <c r="W21" i="2"/>
  <c r="Z21" i="2" s="1"/>
  <c r="AA21" i="2" s="1"/>
  <c r="K21" i="4" s="1"/>
  <c r="W22" i="2"/>
  <c r="Z22" i="2" s="1"/>
  <c r="AA22" i="2" s="1"/>
  <c r="K22" i="4" s="1"/>
  <c r="W23" i="2"/>
  <c r="Z23" i="2" s="1"/>
  <c r="AA23" i="2" s="1"/>
  <c r="K23" i="4" s="1"/>
  <c r="W24" i="2"/>
  <c r="Z24" i="2" s="1"/>
  <c r="AA24" i="2" s="1"/>
  <c r="K24" i="4" s="1"/>
  <c r="W25" i="2"/>
  <c r="Z25" i="2" s="1"/>
  <c r="AA25" i="2" s="1"/>
  <c r="K25" i="4" s="1"/>
  <c r="W26" i="2"/>
  <c r="Z26" i="2" s="1"/>
  <c r="AA26" i="2" s="1"/>
  <c r="K26" i="4" s="1"/>
  <c r="W27" i="2"/>
  <c r="Z27" i="2" s="1"/>
  <c r="AA27" i="2" s="1"/>
  <c r="K27" i="4" s="1"/>
  <c r="W28" i="2"/>
  <c r="Z28" i="2" s="1"/>
  <c r="AA28" i="2" s="1"/>
  <c r="K28" i="4" s="1"/>
  <c r="W29" i="2"/>
  <c r="Z29" i="2" s="1"/>
  <c r="AA29" i="2" s="1"/>
  <c r="K29" i="4" s="1"/>
  <c r="W30" i="2"/>
  <c r="Z30" i="2" s="1"/>
  <c r="AA30" i="2" s="1"/>
  <c r="K30" i="4" s="1"/>
  <c r="W31" i="2"/>
  <c r="Z31" i="2" s="1"/>
  <c r="AA31" i="2" s="1"/>
  <c r="K31" i="4" s="1"/>
  <c r="W32" i="2"/>
  <c r="Z32" i="2" s="1"/>
  <c r="AA32" i="2" s="1"/>
  <c r="K32" i="4" s="1"/>
  <c r="W33" i="2"/>
  <c r="Z33" i="2" s="1"/>
  <c r="AA33" i="2" s="1"/>
  <c r="K33" i="4" s="1"/>
  <c r="W34" i="2"/>
  <c r="Z34" i="2" s="1"/>
  <c r="AA34" i="2" s="1"/>
  <c r="K34" i="4" s="1"/>
  <c r="W35" i="2"/>
  <c r="Z35" i="2" s="1"/>
  <c r="AA35" i="2" s="1"/>
  <c r="K35" i="4" s="1"/>
  <c r="W36" i="2"/>
  <c r="Z36" i="2" s="1"/>
  <c r="AA36" i="2" s="1"/>
  <c r="K36" i="4" s="1"/>
  <c r="W37" i="2"/>
  <c r="Z37" i="2" s="1"/>
  <c r="AA37" i="2" s="1"/>
  <c r="K37" i="4" s="1"/>
  <c r="W38" i="2"/>
  <c r="Z38" i="2" s="1"/>
  <c r="AA38" i="2" s="1"/>
  <c r="K38" i="4" s="1"/>
  <c r="W39" i="2"/>
  <c r="Z39" i="2" s="1"/>
  <c r="AA39" i="2" s="1"/>
  <c r="K39" i="4" s="1"/>
  <c r="W40" i="2"/>
  <c r="Z40" i="2" s="1"/>
  <c r="AA40" i="2" s="1"/>
  <c r="K40" i="4" s="1"/>
  <c r="W41" i="2"/>
  <c r="Z41" i="2" s="1"/>
  <c r="AA41" i="2" s="1"/>
  <c r="K41" i="4" s="1"/>
  <c r="W42" i="2"/>
  <c r="Z42" i="2" s="1"/>
  <c r="AA42" i="2" s="1"/>
  <c r="K42" i="4" s="1"/>
  <c r="W43" i="2"/>
  <c r="Z43" i="2" s="1"/>
  <c r="AA43" i="2" s="1"/>
  <c r="K43" i="4" s="1"/>
  <c r="W44" i="2"/>
  <c r="Z44" i="2" s="1"/>
  <c r="AA44" i="2" s="1"/>
  <c r="K44" i="4" s="1"/>
  <c r="W45" i="2"/>
  <c r="Z45" i="2" s="1"/>
  <c r="AA45" i="2" s="1"/>
  <c r="K45" i="4" s="1"/>
  <c r="W46" i="2"/>
  <c r="Z46" i="2" s="1"/>
  <c r="AA46" i="2" s="1"/>
  <c r="K46" i="4" s="1"/>
  <c r="W47" i="2"/>
  <c r="Z47" i="2" s="1"/>
  <c r="AA47" i="2" s="1"/>
  <c r="K47" i="4" s="1"/>
  <c r="W48" i="2"/>
  <c r="Z48" i="2" s="1"/>
  <c r="AA48" i="2" s="1"/>
  <c r="K48" i="4" s="1"/>
  <c r="W49" i="2"/>
  <c r="Z49" i="2" s="1"/>
  <c r="AA49" i="2" s="1"/>
  <c r="K49" i="4" s="1"/>
  <c r="W50" i="2"/>
  <c r="Z50" i="2" s="1"/>
  <c r="AA50" i="2" s="1"/>
  <c r="K50" i="4" s="1"/>
  <c r="W51" i="2"/>
  <c r="Z51" i="2" s="1"/>
  <c r="AA51" i="2" s="1"/>
  <c r="K51" i="4" s="1"/>
  <c r="W52" i="2"/>
  <c r="Z52" i="2" s="1"/>
  <c r="AA52" i="2" s="1"/>
  <c r="K52" i="4" s="1"/>
  <c r="W53" i="2"/>
  <c r="Z53" i="2" s="1"/>
  <c r="AA53" i="2" s="1"/>
  <c r="K53" i="4" s="1"/>
  <c r="W54" i="2"/>
  <c r="Z54" i="2" s="1"/>
  <c r="AA54" i="2" s="1"/>
  <c r="K54" i="4" s="1"/>
  <c r="W55" i="2"/>
  <c r="Z55" i="2" s="1"/>
  <c r="AA55" i="2" s="1"/>
  <c r="K55" i="4" s="1"/>
  <c r="W56" i="2"/>
  <c r="Z56" i="2" s="1"/>
  <c r="AA56" i="2" s="1"/>
  <c r="K56" i="4" s="1"/>
  <c r="W57" i="2"/>
  <c r="Z57" i="2" s="1"/>
  <c r="AA57" i="2" s="1"/>
  <c r="K57" i="4" s="1"/>
  <c r="W58" i="2"/>
  <c r="Z58" i="2" s="1"/>
  <c r="AA58" i="2" s="1"/>
  <c r="K58" i="4" s="1"/>
  <c r="W59" i="2"/>
  <c r="Z59" i="2" s="1"/>
  <c r="AA59" i="2" s="1"/>
  <c r="K59" i="4" s="1"/>
  <c r="W60" i="2"/>
  <c r="Z60" i="2" s="1"/>
  <c r="AA60" i="2" s="1"/>
  <c r="K60" i="4" s="1"/>
  <c r="W61" i="2"/>
  <c r="Z61" i="2" s="1"/>
  <c r="AA61" i="2" s="1"/>
  <c r="K61" i="4" s="1"/>
  <c r="W62" i="2"/>
  <c r="Z62" i="2" s="1"/>
  <c r="AA62" i="2" s="1"/>
  <c r="K62" i="4" s="1"/>
  <c r="W63" i="2"/>
  <c r="Z63" i="2" s="1"/>
  <c r="AA63" i="2" s="1"/>
  <c r="K63" i="4" s="1"/>
  <c r="W64" i="2"/>
  <c r="Z64" i="2" s="1"/>
  <c r="AA64" i="2" s="1"/>
  <c r="K64" i="4" s="1"/>
  <c r="W65" i="2"/>
  <c r="Z65" i="2" s="1"/>
  <c r="AA65" i="2" s="1"/>
  <c r="K65" i="4" s="1"/>
  <c r="W66" i="2"/>
  <c r="Z66" i="2" s="1"/>
  <c r="AA66" i="2" s="1"/>
  <c r="K66" i="4" s="1"/>
  <c r="W67" i="2"/>
  <c r="Z67" i="2" s="1"/>
  <c r="AA67" i="2" s="1"/>
  <c r="K67" i="4" s="1"/>
  <c r="W68" i="2"/>
  <c r="Z68" i="2" s="1"/>
  <c r="AA68" i="2" s="1"/>
  <c r="K68" i="4" s="1"/>
  <c r="W69" i="2"/>
  <c r="Z69" i="2" s="1"/>
  <c r="AA69" i="2" s="1"/>
  <c r="K69" i="4" s="1"/>
  <c r="W70" i="2"/>
  <c r="Z70" i="2" s="1"/>
  <c r="AA70" i="2" s="1"/>
  <c r="K70" i="4" s="1"/>
  <c r="W71" i="2"/>
  <c r="Z71" i="2" s="1"/>
  <c r="AA71" i="2" s="1"/>
  <c r="K71" i="4" s="1"/>
  <c r="W72" i="2"/>
  <c r="Z72" i="2" s="1"/>
  <c r="AA72" i="2" s="1"/>
  <c r="K72" i="4" s="1"/>
  <c r="W73" i="2"/>
  <c r="Z73" i="2" s="1"/>
  <c r="AA73" i="2" s="1"/>
  <c r="K73" i="4" s="1"/>
  <c r="W74" i="2"/>
  <c r="Z74" i="2" s="1"/>
  <c r="AA74" i="2" s="1"/>
  <c r="K74" i="4" s="1"/>
  <c r="W75" i="2"/>
  <c r="Z75" i="2" s="1"/>
  <c r="AA75" i="2" s="1"/>
  <c r="K75" i="4" s="1"/>
  <c r="W76" i="2"/>
  <c r="Z76" i="2" s="1"/>
  <c r="AA76" i="2" s="1"/>
  <c r="K76" i="4" s="1"/>
  <c r="W77" i="2"/>
  <c r="Z77" i="2" s="1"/>
  <c r="AA77" i="2" s="1"/>
  <c r="K77" i="4" s="1"/>
  <c r="W78" i="2"/>
  <c r="Z78" i="2" s="1"/>
  <c r="AA78" i="2" s="1"/>
  <c r="K78" i="4" s="1"/>
  <c r="W79" i="2"/>
  <c r="Z79" i="2" s="1"/>
  <c r="AA79" i="2" s="1"/>
  <c r="K79" i="4" s="1"/>
  <c r="W80" i="2"/>
  <c r="Z80" i="2" s="1"/>
  <c r="AA80" i="2" s="1"/>
  <c r="K80" i="4" s="1"/>
  <c r="W81" i="2"/>
  <c r="Z81" i="2" s="1"/>
  <c r="AA81" i="2" s="1"/>
  <c r="K81" i="4" s="1"/>
  <c r="W82" i="2"/>
  <c r="Z82" i="2" s="1"/>
  <c r="AA82" i="2" s="1"/>
  <c r="K82" i="4" s="1"/>
  <c r="W83" i="2"/>
  <c r="Z83" i="2" s="1"/>
  <c r="AA83" i="2" s="1"/>
  <c r="K83" i="4" s="1"/>
  <c r="W84" i="2"/>
  <c r="Z84" i="2" s="1"/>
  <c r="AA84" i="2" s="1"/>
  <c r="K84" i="4" s="1"/>
  <c r="W85" i="2"/>
  <c r="Z85" i="2" s="1"/>
  <c r="AA85" i="2" s="1"/>
  <c r="K85" i="4" s="1"/>
  <c r="W86" i="2"/>
  <c r="Z86" i="2" s="1"/>
  <c r="AA86" i="2" s="1"/>
  <c r="K86" i="4" s="1"/>
  <c r="W87" i="2"/>
  <c r="Z87" i="2" s="1"/>
  <c r="AA87" i="2" s="1"/>
  <c r="K87" i="4" s="1"/>
  <c r="W88" i="2"/>
  <c r="Z88" i="2" s="1"/>
  <c r="AA88" i="2" s="1"/>
  <c r="K88" i="4" s="1"/>
  <c r="W89" i="2"/>
  <c r="Z89" i="2" s="1"/>
  <c r="AA89" i="2" s="1"/>
  <c r="K89" i="4" s="1"/>
  <c r="W90" i="2"/>
  <c r="Z90" i="2" s="1"/>
  <c r="AA90" i="2" s="1"/>
  <c r="K90" i="4" s="1"/>
  <c r="W91" i="2"/>
  <c r="Z91" i="2" s="1"/>
  <c r="AA91" i="2" s="1"/>
  <c r="K91" i="4" s="1"/>
  <c r="W92" i="2"/>
  <c r="Z92" i="2" s="1"/>
  <c r="AA92" i="2" s="1"/>
  <c r="K92" i="4" s="1"/>
  <c r="W93" i="2"/>
  <c r="Z93" i="2" s="1"/>
  <c r="AA93" i="2" s="1"/>
  <c r="K93" i="4" s="1"/>
  <c r="W94" i="2"/>
  <c r="Z94" i="2" s="1"/>
  <c r="AA94" i="2" s="1"/>
  <c r="K94" i="4" s="1"/>
  <c r="W95" i="2"/>
  <c r="Z95" i="2" s="1"/>
  <c r="AA95" i="2" s="1"/>
  <c r="K95" i="4" s="1"/>
  <c r="W96" i="2"/>
  <c r="Z96" i="2" s="1"/>
  <c r="AA96" i="2" s="1"/>
  <c r="K96" i="4" s="1"/>
  <c r="W97" i="2"/>
  <c r="Z97" i="2" s="1"/>
  <c r="AA97" i="2" s="1"/>
  <c r="K97" i="4" s="1"/>
  <c r="W98" i="2"/>
  <c r="Z98" i="2" s="1"/>
  <c r="AA98" i="2" s="1"/>
  <c r="K98" i="4" s="1"/>
  <c r="W99" i="2"/>
  <c r="Z99" i="2" s="1"/>
  <c r="AA99" i="2" s="1"/>
  <c r="K99" i="4" s="1"/>
  <c r="W100" i="2"/>
  <c r="Z100" i="2" s="1"/>
  <c r="AA100" i="2" s="1"/>
  <c r="K100" i="4" s="1"/>
  <c r="W101" i="2"/>
  <c r="Z101" i="2" s="1"/>
  <c r="AA101" i="2" s="1"/>
  <c r="K101" i="4" s="1"/>
  <c r="W102" i="2"/>
  <c r="Z102" i="2" s="1"/>
  <c r="AA102" i="2" s="1"/>
  <c r="K102" i="4" s="1"/>
  <c r="W103" i="2"/>
  <c r="Z103" i="2" s="1"/>
  <c r="AA103" i="2" s="1"/>
  <c r="K103" i="4" s="1"/>
  <c r="W104" i="2"/>
  <c r="Z104" i="2" s="1"/>
  <c r="AA104" i="2" s="1"/>
  <c r="K104" i="4" s="1"/>
  <c r="W105" i="2"/>
  <c r="Z105" i="2" s="1"/>
  <c r="AA105" i="2" s="1"/>
  <c r="K105" i="4" s="1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Q10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K6" i="2"/>
  <c r="N6" i="2" s="1"/>
  <c r="O6" i="2" s="1"/>
  <c r="G6" i="4" s="1"/>
  <c r="K7" i="2"/>
  <c r="N7" i="2" s="1"/>
  <c r="O7" i="2" s="1"/>
  <c r="G7" i="4" s="1"/>
  <c r="K8" i="2"/>
  <c r="N8" i="2" s="1"/>
  <c r="O8" i="2" s="1"/>
  <c r="G8" i="4" s="1"/>
  <c r="K9" i="2"/>
  <c r="N9" i="2" s="1"/>
  <c r="O9" i="2" s="1"/>
  <c r="G9" i="4" s="1"/>
  <c r="K10" i="2"/>
  <c r="N10" i="2" s="1"/>
  <c r="O10" i="2" s="1"/>
  <c r="G10" i="4" s="1"/>
  <c r="K11" i="2"/>
  <c r="N11" i="2" s="1"/>
  <c r="O11" i="2" s="1"/>
  <c r="G11" i="4" s="1"/>
  <c r="K12" i="2"/>
  <c r="N12" i="2" s="1"/>
  <c r="O12" i="2" s="1"/>
  <c r="G12" i="4" s="1"/>
  <c r="K13" i="2"/>
  <c r="N13" i="2" s="1"/>
  <c r="O13" i="2" s="1"/>
  <c r="G13" i="4" s="1"/>
  <c r="K14" i="2"/>
  <c r="N14" i="2" s="1"/>
  <c r="O14" i="2" s="1"/>
  <c r="G14" i="4" s="1"/>
  <c r="K15" i="2"/>
  <c r="N15" i="2" s="1"/>
  <c r="O15" i="2" s="1"/>
  <c r="G15" i="4" s="1"/>
  <c r="K16" i="2"/>
  <c r="N16" i="2" s="1"/>
  <c r="O16" i="2" s="1"/>
  <c r="G16" i="4" s="1"/>
  <c r="K17" i="2"/>
  <c r="N17" i="2" s="1"/>
  <c r="O17" i="2" s="1"/>
  <c r="G17" i="4" s="1"/>
  <c r="K18" i="2"/>
  <c r="N18" i="2" s="1"/>
  <c r="O18" i="2" s="1"/>
  <c r="G18" i="4" s="1"/>
  <c r="K19" i="2"/>
  <c r="N19" i="2" s="1"/>
  <c r="O19" i="2" s="1"/>
  <c r="G19" i="4" s="1"/>
  <c r="K20" i="2"/>
  <c r="N20" i="2" s="1"/>
  <c r="O20" i="2" s="1"/>
  <c r="G20" i="4" s="1"/>
  <c r="K21" i="2"/>
  <c r="N21" i="2" s="1"/>
  <c r="O21" i="2" s="1"/>
  <c r="G21" i="4" s="1"/>
  <c r="K22" i="2"/>
  <c r="N22" i="2" s="1"/>
  <c r="O22" i="2" s="1"/>
  <c r="G22" i="4" s="1"/>
  <c r="K23" i="2"/>
  <c r="N23" i="2" s="1"/>
  <c r="O23" i="2" s="1"/>
  <c r="G23" i="4" s="1"/>
  <c r="K24" i="2"/>
  <c r="N24" i="2" s="1"/>
  <c r="O24" i="2" s="1"/>
  <c r="G24" i="4" s="1"/>
  <c r="K25" i="2"/>
  <c r="N25" i="2" s="1"/>
  <c r="O25" i="2" s="1"/>
  <c r="G25" i="4" s="1"/>
  <c r="K26" i="2"/>
  <c r="N26" i="2" s="1"/>
  <c r="O26" i="2" s="1"/>
  <c r="G26" i="4" s="1"/>
  <c r="K27" i="2"/>
  <c r="N27" i="2" s="1"/>
  <c r="O27" i="2" s="1"/>
  <c r="G27" i="4" s="1"/>
  <c r="K28" i="2"/>
  <c r="N28" i="2" s="1"/>
  <c r="O28" i="2" s="1"/>
  <c r="G28" i="4" s="1"/>
  <c r="K29" i="2"/>
  <c r="N29" i="2" s="1"/>
  <c r="O29" i="2" s="1"/>
  <c r="G29" i="4" s="1"/>
  <c r="K30" i="2"/>
  <c r="N30" i="2" s="1"/>
  <c r="O30" i="2" s="1"/>
  <c r="G30" i="4" s="1"/>
  <c r="K31" i="2"/>
  <c r="N31" i="2" s="1"/>
  <c r="O31" i="2" s="1"/>
  <c r="G31" i="4" s="1"/>
  <c r="K32" i="2"/>
  <c r="N32" i="2" s="1"/>
  <c r="O32" i="2" s="1"/>
  <c r="G32" i="4" s="1"/>
  <c r="K33" i="2"/>
  <c r="N33" i="2" s="1"/>
  <c r="O33" i="2" s="1"/>
  <c r="G33" i="4" s="1"/>
  <c r="K34" i="2"/>
  <c r="N34" i="2" s="1"/>
  <c r="O34" i="2" s="1"/>
  <c r="G34" i="4" s="1"/>
  <c r="K35" i="2"/>
  <c r="N35" i="2" s="1"/>
  <c r="O35" i="2" s="1"/>
  <c r="G35" i="4" s="1"/>
  <c r="K36" i="2"/>
  <c r="N36" i="2" s="1"/>
  <c r="O36" i="2" s="1"/>
  <c r="G36" i="4" s="1"/>
  <c r="K37" i="2"/>
  <c r="N37" i="2" s="1"/>
  <c r="O37" i="2" s="1"/>
  <c r="G37" i="4" s="1"/>
  <c r="K38" i="2"/>
  <c r="N38" i="2" s="1"/>
  <c r="O38" i="2" s="1"/>
  <c r="G38" i="4" s="1"/>
  <c r="K39" i="2"/>
  <c r="N39" i="2" s="1"/>
  <c r="O39" i="2" s="1"/>
  <c r="G39" i="4" s="1"/>
  <c r="K40" i="2"/>
  <c r="N40" i="2" s="1"/>
  <c r="O40" i="2" s="1"/>
  <c r="G40" i="4" s="1"/>
  <c r="K41" i="2"/>
  <c r="N41" i="2" s="1"/>
  <c r="O41" i="2" s="1"/>
  <c r="G41" i="4" s="1"/>
  <c r="K42" i="2"/>
  <c r="N42" i="2" s="1"/>
  <c r="O42" i="2" s="1"/>
  <c r="G42" i="4" s="1"/>
  <c r="K43" i="2"/>
  <c r="N43" i="2" s="1"/>
  <c r="O43" i="2" s="1"/>
  <c r="G43" i="4" s="1"/>
  <c r="K44" i="2"/>
  <c r="N44" i="2" s="1"/>
  <c r="O44" i="2" s="1"/>
  <c r="G44" i="4" s="1"/>
  <c r="K45" i="2"/>
  <c r="N45" i="2" s="1"/>
  <c r="O45" i="2" s="1"/>
  <c r="G45" i="4" s="1"/>
  <c r="K46" i="2"/>
  <c r="N46" i="2" s="1"/>
  <c r="O46" i="2" s="1"/>
  <c r="G46" i="4" s="1"/>
  <c r="K47" i="2"/>
  <c r="N47" i="2" s="1"/>
  <c r="O47" i="2" s="1"/>
  <c r="G47" i="4" s="1"/>
  <c r="K48" i="2"/>
  <c r="N48" i="2" s="1"/>
  <c r="O48" i="2" s="1"/>
  <c r="G48" i="4" s="1"/>
  <c r="K49" i="2"/>
  <c r="N49" i="2" s="1"/>
  <c r="O49" i="2" s="1"/>
  <c r="G49" i="4" s="1"/>
  <c r="K50" i="2"/>
  <c r="N50" i="2" s="1"/>
  <c r="O50" i="2" s="1"/>
  <c r="G50" i="4" s="1"/>
  <c r="K51" i="2"/>
  <c r="N51" i="2" s="1"/>
  <c r="O51" i="2" s="1"/>
  <c r="G51" i="4" s="1"/>
  <c r="K52" i="2"/>
  <c r="N52" i="2" s="1"/>
  <c r="O52" i="2" s="1"/>
  <c r="G52" i="4" s="1"/>
  <c r="K53" i="2"/>
  <c r="N53" i="2" s="1"/>
  <c r="O53" i="2" s="1"/>
  <c r="G53" i="4" s="1"/>
  <c r="K54" i="2"/>
  <c r="N54" i="2" s="1"/>
  <c r="O54" i="2" s="1"/>
  <c r="G54" i="4" s="1"/>
  <c r="K55" i="2"/>
  <c r="N55" i="2" s="1"/>
  <c r="O55" i="2" s="1"/>
  <c r="G55" i="4" s="1"/>
  <c r="K56" i="2"/>
  <c r="N56" i="2" s="1"/>
  <c r="O56" i="2" s="1"/>
  <c r="G56" i="4" s="1"/>
  <c r="K57" i="2"/>
  <c r="N57" i="2" s="1"/>
  <c r="O57" i="2" s="1"/>
  <c r="G57" i="4" s="1"/>
  <c r="K58" i="2"/>
  <c r="N58" i="2" s="1"/>
  <c r="O58" i="2" s="1"/>
  <c r="G58" i="4" s="1"/>
  <c r="K59" i="2"/>
  <c r="N59" i="2" s="1"/>
  <c r="O59" i="2" s="1"/>
  <c r="G59" i="4" s="1"/>
  <c r="K60" i="2"/>
  <c r="N60" i="2" s="1"/>
  <c r="O60" i="2" s="1"/>
  <c r="G60" i="4" s="1"/>
  <c r="K61" i="2"/>
  <c r="N61" i="2" s="1"/>
  <c r="O61" i="2" s="1"/>
  <c r="G61" i="4" s="1"/>
  <c r="K62" i="2"/>
  <c r="N62" i="2" s="1"/>
  <c r="O62" i="2" s="1"/>
  <c r="G62" i="4" s="1"/>
  <c r="K63" i="2"/>
  <c r="N63" i="2" s="1"/>
  <c r="O63" i="2" s="1"/>
  <c r="G63" i="4" s="1"/>
  <c r="K64" i="2"/>
  <c r="N64" i="2" s="1"/>
  <c r="O64" i="2" s="1"/>
  <c r="G64" i="4" s="1"/>
  <c r="K65" i="2"/>
  <c r="N65" i="2" s="1"/>
  <c r="O65" i="2" s="1"/>
  <c r="G65" i="4" s="1"/>
  <c r="K66" i="2"/>
  <c r="N66" i="2" s="1"/>
  <c r="O66" i="2" s="1"/>
  <c r="G66" i="4" s="1"/>
  <c r="K67" i="2"/>
  <c r="N67" i="2" s="1"/>
  <c r="O67" i="2" s="1"/>
  <c r="G67" i="4" s="1"/>
  <c r="K68" i="2"/>
  <c r="N68" i="2" s="1"/>
  <c r="O68" i="2" s="1"/>
  <c r="G68" i="4" s="1"/>
  <c r="K69" i="2"/>
  <c r="N69" i="2" s="1"/>
  <c r="O69" i="2" s="1"/>
  <c r="G69" i="4" s="1"/>
  <c r="K70" i="2"/>
  <c r="N70" i="2" s="1"/>
  <c r="O70" i="2" s="1"/>
  <c r="G70" i="4" s="1"/>
  <c r="K71" i="2"/>
  <c r="N71" i="2" s="1"/>
  <c r="O71" i="2" s="1"/>
  <c r="G71" i="4" s="1"/>
  <c r="K72" i="2"/>
  <c r="N72" i="2" s="1"/>
  <c r="O72" i="2" s="1"/>
  <c r="G72" i="4" s="1"/>
  <c r="K73" i="2"/>
  <c r="N73" i="2" s="1"/>
  <c r="O73" i="2" s="1"/>
  <c r="G73" i="4" s="1"/>
  <c r="K74" i="2"/>
  <c r="N74" i="2" s="1"/>
  <c r="O74" i="2" s="1"/>
  <c r="G74" i="4" s="1"/>
  <c r="K75" i="2"/>
  <c r="N75" i="2" s="1"/>
  <c r="O75" i="2" s="1"/>
  <c r="G75" i="4" s="1"/>
  <c r="K76" i="2"/>
  <c r="N76" i="2" s="1"/>
  <c r="O76" i="2" s="1"/>
  <c r="G76" i="4" s="1"/>
  <c r="K77" i="2"/>
  <c r="N77" i="2" s="1"/>
  <c r="O77" i="2" s="1"/>
  <c r="G77" i="4" s="1"/>
  <c r="K78" i="2"/>
  <c r="N78" i="2" s="1"/>
  <c r="O78" i="2" s="1"/>
  <c r="G78" i="4" s="1"/>
  <c r="K79" i="2"/>
  <c r="N79" i="2" s="1"/>
  <c r="O79" i="2" s="1"/>
  <c r="G79" i="4" s="1"/>
  <c r="K80" i="2"/>
  <c r="N80" i="2" s="1"/>
  <c r="O80" i="2" s="1"/>
  <c r="G80" i="4" s="1"/>
  <c r="K81" i="2"/>
  <c r="N81" i="2" s="1"/>
  <c r="O81" i="2" s="1"/>
  <c r="G81" i="4" s="1"/>
  <c r="K82" i="2"/>
  <c r="N82" i="2" s="1"/>
  <c r="O82" i="2" s="1"/>
  <c r="G82" i="4" s="1"/>
  <c r="K83" i="2"/>
  <c r="N83" i="2" s="1"/>
  <c r="O83" i="2" s="1"/>
  <c r="G83" i="4" s="1"/>
  <c r="K84" i="2"/>
  <c r="N84" i="2" s="1"/>
  <c r="O84" i="2" s="1"/>
  <c r="G84" i="4" s="1"/>
  <c r="K85" i="2"/>
  <c r="N85" i="2" s="1"/>
  <c r="O85" i="2" s="1"/>
  <c r="G85" i="4" s="1"/>
  <c r="K86" i="2"/>
  <c r="N86" i="2" s="1"/>
  <c r="O86" i="2" s="1"/>
  <c r="G86" i="4" s="1"/>
  <c r="K87" i="2"/>
  <c r="N87" i="2" s="1"/>
  <c r="O87" i="2" s="1"/>
  <c r="G87" i="4" s="1"/>
  <c r="K88" i="2"/>
  <c r="N88" i="2" s="1"/>
  <c r="O88" i="2" s="1"/>
  <c r="G88" i="4" s="1"/>
  <c r="K89" i="2"/>
  <c r="N89" i="2" s="1"/>
  <c r="O89" i="2" s="1"/>
  <c r="G89" i="4" s="1"/>
  <c r="K90" i="2"/>
  <c r="N90" i="2" s="1"/>
  <c r="O90" i="2" s="1"/>
  <c r="G90" i="4" s="1"/>
  <c r="K91" i="2"/>
  <c r="N91" i="2" s="1"/>
  <c r="O91" i="2" s="1"/>
  <c r="G91" i="4" s="1"/>
  <c r="K92" i="2"/>
  <c r="N92" i="2" s="1"/>
  <c r="O92" i="2" s="1"/>
  <c r="G92" i="4" s="1"/>
  <c r="K93" i="2"/>
  <c r="N93" i="2" s="1"/>
  <c r="O93" i="2" s="1"/>
  <c r="G93" i="4" s="1"/>
  <c r="K94" i="2"/>
  <c r="N94" i="2" s="1"/>
  <c r="O94" i="2" s="1"/>
  <c r="G94" i="4" s="1"/>
  <c r="K95" i="2"/>
  <c r="N95" i="2" s="1"/>
  <c r="O95" i="2" s="1"/>
  <c r="G95" i="4" s="1"/>
  <c r="K96" i="2"/>
  <c r="N96" i="2" s="1"/>
  <c r="O96" i="2" s="1"/>
  <c r="G96" i="4" s="1"/>
  <c r="K97" i="2"/>
  <c r="N97" i="2" s="1"/>
  <c r="O97" i="2" s="1"/>
  <c r="G97" i="4" s="1"/>
  <c r="K98" i="2"/>
  <c r="N98" i="2" s="1"/>
  <c r="O98" i="2" s="1"/>
  <c r="G98" i="4" s="1"/>
  <c r="K99" i="2"/>
  <c r="N99" i="2" s="1"/>
  <c r="O99" i="2" s="1"/>
  <c r="G99" i="4" s="1"/>
  <c r="K100" i="2"/>
  <c r="N100" i="2" s="1"/>
  <c r="O100" i="2" s="1"/>
  <c r="G100" i="4" s="1"/>
  <c r="K101" i="2"/>
  <c r="N101" i="2" s="1"/>
  <c r="O101" i="2" s="1"/>
  <c r="G101" i="4" s="1"/>
  <c r="K102" i="2"/>
  <c r="N102" i="2" s="1"/>
  <c r="O102" i="2" s="1"/>
  <c r="G102" i="4" s="1"/>
  <c r="K103" i="2"/>
  <c r="N103" i="2" s="1"/>
  <c r="O103" i="2" s="1"/>
  <c r="G103" i="4" s="1"/>
  <c r="K104" i="2"/>
  <c r="N104" i="2" s="1"/>
  <c r="O104" i="2" s="1"/>
  <c r="G104" i="4" s="1"/>
  <c r="K105" i="2"/>
  <c r="N105" i="2" s="1"/>
  <c r="O105" i="2" s="1"/>
  <c r="G105" i="4" s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E6" i="2"/>
  <c r="H6" i="2" s="1"/>
  <c r="I6" i="2" s="1"/>
  <c r="E7" i="2"/>
  <c r="H7" i="2" s="1"/>
  <c r="I7" i="2" s="1"/>
  <c r="E8" i="2"/>
  <c r="H8" i="2" s="1"/>
  <c r="I8" i="2" s="1"/>
  <c r="E9" i="2"/>
  <c r="H9" i="2" s="1"/>
  <c r="I9" i="2" s="1"/>
  <c r="E10" i="2"/>
  <c r="H10" i="2" s="1"/>
  <c r="I10" i="2" s="1"/>
  <c r="E11" i="2"/>
  <c r="H11" i="2" s="1"/>
  <c r="I11" i="2" s="1"/>
  <c r="E12" i="2"/>
  <c r="H12" i="2" s="1"/>
  <c r="I12" i="2" s="1"/>
  <c r="E13" i="2"/>
  <c r="H13" i="2" s="1"/>
  <c r="I13" i="2" s="1"/>
  <c r="E14" i="2"/>
  <c r="H14" i="2" s="1"/>
  <c r="I14" i="2" s="1"/>
  <c r="E15" i="2"/>
  <c r="H15" i="2" s="1"/>
  <c r="I15" i="2" s="1"/>
  <c r="E16" i="2"/>
  <c r="H16" i="2" s="1"/>
  <c r="I16" i="2" s="1"/>
  <c r="E17" i="2"/>
  <c r="H17" i="2" s="1"/>
  <c r="I17" i="2" s="1"/>
  <c r="E18" i="2"/>
  <c r="H18" i="2" s="1"/>
  <c r="I18" i="2" s="1"/>
  <c r="E19" i="2"/>
  <c r="H19" i="2" s="1"/>
  <c r="I19" i="2" s="1"/>
  <c r="E20" i="2"/>
  <c r="H20" i="2" s="1"/>
  <c r="I20" i="2" s="1"/>
  <c r="E21" i="2"/>
  <c r="H21" i="2" s="1"/>
  <c r="I21" i="2" s="1"/>
  <c r="E22" i="2"/>
  <c r="H22" i="2" s="1"/>
  <c r="I22" i="2" s="1"/>
  <c r="E23" i="2"/>
  <c r="H23" i="2" s="1"/>
  <c r="I23" i="2" s="1"/>
  <c r="E24" i="2"/>
  <c r="H24" i="2" s="1"/>
  <c r="I24" i="2" s="1"/>
  <c r="E25" i="2"/>
  <c r="H25" i="2" s="1"/>
  <c r="I25" i="2" s="1"/>
  <c r="E26" i="2"/>
  <c r="H26" i="2" s="1"/>
  <c r="I26" i="2" s="1"/>
  <c r="E27" i="2"/>
  <c r="H27" i="2" s="1"/>
  <c r="I27" i="2" s="1"/>
  <c r="E28" i="2"/>
  <c r="H28" i="2" s="1"/>
  <c r="I28" i="2" s="1"/>
  <c r="E29" i="2"/>
  <c r="H29" i="2" s="1"/>
  <c r="I29" i="2" s="1"/>
  <c r="E30" i="2"/>
  <c r="H30" i="2" s="1"/>
  <c r="I30" i="2" s="1"/>
  <c r="E31" i="2"/>
  <c r="H31" i="2" s="1"/>
  <c r="I31" i="2" s="1"/>
  <c r="E32" i="2"/>
  <c r="H32" i="2" s="1"/>
  <c r="I32" i="2" s="1"/>
  <c r="E33" i="2"/>
  <c r="H33" i="2" s="1"/>
  <c r="I33" i="2" s="1"/>
  <c r="E34" i="2"/>
  <c r="H34" i="2" s="1"/>
  <c r="I34" i="2" s="1"/>
  <c r="E35" i="2"/>
  <c r="H35" i="2" s="1"/>
  <c r="I35" i="2" s="1"/>
  <c r="E36" i="2"/>
  <c r="H36" i="2" s="1"/>
  <c r="I36" i="2" s="1"/>
  <c r="E37" i="2"/>
  <c r="H37" i="2" s="1"/>
  <c r="I37" i="2" s="1"/>
  <c r="E38" i="2"/>
  <c r="H38" i="2" s="1"/>
  <c r="I38" i="2" s="1"/>
  <c r="E39" i="2"/>
  <c r="H39" i="2" s="1"/>
  <c r="I39" i="2" s="1"/>
  <c r="E40" i="2"/>
  <c r="H40" i="2" s="1"/>
  <c r="I40" i="2" s="1"/>
  <c r="E41" i="2"/>
  <c r="H41" i="2" s="1"/>
  <c r="I41" i="2" s="1"/>
  <c r="E42" i="2"/>
  <c r="H42" i="2" s="1"/>
  <c r="I42" i="2" s="1"/>
  <c r="E43" i="2"/>
  <c r="H43" i="2" s="1"/>
  <c r="I43" i="2" s="1"/>
  <c r="E44" i="2"/>
  <c r="H44" i="2" s="1"/>
  <c r="I44" i="2" s="1"/>
  <c r="E45" i="2"/>
  <c r="H45" i="2" s="1"/>
  <c r="I45" i="2" s="1"/>
  <c r="E46" i="2"/>
  <c r="H46" i="2" s="1"/>
  <c r="I46" i="2" s="1"/>
  <c r="E47" i="2"/>
  <c r="H47" i="2" s="1"/>
  <c r="I47" i="2" s="1"/>
  <c r="E48" i="2"/>
  <c r="H48" i="2" s="1"/>
  <c r="I48" i="2" s="1"/>
  <c r="E49" i="2"/>
  <c r="H49" i="2" s="1"/>
  <c r="I49" i="2" s="1"/>
  <c r="E50" i="2"/>
  <c r="H50" i="2" s="1"/>
  <c r="I50" i="2" s="1"/>
  <c r="E51" i="2"/>
  <c r="H51" i="2" s="1"/>
  <c r="I51" i="2" s="1"/>
  <c r="E52" i="2"/>
  <c r="H52" i="2" s="1"/>
  <c r="I52" i="2" s="1"/>
  <c r="E53" i="2"/>
  <c r="H53" i="2" s="1"/>
  <c r="I53" i="2" s="1"/>
  <c r="E54" i="2"/>
  <c r="H54" i="2" s="1"/>
  <c r="I54" i="2" s="1"/>
  <c r="E55" i="2"/>
  <c r="H55" i="2" s="1"/>
  <c r="I55" i="2" s="1"/>
  <c r="E56" i="2"/>
  <c r="H56" i="2" s="1"/>
  <c r="I56" i="2" s="1"/>
  <c r="E57" i="2"/>
  <c r="H57" i="2" s="1"/>
  <c r="I57" i="2" s="1"/>
  <c r="E58" i="2"/>
  <c r="H58" i="2" s="1"/>
  <c r="I58" i="2" s="1"/>
  <c r="E59" i="2"/>
  <c r="H59" i="2" s="1"/>
  <c r="I59" i="2" s="1"/>
  <c r="E60" i="2"/>
  <c r="H60" i="2" s="1"/>
  <c r="I60" i="2" s="1"/>
  <c r="E61" i="2"/>
  <c r="H61" i="2" s="1"/>
  <c r="I61" i="2" s="1"/>
  <c r="E62" i="2"/>
  <c r="H62" i="2" s="1"/>
  <c r="I62" i="2" s="1"/>
  <c r="E63" i="2"/>
  <c r="H63" i="2" s="1"/>
  <c r="I63" i="2" s="1"/>
  <c r="E64" i="2"/>
  <c r="H64" i="2" s="1"/>
  <c r="I64" i="2" s="1"/>
  <c r="E65" i="2"/>
  <c r="H65" i="2" s="1"/>
  <c r="I65" i="2" s="1"/>
  <c r="E66" i="2"/>
  <c r="H66" i="2" s="1"/>
  <c r="I66" i="2" s="1"/>
  <c r="E67" i="2"/>
  <c r="H67" i="2" s="1"/>
  <c r="I67" i="2" s="1"/>
  <c r="E68" i="2"/>
  <c r="H68" i="2" s="1"/>
  <c r="I68" i="2" s="1"/>
  <c r="E69" i="2"/>
  <c r="H69" i="2" s="1"/>
  <c r="I69" i="2" s="1"/>
  <c r="E70" i="2"/>
  <c r="H70" i="2" s="1"/>
  <c r="I70" i="2" s="1"/>
  <c r="E71" i="2"/>
  <c r="H71" i="2" s="1"/>
  <c r="I71" i="2" s="1"/>
  <c r="E72" i="2"/>
  <c r="H72" i="2" s="1"/>
  <c r="I72" i="2" s="1"/>
  <c r="E73" i="2"/>
  <c r="H73" i="2" s="1"/>
  <c r="I73" i="2" s="1"/>
  <c r="E74" i="2"/>
  <c r="H74" i="2" s="1"/>
  <c r="I74" i="2" s="1"/>
  <c r="E75" i="2"/>
  <c r="H75" i="2" s="1"/>
  <c r="I75" i="2" s="1"/>
  <c r="E76" i="2"/>
  <c r="H76" i="2" s="1"/>
  <c r="I76" i="2" s="1"/>
  <c r="E77" i="2"/>
  <c r="H77" i="2" s="1"/>
  <c r="I77" i="2" s="1"/>
  <c r="E78" i="2"/>
  <c r="H78" i="2" s="1"/>
  <c r="I78" i="2" s="1"/>
  <c r="E79" i="2"/>
  <c r="H79" i="2" s="1"/>
  <c r="I79" i="2" s="1"/>
  <c r="E80" i="2"/>
  <c r="H80" i="2" s="1"/>
  <c r="I80" i="2" s="1"/>
  <c r="E81" i="2"/>
  <c r="H81" i="2" s="1"/>
  <c r="I81" i="2" s="1"/>
  <c r="E82" i="2"/>
  <c r="H82" i="2" s="1"/>
  <c r="I82" i="2" s="1"/>
  <c r="E83" i="2"/>
  <c r="H83" i="2" s="1"/>
  <c r="I83" i="2" s="1"/>
  <c r="E84" i="2"/>
  <c r="H84" i="2" s="1"/>
  <c r="I84" i="2" s="1"/>
  <c r="E85" i="2"/>
  <c r="H85" i="2" s="1"/>
  <c r="I85" i="2" s="1"/>
  <c r="E86" i="2"/>
  <c r="H86" i="2" s="1"/>
  <c r="I86" i="2" s="1"/>
  <c r="E87" i="2"/>
  <c r="H87" i="2" s="1"/>
  <c r="I87" i="2" s="1"/>
  <c r="E88" i="2"/>
  <c r="H88" i="2" s="1"/>
  <c r="I88" i="2" s="1"/>
  <c r="E89" i="2"/>
  <c r="H89" i="2" s="1"/>
  <c r="I89" i="2" s="1"/>
  <c r="E90" i="2"/>
  <c r="H90" i="2" s="1"/>
  <c r="I90" i="2" s="1"/>
  <c r="E91" i="2"/>
  <c r="H91" i="2" s="1"/>
  <c r="I91" i="2" s="1"/>
  <c r="E92" i="2"/>
  <c r="H92" i="2" s="1"/>
  <c r="I92" i="2" s="1"/>
  <c r="E93" i="2"/>
  <c r="H93" i="2" s="1"/>
  <c r="I93" i="2" s="1"/>
  <c r="E94" i="2"/>
  <c r="H94" i="2" s="1"/>
  <c r="I94" i="2" s="1"/>
  <c r="E95" i="2"/>
  <c r="H95" i="2" s="1"/>
  <c r="I95" i="2" s="1"/>
  <c r="E96" i="2"/>
  <c r="H96" i="2" s="1"/>
  <c r="I96" i="2" s="1"/>
  <c r="E97" i="2"/>
  <c r="H97" i="2" s="1"/>
  <c r="I97" i="2" s="1"/>
  <c r="E98" i="2"/>
  <c r="H98" i="2" s="1"/>
  <c r="I98" i="2" s="1"/>
  <c r="E99" i="2"/>
  <c r="H99" i="2" s="1"/>
  <c r="I99" i="2" s="1"/>
  <c r="E100" i="2"/>
  <c r="H100" i="2" s="1"/>
  <c r="I100" i="2" s="1"/>
  <c r="E101" i="2"/>
  <c r="H101" i="2" s="1"/>
  <c r="I101" i="2" s="1"/>
  <c r="E102" i="2"/>
  <c r="H102" i="2" s="1"/>
  <c r="I102" i="2" s="1"/>
  <c r="E103" i="2"/>
  <c r="H103" i="2" s="1"/>
  <c r="I103" i="2" s="1"/>
  <c r="E104" i="2"/>
  <c r="H104" i="2" s="1"/>
  <c r="I104" i="2" s="1"/>
  <c r="E105" i="2"/>
  <c r="H105" i="2" s="1"/>
  <c r="I105" i="2" s="1"/>
  <c r="AK5" i="2"/>
  <c r="AI5" i="2"/>
  <c r="AJ5" i="2"/>
  <c r="AE5" i="2"/>
  <c r="AC5" i="2"/>
  <c r="AD5" i="2"/>
  <c r="Y5" i="2"/>
  <c r="W5" i="2"/>
  <c r="X5" i="2"/>
  <c r="S5" i="2"/>
  <c r="Q5" i="2"/>
  <c r="R5" i="2"/>
  <c r="M5" i="2"/>
  <c r="K5" i="2"/>
  <c r="L5" i="2"/>
  <c r="G5" i="2"/>
  <c r="E5" i="2"/>
  <c r="F5" i="2"/>
  <c r="AF5" i="2"/>
  <c r="AG5" i="2" s="1"/>
  <c r="M5" i="4" s="1"/>
  <c r="T102" i="2" l="1"/>
  <c r="U102" i="2" s="1"/>
  <c r="I102" i="4" s="1"/>
  <c r="T98" i="2"/>
  <c r="U98" i="2" s="1"/>
  <c r="I98" i="4" s="1"/>
  <c r="T94" i="2"/>
  <c r="U94" i="2" s="1"/>
  <c r="I94" i="4" s="1"/>
  <c r="T90" i="2"/>
  <c r="U90" i="2" s="1"/>
  <c r="I90" i="4" s="1"/>
  <c r="T86" i="2"/>
  <c r="U86" i="2" s="1"/>
  <c r="I86" i="4" s="1"/>
  <c r="T82" i="2"/>
  <c r="U82" i="2" s="1"/>
  <c r="I82" i="4" s="1"/>
  <c r="T78" i="2"/>
  <c r="U78" i="2" s="1"/>
  <c r="I78" i="4" s="1"/>
  <c r="T74" i="2"/>
  <c r="U74" i="2" s="1"/>
  <c r="I74" i="4" s="1"/>
  <c r="T70" i="2"/>
  <c r="U70" i="2" s="1"/>
  <c r="I70" i="4" s="1"/>
  <c r="T66" i="2"/>
  <c r="U66" i="2" s="1"/>
  <c r="I66" i="4" s="1"/>
  <c r="T62" i="2"/>
  <c r="U62" i="2" s="1"/>
  <c r="I62" i="4" s="1"/>
  <c r="T58" i="2"/>
  <c r="U58" i="2" s="1"/>
  <c r="I58" i="4" s="1"/>
  <c r="T54" i="2"/>
  <c r="U54" i="2" s="1"/>
  <c r="I54" i="4" s="1"/>
  <c r="T50" i="2"/>
  <c r="U50" i="2" s="1"/>
  <c r="I50" i="4" s="1"/>
  <c r="T46" i="2"/>
  <c r="U46" i="2" s="1"/>
  <c r="I46" i="4" s="1"/>
  <c r="T42" i="2"/>
  <c r="U42" i="2" s="1"/>
  <c r="I42" i="4" s="1"/>
  <c r="T38" i="2"/>
  <c r="U38" i="2" s="1"/>
  <c r="I38" i="4" s="1"/>
  <c r="T34" i="2"/>
  <c r="U34" i="2" s="1"/>
  <c r="I34" i="4" s="1"/>
  <c r="T30" i="2"/>
  <c r="U30" i="2" s="1"/>
  <c r="I30" i="4" s="1"/>
  <c r="T26" i="2"/>
  <c r="U26" i="2" s="1"/>
  <c r="I26" i="4" s="1"/>
  <c r="T22" i="2"/>
  <c r="U22" i="2" s="1"/>
  <c r="I22" i="4" s="1"/>
  <c r="T18" i="2"/>
  <c r="U18" i="2" s="1"/>
  <c r="I18" i="4" s="1"/>
  <c r="T14" i="2"/>
  <c r="U14" i="2" s="1"/>
  <c r="I14" i="4" s="1"/>
  <c r="T10" i="2"/>
  <c r="U10" i="2" s="1"/>
  <c r="I10" i="4" s="1"/>
  <c r="T6" i="2"/>
  <c r="U6" i="2" s="1"/>
  <c r="I6" i="4" s="1"/>
  <c r="T103" i="2"/>
  <c r="U103" i="2" s="1"/>
  <c r="I103" i="4" s="1"/>
  <c r="T99" i="2"/>
  <c r="U99" i="2" s="1"/>
  <c r="I99" i="4" s="1"/>
  <c r="T95" i="2"/>
  <c r="U95" i="2" s="1"/>
  <c r="I95" i="4" s="1"/>
  <c r="T91" i="2"/>
  <c r="U91" i="2" s="1"/>
  <c r="I91" i="4" s="1"/>
  <c r="T87" i="2"/>
  <c r="U87" i="2" s="1"/>
  <c r="I87" i="4" s="1"/>
  <c r="T83" i="2"/>
  <c r="U83" i="2" s="1"/>
  <c r="I83" i="4" s="1"/>
  <c r="T79" i="2"/>
  <c r="U79" i="2" s="1"/>
  <c r="I79" i="4" s="1"/>
  <c r="T75" i="2"/>
  <c r="U75" i="2" s="1"/>
  <c r="I75" i="4" s="1"/>
  <c r="T71" i="2"/>
  <c r="U71" i="2" s="1"/>
  <c r="I71" i="4" s="1"/>
  <c r="T67" i="2"/>
  <c r="U67" i="2" s="1"/>
  <c r="I67" i="4" s="1"/>
  <c r="T63" i="2"/>
  <c r="U63" i="2" s="1"/>
  <c r="I63" i="4" s="1"/>
  <c r="T59" i="2"/>
  <c r="U59" i="2" s="1"/>
  <c r="I59" i="4" s="1"/>
  <c r="T55" i="2"/>
  <c r="U55" i="2" s="1"/>
  <c r="I55" i="4" s="1"/>
  <c r="T51" i="2"/>
  <c r="U51" i="2" s="1"/>
  <c r="I51" i="4" s="1"/>
  <c r="T47" i="2"/>
  <c r="U47" i="2" s="1"/>
  <c r="I47" i="4" s="1"/>
  <c r="T43" i="2"/>
  <c r="U43" i="2" s="1"/>
  <c r="I43" i="4" s="1"/>
  <c r="T39" i="2"/>
  <c r="U39" i="2" s="1"/>
  <c r="I39" i="4" s="1"/>
  <c r="T35" i="2"/>
  <c r="U35" i="2" s="1"/>
  <c r="I35" i="4" s="1"/>
  <c r="T31" i="2"/>
  <c r="U31" i="2" s="1"/>
  <c r="I31" i="4" s="1"/>
  <c r="T27" i="2"/>
  <c r="U27" i="2" s="1"/>
  <c r="I27" i="4" s="1"/>
  <c r="T23" i="2"/>
  <c r="U23" i="2" s="1"/>
  <c r="I23" i="4" s="1"/>
  <c r="T19" i="2"/>
  <c r="U19" i="2" s="1"/>
  <c r="I19" i="4" s="1"/>
  <c r="T15" i="2"/>
  <c r="U15" i="2" s="1"/>
  <c r="I15" i="4" s="1"/>
  <c r="T11" i="2"/>
  <c r="U11" i="2" s="1"/>
  <c r="I11" i="4" s="1"/>
  <c r="T7" i="2"/>
  <c r="U7" i="2" s="1"/>
  <c r="I7" i="4" s="1"/>
  <c r="T104" i="2"/>
  <c r="U104" i="2" s="1"/>
  <c r="I104" i="4" s="1"/>
  <c r="T100" i="2"/>
  <c r="U100" i="2" s="1"/>
  <c r="I100" i="4" s="1"/>
  <c r="T96" i="2"/>
  <c r="U96" i="2" s="1"/>
  <c r="I96" i="4" s="1"/>
  <c r="T92" i="2"/>
  <c r="U92" i="2" s="1"/>
  <c r="I92" i="4" s="1"/>
  <c r="T88" i="2"/>
  <c r="U88" i="2" s="1"/>
  <c r="I88" i="4" s="1"/>
  <c r="T84" i="2"/>
  <c r="U84" i="2" s="1"/>
  <c r="I84" i="4" s="1"/>
  <c r="T80" i="2"/>
  <c r="U80" i="2" s="1"/>
  <c r="I80" i="4" s="1"/>
  <c r="T76" i="2"/>
  <c r="U76" i="2" s="1"/>
  <c r="I76" i="4" s="1"/>
  <c r="T72" i="2"/>
  <c r="U72" i="2" s="1"/>
  <c r="I72" i="4" s="1"/>
  <c r="T68" i="2"/>
  <c r="U68" i="2" s="1"/>
  <c r="I68" i="4" s="1"/>
  <c r="T64" i="2"/>
  <c r="U64" i="2" s="1"/>
  <c r="I64" i="4" s="1"/>
  <c r="T60" i="2"/>
  <c r="U60" i="2" s="1"/>
  <c r="I60" i="4" s="1"/>
  <c r="T56" i="2"/>
  <c r="U56" i="2" s="1"/>
  <c r="I56" i="4" s="1"/>
  <c r="T52" i="2"/>
  <c r="U52" i="2" s="1"/>
  <c r="I52" i="4" s="1"/>
  <c r="T48" i="2"/>
  <c r="U48" i="2" s="1"/>
  <c r="I48" i="4" s="1"/>
  <c r="T44" i="2"/>
  <c r="U44" i="2" s="1"/>
  <c r="I44" i="4" s="1"/>
  <c r="T40" i="2"/>
  <c r="U40" i="2" s="1"/>
  <c r="I40" i="4" s="1"/>
  <c r="T36" i="2"/>
  <c r="U36" i="2" s="1"/>
  <c r="I36" i="4" s="1"/>
  <c r="T32" i="2"/>
  <c r="U32" i="2" s="1"/>
  <c r="I32" i="4" s="1"/>
  <c r="T28" i="2"/>
  <c r="U28" i="2" s="1"/>
  <c r="I28" i="4" s="1"/>
  <c r="T24" i="2"/>
  <c r="U24" i="2" s="1"/>
  <c r="I24" i="4" s="1"/>
  <c r="T20" i="2"/>
  <c r="U20" i="2" s="1"/>
  <c r="I20" i="4" s="1"/>
  <c r="T16" i="2"/>
  <c r="U16" i="2" s="1"/>
  <c r="I16" i="4" s="1"/>
  <c r="T12" i="2"/>
  <c r="U12" i="2" s="1"/>
  <c r="I12" i="4" s="1"/>
  <c r="T8" i="2"/>
  <c r="U8" i="2" s="1"/>
  <c r="I8" i="4" s="1"/>
  <c r="T105" i="2"/>
  <c r="U105" i="2" s="1"/>
  <c r="I105" i="4" s="1"/>
  <c r="T101" i="2"/>
  <c r="U101" i="2" s="1"/>
  <c r="I101" i="4" s="1"/>
  <c r="T97" i="2"/>
  <c r="U97" i="2" s="1"/>
  <c r="I97" i="4" s="1"/>
  <c r="T93" i="2"/>
  <c r="U93" i="2" s="1"/>
  <c r="I93" i="4" s="1"/>
  <c r="T89" i="2"/>
  <c r="U89" i="2" s="1"/>
  <c r="I89" i="4" s="1"/>
  <c r="T85" i="2"/>
  <c r="U85" i="2" s="1"/>
  <c r="I85" i="4" s="1"/>
  <c r="T81" i="2"/>
  <c r="U81" i="2" s="1"/>
  <c r="I81" i="4" s="1"/>
  <c r="T77" i="2"/>
  <c r="U77" i="2" s="1"/>
  <c r="I77" i="4" s="1"/>
  <c r="T73" i="2"/>
  <c r="U73" i="2" s="1"/>
  <c r="I73" i="4" s="1"/>
  <c r="T69" i="2"/>
  <c r="U69" i="2" s="1"/>
  <c r="I69" i="4" s="1"/>
  <c r="T65" i="2"/>
  <c r="U65" i="2" s="1"/>
  <c r="I65" i="4" s="1"/>
  <c r="T61" i="2"/>
  <c r="U61" i="2" s="1"/>
  <c r="I61" i="4" s="1"/>
  <c r="T57" i="2"/>
  <c r="U57" i="2" s="1"/>
  <c r="I57" i="4" s="1"/>
  <c r="T53" i="2"/>
  <c r="U53" i="2" s="1"/>
  <c r="I53" i="4" s="1"/>
  <c r="T49" i="2"/>
  <c r="U49" i="2" s="1"/>
  <c r="I49" i="4" s="1"/>
  <c r="T45" i="2"/>
  <c r="U45" i="2" s="1"/>
  <c r="I45" i="4" s="1"/>
  <c r="T41" i="2"/>
  <c r="U41" i="2" s="1"/>
  <c r="I41" i="4" s="1"/>
  <c r="T37" i="2"/>
  <c r="U37" i="2" s="1"/>
  <c r="I37" i="4" s="1"/>
  <c r="T33" i="2"/>
  <c r="U33" i="2" s="1"/>
  <c r="I33" i="4" s="1"/>
  <c r="T29" i="2"/>
  <c r="U29" i="2" s="1"/>
  <c r="I29" i="4" s="1"/>
  <c r="T25" i="2"/>
  <c r="U25" i="2" s="1"/>
  <c r="I25" i="4" s="1"/>
  <c r="T21" i="2"/>
  <c r="U21" i="2" s="1"/>
  <c r="I21" i="4" s="1"/>
  <c r="T17" i="2"/>
  <c r="U17" i="2" s="1"/>
  <c r="I17" i="4" s="1"/>
  <c r="T13" i="2"/>
  <c r="U13" i="2" s="1"/>
  <c r="I13" i="4" s="1"/>
  <c r="T9" i="2"/>
  <c r="U9" i="2" s="1"/>
  <c r="I9" i="4" s="1"/>
  <c r="E105" i="4"/>
  <c r="E103" i="4"/>
  <c r="AN103" i="2"/>
  <c r="AO103" i="2" s="1"/>
  <c r="E101" i="4"/>
  <c r="AN101" i="2"/>
  <c r="AO101" i="2" s="1"/>
  <c r="E99" i="4"/>
  <c r="AN99" i="2"/>
  <c r="AO99" i="2" s="1"/>
  <c r="E97" i="4"/>
  <c r="AN97" i="2"/>
  <c r="AO97" i="2" s="1"/>
  <c r="E95" i="4"/>
  <c r="AN95" i="2"/>
  <c r="AO95" i="2" s="1"/>
  <c r="E93" i="4"/>
  <c r="AN93" i="2"/>
  <c r="AO93" i="2" s="1"/>
  <c r="E91" i="4"/>
  <c r="AN91" i="2"/>
  <c r="AO91" i="2" s="1"/>
  <c r="E89" i="4"/>
  <c r="E87" i="4"/>
  <c r="AN87" i="2"/>
  <c r="AO87" i="2" s="1"/>
  <c r="E85" i="4"/>
  <c r="AN85" i="2"/>
  <c r="AO85" i="2" s="1"/>
  <c r="E83" i="4"/>
  <c r="AN83" i="2"/>
  <c r="AO83" i="2" s="1"/>
  <c r="E81" i="4"/>
  <c r="AN81" i="2"/>
  <c r="AO81" i="2" s="1"/>
  <c r="E79" i="4"/>
  <c r="AN79" i="2"/>
  <c r="AO79" i="2" s="1"/>
  <c r="E77" i="4"/>
  <c r="AN77" i="2"/>
  <c r="AO77" i="2" s="1"/>
  <c r="E75" i="4"/>
  <c r="AN75" i="2"/>
  <c r="AO75" i="2" s="1"/>
  <c r="E73" i="4"/>
  <c r="AN73" i="2"/>
  <c r="AO73" i="2" s="1"/>
  <c r="E71" i="4"/>
  <c r="AN71" i="2"/>
  <c r="AO71" i="2" s="1"/>
  <c r="E69" i="4"/>
  <c r="AN69" i="2"/>
  <c r="AO69" i="2" s="1"/>
  <c r="E67" i="4"/>
  <c r="AN67" i="2"/>
  <c r="AO67" i="2" s="1"/>
  <c r="E65" i="4"/>
  <c r="AN65" i="2"/>
  <c r="AO65" i="2" s="1"/>
  <c r="E63" i="4"/>
  <c r="AN63" i="2"/>
  <c r="AO63" i="2" s="1"/>
  <c r="E61" i="4"/>
  <c r="AN61" i="2"/>
  <c r="AO61" i="2" s="1"/>
  <c r="E59" i="4"/>
  <c r="AN59" i="2"/>
  <c r="AO59" i="2" s="1"/>
  <c r="E57" i="4"/>
  <c r="AN57" i="2"/>
  <c r="AO57" i="2" s="1"/>
  <c r="E55" i="4"/>
  <c r="AN55" i="2"/>
  <c r="AO55" i="2" s="1"/>
  <c r="E53" i="4"/>
  <c r="AN53" i="2"/>
  <c r="AO53" i="2" s="1"/>
  <c r="E51" i="4"/>
  <c r="AN51" i="2"/>
  <c r="AO51" i="2" s="1"/>
  <c r="E49" i="4"/>
  <c r="AN49" i="2"/>
  <c r="AO49" i="2" s="1"/>
  <c r="E47" i="4"/>
  <c r="AN47" i="2"/>
  <c r="AO47" i="2" s="1"/>
  <c r="E45" i="4"/>
  <c r="AN45" i="2"/>
  <c r="AO45" i="2" s="1"/>
  <c r="E43" i="4"/>
  <c r="AN43" i="2"/>
  <c r="AO43" i="2" s="1"/>
  <c r="E41" i="4"/>
  <c r="AN41" i="2"/>
  <c r="AO41" i="2" s="1"/>
  <c r="E39" i="4"/>
  <c r="AN39" i="2"/>
  <c r="AO39" i="2" s="1"/>
  <c r="E37" i="4"/>
  <c r="AN37" i="2"/>
  <c r="AO37" i="2" s="1"/>
  <c r="E35" i="4"/>
  <c r="AN35" i="2"/>
  <c r="AO35" i="2" s="1"/>
  <c r="E33" i="4"/>
  <c r="AN33" i="2"/>
  <c r="AO33" i="2" s="1"/>
  <c r="E31" i="4"/>
  <c r="AN31" i="2"/>
  <c r="AO31" i="2" s="1"/>
  <c r="E29" i="4"/>
  <c r="AN29" i="2"/>
  <c r="AO29" i="2" s="1"/>
  <c r="E27" i="4"/>
  <c r="AN27" i="2"/>
  <c r="AO27" i="2" s="1"/>
  <c r="E25" i="4"/>
  <c r="AN25" i="2"/>
  <c r="AO25" i="2" s="1"/>
  <c r="E23" i="4"/>
  <c r="AN23" i="2"/>
  <c r="AO23" i="2" s="1"/>
  <c r="E21" i="4"/>
  <c r="AN21" i="2"/>
  <c r="AO21" i="2" s="1"/>
  <c r="E19" i="4"/>
  <c r="AN19" i="2"/>
  <c r="AO19" i="2" s="1"/>
  <c r="E17" i="4"/>
  <c r="AN17" i="2"/>
  <c r="AO17" i="2" s="1"/>
  <c r="E15" i="4"/>
  <c r="AN15" i="2"/>
  <c r="AO15" i="2" s="1"/>
  <c r="E13" i="4"/>
  <c r="AN13" i="2"/>
  <c r="AO13" i="2" s="1"/>
  <c r="E11" i="4"/>
  <c r="AN11" i="2"/>
  <c r="AO11" i="2" s="1"/>
  <c r="E9" i="4"/>
  <c r="AN9" i="2"/>
  <c r="AO9" i="2" s="1"/>
  <c r="E7" i="4"/>
  <c r="AN7" i="2"/>
  <c r="AO7" i="2" s="1"/>
  <c r="AN104" i="2"/>
  <c r="AO104" i="2" s="1"/>
  <c r="E104" i="4"/>
  <c r="E102" i="4"/>
  <c r="AN102" i="2"/>
  <c r="AO102" i="2" s="1"/>
  <c r="E100" i="4"/>
  <c r="E98" i="4"/>
  <c r="AN98" i="2"/>
  <c r="AO98" i="2" s="1"/>
  <c r="AN96" i="2"/>
  <c r="AO96" i="2" s="1"/>
  <c r="E96" i="4"/>
  <c r="E94" i="4"/>
  <c r="AN94" i="2"/>
  <c r="AO94" i="2" s="1"/>
  <c r="E92" i="4"/>
  <c r="E90" i="4"/>
  <c r="AN90" i="2"/>
  <c r="AO90" i="2" s="1"/>
  <c r="AN88" i="2"/>
  <c r="AO88" i="2" s="1"/>
  <c r="E88" i="4"/>
  <c r="E86" i="4"/>
  <c r="AN86" i="2"/>
  <c r="AO86" i="2" s="1"/>
  <c r="E84" i="4"/>
  <c r="E82" i="4"/>
  <c r="AN82" i="2"/>
  <c r="AO82" i="2" s="1"/>
  <c r="AN80" i="2"/>
  <c r="AO80" i="2" s="1"/>
  <c r="E80" i="4"/>
  <c r="E78" i="4"/>
  <c r="AN78" i="2"/>
  <c r="AO78" i="2" s="1"/>
  <c r="E76" i="4"/>
  <c r="E74" i="4"/>
  <c r="AN74" i="2"/>
  <c r="AO74" i="2" s="1"/>
  <c r="AN72" i="2"/>
  <c r="AO72" i="2" s="1"/>
  <c r="E72" i="4"/>
  <c r="E70" i="4"/>
  <c r="AN70" i="2"/>
  <c r="AO70" i="2" s="1"/>
  <c r="E68" i="4"/>
  <c r="E66" i="4"/>
  <c r="AN66" i="2"/>
  <c r="AO66" i="2" s="1"/>
  <c r="AN64" i="2"/>
  <c r="AO64" i="2" s="1"/>
  <c r="E64" i="4"/>
  <c r="E62" i="4"/>
  <c r="AN62" i="2"/>
  <c r="AO62" i="2" s="1"/>
  <c r="E60" i="4"/>
  <c r="E58" i="4"/>
  <c r="AN58" i="2"/>
  <c r="AO58" i="2" s="1"/>
  <c r="AN56" i="2"/>
  <c r="AO56" i="2" s="1"/>
  <c r="E56" i="4"/>
  <c r="E54" i="4"/>
  <c r="AN54" i="2"/>
  <c r="AO54" i="2" s="1"/>
  <c r="E52" i="4"/>
  <c r="E50" i="4"/>
  <c r="AN50" i="2"/>
  <c r="AO50" i="2" s="1"/>
  <c r="AN48" i="2"/>
  <c r="AO48" i="2" s="1"/>
  <c r="E48" i="4"/>
  <c r="E46" i="4"/>
  <c r="AN46" i="2"/>
  <c r="AO46" i="2" s="1"/>
  <c r="E44" i="4"/>
  <c r="E42" i="4"/>
  <c r="AN42" i="2"/>
  <c r="AO42" i="2" s="1"/>
  <c r="AN40" i="2"/>
  <c r="AO40" i="2" s="1"/>
  <c r="E40" i="4"/>
  <c r="E38" i="4"/>
  <c r="AN38" i="2"/>
  <c r="AO38" i="2" s="1"/>
  <c r="E36" i="4"/>
  <c r="E34" i="4"/>
  <c r="AN34" i="2"/>
  <c r="AO34" i="2" s="1"/>
  <c r="AN32" i="2"/>
  <c r="AO32" i="2" s="1"/>
  <c r="E32" i="4"/>
  <c r="E30" i="4"/>
  <c r="AN30" i="2"/>
  <c r="AO30" i="2" s="1"/>
  <c r="E28" i="4"/>
  <c r="E26" i="4"/>
  <c r="AN26" i="2"/>
  <c r="AO26" i="2" s="1"/>
  <c r="AN24" i="2"/>
  <c r="AO24" i="2" s="1"/>
  <c r="E24" i="4"/>
  <c r="E22" i="4"/>
  <c r="AN22" i="2"/>
  <c r="AO22" i="2" s="1"/>
  <c r="E20" i="4"/>
  <c r="E18" i="4"/>
  <c r="AN18" i="2"/>
  <c r="AO18" i="2" s="1"/>
  <c r="AN16" i="2"/>
  <c r="AO16" i="2" s="1"/>
  <c r="E16" i="4"/>
  <c r="E14" i="4"/>
  <c r="AN14" i="2"/>
  <c r="AO14" i="2" s="1"/>
  <c r="E12" i="4"/>
  <c r="E10" i="4"/>
  <c r="AN10" i="2"/>
  <c r="AO10" i="2" s="1"/>
  <c r="AN8" i="2"/>
  <c r="AO8" i="2" s="1"/>
  <c r="E8" i="4"/>
  <c r="E6" i="4"/>
  <c r="AN6" i="2"/>
  <c r="AO6" i="2" s="1"/>
  <c r="Z5" i="2"/>
  <c r="AA5" i="2" s="1"/>
  <c r="K5" i="4" s="1"/>
  <c r="AL5" i="2"/>
  <c r="AM5" i="2" s="1"/>
  <c r="O5" i="4" s="1"/>
  <c r="T5" i="2"/>
  <c r="U5" i="2" s="1"/>
  <c r="I5" i="4" s="1"/>
  <c r="N5" i="2"/>
  <c r="O5" i="2" s="1"/>
  <c r="G5" i="4" s="1"/>
  <c r="H5" i="2"/>
  <c r="I5" i="2" s="1"/>
  <c r="E5" i="4" s="1"/>
  <c r="K16" i="3"/>
  <c r="K20" i="3"/>
  <c r="K22" i="3"/>
  <c r="K24" i="3"/>
  <c r="K26" i="3"/>
  <c r="K28" i="3"/>
  <c r="K30" i="3"/>
  <c r="K32" i="3"/>
  <c r="K34" i="3"/>
  <c r="K36" i="3"/>
  <c r="K38" i="3"/>
  <c r="K40" i="3"/>
  <c r="K42" i="3"/>
  <c r="K44" i="3"/>
  <c r="K46" i="3"/>
  <c r="K48" i="3"/>
  <c r="K50" i="3"/>
  <c r="K52" i="3"/>
  <c r="K56" i="3"/>
  <c r="K58" i="3"/>
  <c r="K60" i="3"/>
  <c r="K62" i="3"/>
  <c r="K64" i="3"/>
  <c r="K66" i="3"/>
  <c r="K68" i="3"/>
  <c r="K70" i="3"/>
  <c r="K72" i="3"/>
  <c r="K74" i="3"/>
  <c r="K76" i="3"/>
  <c r="K78" i="3"/>
  <c r="K80" i="3"/>
  <c r="K82" i="3"/>
  <c r="K84" i="3"/>
  <c r="K86" i="3"/>
  <c r="K88" i="3"/>
  <c r="K90" i="3"/>
  <c r="K92" i="3"/>
  <c r="K94" i="3"/>
  <c r="K96" i="3"/>
  <c r="K98" i="3"/>
  <c r="K100" i="3"/>
  <c r="K102" i="3"/>
  <c r="K9" i="3"/>
  <c r="K13" i="3"/>
  <c r="K17" i="3"/>
  <c r="K19" i="3"/>
  <c r="K21" i="3"/>
  <c r="K23" i="3"/>
  <c r="K25" i="3"/>
  <c r="K27" i="3"/>
  <c r="K29" i="3"/>
  <c r="K31" i="3"/>
  <c r="K33" i="3"/>
  <c r="K35" i="3"/>
  <c r="K37" i="3"/>
  <c r="K39" i="3"/>
  <c r="K41" i="3"/>
  <c r="K43" i="3"/>
  <c r="K45" i="3"/>
  <c r="K47" i="3"/>
  <c r="K49" i="3"/>
  <c r="K51" i="3"/>
  <c r="K53" i="3"/>
  <c r="K55" i="3"/>
  <c r="K57" i="3"/>
  <c r="K59" i="3"/>
  <c r="K61" i="3"/>
  <c r="K65" i="3"/>
  <c r="K67" i="3"/>
  <c r="K69" i="3"/>
  <c r="K73" i="3"/>
  <c r="K75" i="3"/>
  <c r="K77" i="3"/>
  <c r="K79" i="3"/>
  <c r="K81" i="3"/>
  <c r="K83" i="3"/>
  <c r="K85" i="3"/>
  <c r="K87" i="3"/>
  <c r="K89" i="3"/>
  <c r="K91" i="3"/>
  <c r="K93" i="3"/>
  <c r="K97" i="3"/>
  <c r="K99" i="3"/>
  <c r="K101" i="3"/>
  <c r="K103" i="3"/>
  <c r="K104" i="3"/>
  <c r="K105" i="3"/>
  <c r="AD9" i="1"/>
  <c r="AE9" i="1" s="1"/>
  <c r="AD10" i="1"/>
  <c r="AE10" i="1" s="1"/>
  <c r="AD11" i="1"/>
  <c r="AE11" i="1" s="1"/>
  <c r="AD12" i="1"/>
  <c r="AE12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21" i="1"/>
  <c r="AE21" i="1" s="1"/>
  <c r="G9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5" i="3"/>
  <c r="G56" i="3"/>
  <c r="G57" i="3"/>
  <c r="G58" i="3"/>
  <c r="G59" i="3"/>
  <c r="G60" i="3"/>
  <c r="G61" i="3"/>
  <c r="G62" i="3"/>
  <c r="G64" i="3"/>
  <c r="G65" i="3"/>
  <c r="G66" i="3"/>
  <c r="G67" i="3"/>
  <c r="G68" i="3"/>
  <c r="G69" i="3"/>
  <c r="G70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6" i="3"/>
  <c r="G97" i="3"/>
  <c r="G98" i="3"/>
  <c r="G99" i="3"/>
  <c r="G100" i="3"/>
  <c r="G101" i="3"/>
  <c r="G102" i="3"/>
  <c r="G103" i="3"/>
  <c r="G104" i="3"/>
  <c r="G105" i="3"/>
  <c r="E31" i="3"/>
  <c r="E33" i="3"/>
  <c r="E35" i="3"/>
  <c r="E37" i="3"/>
  <c r="E39" i="3"/>
  <c r="E41" i="3"/>
  <c r="E43" i="3"/>
  <c r="E45" i="3"/>
  <c r="E47" i="3"/>
  <c r="E49" i="3"/>
  <c r="E51" i="3"/>
  <c r="E53" i="3"/>
  <c r="E55" i="3"/>
  <c r="E57" i="3"/>
  <c r="E59" i="3"/>
  <c r="E61" i="3"/>
  <c r="E65" i="3"/>
  <c r="E67" i="3"/>
  <c r="E69" i="3"/>
  <c r="E16" i="3"/>
  <c r="E20" i="3"/>
  <c r="E22" i="3"/>
  <c r="E24" i="3"/>
  <c r="E26" i="3"/>
  <c r="E28" i="3"/>
  <c r="E30" i="3"/>
  <c r="E32" i="3"/>
  <c r="E34" i="3"/>
  <c r="E36" i="3"/>
  <c r="E38" i="3"/>
  <c r="E42" i="3"/>
  <c r="E44" i="3"/>
  <c r="E46" i="3"/>
  <c r="E48" i="3"/>
  <c r="E50" i="3"/>
  <c r="E52" i="3"/>
  <c r="E56" i="3"/>
  <c r="E58" i="3"/>
  <c r="E60" i="3"/>
  <c r="E62" i="3"/>
  <c r="E64" i="3"/>
  <c r="E66" i="3"/>
  <c r="E68" i="3"/>
  <c r="E70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6" i="3"/>
  <c r="E97" i="3"/>
  <c r="E98" i="3"/>
  <c r="E99" i="3"/>
  <c r="E100" i="3"/>
  <c r="E101" i="3"/>
  <c r="E102" i="3"/>
  <c r="E103" i="3"/>
  <c r="E104" i="3"/>
  <c r="E105" i="3"/>
  <c r="X8" i="1"/>
  <c r="K54" i="3" s="1"/>
  <c r="AC8" i="1"/>
  <c r="AN89" i="2" l="1"/>
  <c r="AO89" i="2" s="1"/>
  <c r="AN105" i="2"/>
  <c r="AO105" i="2" s="1"/>
  <c r="AP105" i="2" s="1"/>
  <c r="Q105" i="4" s="1"/>
  <c r="AN12" i="2"/>
  <c r="AO12" i="2" s="1"/>
  <c r="AN20" i="2"/>
  <c r="AO20" i="2" s="1"/>
  <c r="P20" i="4" s="1"/>
  <c r="AN28" i="2"/>
  <c r="AO28" i="2" s="1"/>
  <c r="AN36" i="2"/>
  <c r="AO36" i="2" s="1"/>
  <c r="AP36" i="2" s="1"/>
  <c r="Q36" i="4" s="1"/>
  <c r="AN44" i="2"/>
  <c r="AO44" i="2" s="1"/>
  <c r="AN52" i="2"/>
  <c r="AO52" i="2" s="1"/>
  <c r="P52" i="4" s="1"/>
  <c r="AN60" i="2"/>
  <c r="AO60" i="2" s="1"/>
  <c r="AN68" i="2"/>
  <c r="AO68" i="2" s="1"/>
  <c r="AP68" i="2" s="1"/>
  <c r="Q68" i="4" s="1"/>
  <c r="AN76" i="2"/>
  <c r="AO76" i="2" s="1"/>
  <c r="AN84" i="2"/>
  <c r="AO84" i="2" s="1"/>
  <c r="AP84" i="2" s="1"/>
  <c r="Q84" i="4" s="1"/>
  <c r="AN92" i="2"/>
  <c r="AO92" i="2" s="1"/>
  <c r="AN100" i="2"/>
  <c r="AO100" i="2" s="1"/>
  <c r="AP100" i="2" s="1"/>
  <c r="Q100" i="4" s="1"/>
  <c r="K63" i="3"/>
  <c r="K71" i="3"/>
  <c r="M5" i="3"/>
  <c r="K5" i="3"/>
  <c r="K95" i="3"/>
  <c r="I105" i="3"/>
  <c r="AD108" i="1"/>
  <c r="AE108" i="1" s="1"/>
  <c r="I104" i="3"/>
  <c r="AD107" i="1"/>
  <c r="AE107" i="1" s="1"/>
  <c r="I103" i="3"/>
  <c r="AD106" i="1"/>
  <c r="AE106" i="1" s="1"/>
  <c r="I102" i="3"/>
  <c r="AD105" i="1"/>
  <c r="AE105" i="1" s="1"/>
  <c r="I101" i="3"/>
  <c r="AD104" i="1"/>
  <c r="AE104" i="1" s="1"/>
  <c r="I100" i="3"/>
  <c r="AD103" i="1"/>
  <c r="AE103" i="1" s="1"/>
  <c r="I99" i="3"/>
  <c r="AD101" i="1"/>
  <c r="AE101" i="1" s="1"/>
  <c r="I98" i="3"/>
  <c r="AD102" i="1"/>
  <c r="AE102" i="1" s="1"/>
  <c r="I97" i="3"/>
  <c r="AD100" i="1"/>
  <c r="AE100" i="1" s="1"/>
  <c r="I96" i="3"/>
  <c r="AD99" i="1"/>
  <c r="AE99" i="1" s="1"/>
  <c r="I95" i="3"/>
  <c r="AD98" i="1"/>
  <c r="AE98" i="1" s="1"/>
  <c r="I94" i="3"/>
  <c r="AD97" i="1"/>
  <c r="I93" i="3"/>
  <c r="AD96" i="1"/>
  <c r="AE96" i="1" s="1"/>
  <c r="I92" i="3"/>
  <c r="AD95" i="1"/>
  <c r="I91" i="3"/>
  <c r="AD94" i="1"/>
  <c r="AE94" i="1" s="1"/>
  <c r="I90" i="3"/>
  <c r="AD93" i="1"/>
  <c r="I89" i="3"/>
  <c r="AD92" i="1"/>
  <c r="AE92" i="1" s="1"/>
  <c r="I88" i="3"/>
  <c r="AD91" i="1"/>
  <c r="I87" i="3"/>
  <c r="AD90" i="1"/>
  <c r="AE90" i="1" s="1"/>
  <c r="I86" i="3"/>
  <c r="AD89" i="1"/>
  <c r="I85" i="3"/>
  <c r="AD88" i="1"/>
  <c r="AE88" i="1" s="1"/>
  <c r="I84" i="3"/>
  <c r="AD87" i="1"/>
  <c r="I83" i="3"/>
  <c r="AD86" i="1"/>
  <c r="AE86" i="1" s="1"/>
  <c r="I82" i="3"/>
  <c r="AD85" i="1"/>
  <c r="I81" i="3"/>
  <c r="AD84" i="1"/>
  <c r="AE84" i="1" s="1"/>
  <c r="I80" i="3"/>
  <c r="AD83" i="1"/>
  <c r="I79" i="3"/>
  <c r="AD82" i="1"/>
  <c r="AE82" i="1" s="1"/>
  <c r="I78" i="3"/>
  <c r="AD81" i="1"/>
  <c r="I77" i="3"/>
  <c r="AD80" i="1"/>
  <c r="AE80" i="1" s="1"/>
  <c r="I76" i="3"/>
  <c r="AD79" i="1"/>
  <c r="I75" i="3"/>
  <c r="AD78" i="1"/>
  <c r="AE78" i="1" s="1"/>
  <c r="I74" i="3"/>
  <c r="AD77" i="1"/>
  <c r="I73" i="3"/>
  <c r="AD76" i="1"/>
  <c r="AE76" i="1" s="1"/>
  <c r="I72" i="3"/>
  <c r="AD75" i="1"/>
  <c r="I71" i="3"/>
  <c r="AD74" i="1"/>
  <c r="AE74" i="1" s="1"/>
  <c r="I70" i="3"/>
  <c r="AD73" i="1"/>
  <c r="I69" i="3"/>
  <c r="AD72" i="1"/>
  <c r="AE72" i="1" s="1"/>
  <c r="I68" i="3"/>
  <c r="AD71" i="1"/>
  <c r="I67" i="3"/>
  <c r="AD70" i="1"/>
  <c r="AE70" i="1" s="1"/>
  <c r="I66" i="3"/>
  <c r="AD69" i="1"/>
  <c r="I65" i="3"/>
  <c r="AD68" i="1"/>
  <c r="AE68" i="1" s="1"/>
  <c r="I64" i="3"/>
  <c r="AD67" i="1"/>
  <c r="I63" i="3"/>
  <c r="AD66" i="1"/>
  <c r="AE66" i="1" s="1"/>
  <c r="I62" i="3"/>
  <c r="AD65" i="1"/>
  <c r="I61" i="3"/>
  <c r="AD64" i="1"/>
  <c r="AE64" i="1" s="1"/>
  <c r="I60" i="3"/>
  <c r="AD63" i="1"/>
  <c r="I59" i="3"/>
  <c r="AD62" i="1"/>
  <c r="AE62" i="1" s="1"/>
  <c r="I58" i="3"/>
  <c r="AD61" i="1"/>
  <c r="I57" i="3"/>
  <c r="AD60" i="1"/>
  <c r="AE60" i="1" s="1"/>
  <c r="I56" i="3"/>
  <c r="AD59" i="1"/>
  <c r="I55" i="3"/>
  <c r="AD58" i="1"/>
  <c r="AE58" i="1" s="1"/>
  <c r="I54" i="3"/>
  <c r="AD57" i="1"/>
  <c r="I53" i="3"/>
  <c r="AD56" i="1"/>
  <c r="AE56" i="1" s="1"/>
  <c r="I52" i="3"/>
  <c r="AD55" i="1"/>
  <c r="I51" i="3"/>
  <c r="AD54" i="1"/>
  <c r="AE54" i="1" s="1"/>
  <c r="I50" i="3"/>
  <c r="AD53" i="1"/>
  <c r="I49" i="3"/>
  <c r="AD52" i="1"/>
  <c r="AE52" i="1" s="1"/>
  <c r="I48" i="3"/>
  <c r="AD51" i="1"/>
  <c r="I47" i="3"/>
  <c r="AD50" i="1"/>
  <c r="AE50" i="1" s="1"/>
  <c r="I46" i="3"/>
  <c r="AD49" i="1"/>
  <c r="I45" i="3"/>
  <c r="AD48" i="1"/>
  <c r="AE48" i="1" s="1"/>
  <c r="I44" i="3"/>
  <c r="AD47" i="1"/>
  <c r="I43" i="3"/>
  <c r="AD46" i="1"/>
  <c r="AE46" i="1" s="1"/>
  <c r="I42" i="3"/>
  <c r="AD45" i="1"/>
  <c r="I41" i="3"/>
  <c r="AD44" i="1"/>
  <c r="AE44" i="1" s="1"/>
  <c r="I40" i="3"/>
  <c r="AD43" i="1"/>
  <c r="I39" i="3"/>
  <c r="AD42" i="1"/>
  <c r="AE42" i="1" s="1"/>
  <c r="I38" i="3"/>
  <c r="AD41" i="1"/>
  <c r="I37" i="3"/>
  <c r="AD40" i="1"/>
  <c r="AE40" i="1" s="1"/>
  <c r="I36" i="3"/>
  <c r="AD39" i="1"/>
  <c r="I35" i="3"/>
  <c r="AD38" i="1"/>
  <c r="AE38" i="1" s="1"/>
  <c r="I34" i="3"/>
  <c r="AD37" i="1"/>
  <c r="I33" i="3"/>
  <c r="AD36" i="1"/>
  <c r="AE36" i="1" s="1"/>
  <c r="I32" i="3"/>
  <c r="AD35" i="1"/>
  <c r="I31" i="3"/>
  <c r="AD34" i="1"/>
  <c r="AE34" i="1" s="1"/>
  <c r="I30" i="3"/>
  <c r="AD33" i="1"/>
  <c r="I29" i="3"/>
  <c r="AD32" i="1"/>
  <c r="AE32" i="1" s="1"/>
  <c r="I28" i="3"/>
  <c r="AD31" i="1"/>
  <c r="I27" i="3"/>
  <c r="AD30" i="1"/>
  <c r="AE30" i="1" s="1"/>
  <c r="I26" i="3"/>
  <c r="AD29" i="1"/>
  <c r="I25" i="3"/>
  <c r="AD28" i="1"/>
  <c r="AE28" i="1" s="1"/>
  <c r="I24" i="3"/>
  <c r="AD27" i="1"/>
  <c r="I23" i="3"/>
  <c r="AD26" i="1"/>
  <c r="AE26" i="1" s="1"/>
  <c r="I22" i="3"/>
  <c r="AD25" i="1"/>
  <c r="I21" i="3"/>
  <c r="AD24" i="1"/>
  <c r="AE24" i="1" s="1"/>
  <c r="I20" i="3"/>
  <c r="AD23" i="1"/>
  <c r="I19" i="3"/>
  <c r="AD22" i="1"/>
  <c r="AE22" i="1" s="1"/>
  <c r="I17" i="3"/>
  <c r="AD20" i="1"/>
  <c r="AE20" i="1" s="1"/>
  <c r="I16" i="3"/>
  <c r="AD19" i="1"/>
  <c r="AE19" i="1" s="1"/>
  <c r="I18" i="3"/>
  <c r="K14" i="3"/>
  <c r="G7" i="3"/>
  <c r="I7" i="3"/>
  <c r="K7" i="3"/>
  <c r="G13" i="3"/>
  <c r="I13" i="3"/>
  <c r="I9" i="3"/>
  <c r="K15" i="3"/>
  <c r="G12" i="3"/>
  <c r="G10" i="3"/>
  <c r="G8" i="3"/>
  <c r="I12" i="3"/>
  <c r="I10" i="3"/>
  <c r="I8" i="3"/>
  <c r="I6" i="3"/>
  <c r="K18" i="3"/>
  <c r="K10" i="3"/>
  <c r="K6" i="3"/>
  <c r="G15" i="3"/>
  <c r="G11" i="3"/>
  <c r="I15" i="3"/>
  <c r="I11" i="3"/>
  <c r="K11" i="3"/>
  <c r="K12" i="3"/>
  <c r="K8" i="3"/>
  <c r="E29" i="3"/>
  <c r="E27" i="3"/>
  <c r="E25" i="3"/>
  <c r="E23" i="3"/>
  <c r="E21" i="3"/>
  <c r="E19" i="3"/>
  <c r="E17" i="3"/>
  <c r="E13" i="3"/>
  <c r="E11" i="3"/>
  <c r="E9" i="3"/>
  <c r="E7" i="3"/>
  <c r="N104" i="3"/>
  <c r="M104" i="3"/>
  <c r="M102" i="3"/>
  <c r="M100" i="3"/>
  <c r="M98" i="3"/>
  <c r="M96" i="3"/>
  <c r="M94" i="3"/>
  <c r="M92" i="3"/>
  <c r="M90" i="3"/>
  <c r="M88" i="3"/>
  <c r="M86" i="3"/>
  <c r="M84" i="3"/>
  <c r="M82" i="3"/>
  <c r="M80" i="3"/>
  <c r="M78" i="3"/>
  <c r="M76" i="3"/>
  <c r="M74" i="3"/>
  <c r="M72" i="3"/>
  <c r="M70" i="3"/>
  <c r="M68" i="3"/>
  <c r="M66" i="3"/>
  <c r="M64" i="3"/>
  <c r="M62" i="3"/>
  <c r="M60" i="3"/>
  <c r="M58" i="3"/>
  <c r="M56" i="3"/>
  <c r="M54" i="3"/>
  <c r="M52" i="3"/>
  <c r="M50" i="3"/>
  <c r="M48" i="3"/>
  <c r="M46" i="3"/>
  <c r="M44" i="3"/>
  <c r="M42" i="3"/>
  <c r="M40" i="3"/>
  <c r="M38" i="3"/>
  <c r="M36" i="3"/>
  <c r="M34" i="3"/>
  <c r="M32" i="3"/>
  <c r="M30" i="3"/>
  <c r="M28" i="3"/>
  <c r="M26" i="3"/>
  <c r="M24" i="3"/>
  <c r="M22" i="3"/>
  <c r="M20" i="3"/>
  <c r="M18" i="3"/>
  <c r="M16" i="3"/>
  <c r="M14" i="3"/>
  <c r="M12" i="3"/>
  <c r="M10" i="3"/>
  <c r="M8" i="3"/>
  <c r="M6" i="3"/>
  <c r="P6" i="4"/>
  <c r="P10" i="4"/>
  <c r="P14" i="4"/>
  <c r="P18" i="4"/>
  <c r="P22" i="4"/>
  <c r="P26" i="4"/>
  <c r="P30" i="4"/>
  <c r="P34" i="4"/>
  <c r="P38" i="4"/>
  <c r="P42" i="4"/>
  <c r="P46" i="4"/>
  <c r="P50" i="4"/>
  <c r="P54" i="4"/>
  <c r="P58" i="4"/>
  <c r="P62" i="4"/>
  <c r="P66" i="4"/>
  <c r="P70" i="4"/>
  <c r="P74" i="4"/>
  <c r="P78" i="4"/>
  <c r="P82" i="4"/>
  <c r="P86" i="4"/>
  <c r="P90" i="4"/>
  <c r="P94" i="4"/>
  <c r="P98" i="4"/>
  <c r="P102" i="4"/>
  <c r="P7" i="4"/>
  <c r="P9" i="4"/>
  <c r="P11" i="4"/>
  <c r="P13" i="4"/>
  <c r="P15" i="4"/>
  <c r="P17" i="4"/>
  <c r="P19" i="4"/>
  <c r="P21" i="4"/>
  <c r="P23" i="4"/>
  <c r="P25" i="4"/>
  <c r="P27" i="4"/>
  <c r="P29" i="4"/>
  <c r="P31" i="4"/>
  <c r="P33" i="4"/>
  <c r="P35" i="4"/>
  <c r="P37" i="4"/>
  <c r="P39" i="4"/>
  <c r="P41" i="4"/>
  <c r="P43" i="4"/>
  <c r="P45" i="4"/>
  <c r="P47" i="4"/>
  <c r="P49" i="4"/>
  <c r="P51" i="4"/>
  <c r="P53" i="4"/>
  <c r="P55" i="4"/>
  <c r="P57" i="4"/>
  <c r="P59" i="4"/>
  <c r="P61" i="4"/>
  <c r="P63" i="4"/>
  <c r="P65" i="4"/>
  <c r="P67" i="4"/>
  <c r="P69" i="4"/>
  <c r="P71" i="4"/>
  <c r="P73" i="4"/>
  <c r="P75" i="4"/>
  <c r="P77" i="4"/>
  <c r="P79" i="4"/>
  <c r="P81" i="4"/>
  <c r="P83" i="4"/>
  <c r="P85" i="4"/>
  <c r="P87" i="4"/>
  <c r="P89" i="4"/>
  <c r="P91" i="4"/>
  <c r="P93" i="4"/>
  <c r="P95" i="4"/>
  <c r="P97" i="4"/>
  <c r="P99" i="4"/>
  <c r="P101" i="4"/>
  <c r="P103" i="4"/>
  <c r="P105" i="4"/>
  <c r="M105" i="3"/>
  <c r="M103" i="3"/>
  <c r="M101" i="3"/>
  <c r="M99" i="3"/>
  <c r="M97" i="3"/>
  <c r="M95" i="3"/>
  <c r="M93" i="3"/>
  <c r="M91" i="3"/>
  <c r="M89" i="3"/>
  <c r="M87" i="3"/>
  <c r="M85" i="3"/>
  <c r="M83" i="3"/>
  <c r="M81" i="3"/>
  <c r="M79" i="3"/>
  <c r="M77" i="3"/>
  <c r="M75" i="3"/>
  <c r="M73" i="3"/>
  <c r="M71" i="3"/>
  <c r="M69" i="3"/>
  <c r="M67" i="3"/>
  <c r="M65" i="3"/>
  <c r="M63" i="3"/>
  <c r="M61" i="3"/>
  <c r="M59" i="3"/>
  <c r="M57" i="3"/>
  <c r="M55" i="3"/>
  <c r="M53" i="3"/>
  <c r="M51" i="3"/>
  <c r="M49" i="3"/>
  <c r="M47" i="3"/>
  <c r="M45" i="3"/>
  <c r="M43" i="3"/>
  <c r="M41" i="3"/>
  <c r="M39" i="3"/>
  <c r="M37" i="3"/>
  <c r="M35" i="3"/>
  <c r="M33" i="3"/>
  <c r="M31" i="3"/>
  <c r="M29" i="3"/>
  <c r="M27" i="3"/>
  <c r="M25" i="3"/>
  <c r="M23" i="3"/>
  <c r="M21" i="3"/>
  <c r="M19" i="3"/>
  <c r="M17" i="3"/>
  <c r="M15" i="3"/>
  <c r="M13" i="3"/>
  <c r="M11" i="3"/>
  <c r="M9" i="3"/>
  <c r="M7" i="3"/>
  <c r="P8" i="4"/>
  <c r="P12" i="4"/>
  <c r="P16" i="4"/>
  <c r="P24" i="4"/>
  <c r="P28" i="4"/>
  <c r="P32" i="4"/>
  <c r="P36" i="4"/>
  <c r="P40" i="4"/>
  <c r="P44" i="4"/>
  <c r="P48" i="4"/>
  <c r="P56" i="4"/>
  <c r="P60" i="4"/>
  <c r="P64" i="4"/>
  <c r="P68" i="4"/>
  <c r="P72" i="4"/>
  <c r="P76" i="4"/>
  <c r="P80" i="4"/>
  <c r="P84" i="4"/>
  <c r="P88" i="4"/>
  <c r="P92" i="4"/>
  <c r="P96" i="4"/>
  <c r="P100" i="4"/>
  <c r="P104" i="4"/>
  <c r="AN5" i="2"/>
  <c r="AO5" i="2" s="1"/>
  <c r="P5" i="4" s="1"/>
  <c r="H8" i="1"/>
  <c r="M8" i="1"/>
  <c r="G54" i="3" s="1"/>
  <c r="I5" i="3"/>
  <c r="AP56" i="2" l="1"/>
  <c r="Q56" i="4" s="1"/>
  <c r="AP52" i="2"/>
  <c r="Q52" i="4" s="1"/>
  <c r="AP24" i="2"/>
  <c r="Q24" i="4" s="1"/>
  <c r="AP16" i="2"/>
  <c r="Q16" i="4" s="1"/>
  <c r="AP95" i="2"/>
  <c r="Q95" i="4" s="1"/>
  <c r="AP91" i="2"/>
  <c r="Q91" i="4" s="1"/>
  <c r="AP87" i="2"/>
  <c r="Q87" i="4" s="1"/>
  <c r="AP83" i="2"/>
  <c r="Q83" i="4" s="1"/>
  <c r="AP5" i="2"/>
  <c r="Q5" i="4" s="1"/>
  <c r="AP92" i="2"/>
  <c r="Q92" i="4" s="1"/>
  <c r="AP76" i="2"/>
  <c r="Q76" i="4" s="1"/>
  <c r="AP40" i="2"/>
  <c r="Q40" i="4" s="1"/>
  <c r="AP32" i="2"/>
  <c r="Q32" i="4" s="1"/>
  <c r="AP103" i="2"/>
  <c r="Q103" i="4" s="1"/>
  <c r="AP99" i="2"/>
  <c r="Q99" i="4" s="1"/>
  <c r="AP77" i="2"/>
  <c r="Q77" i="4" s="1"/>
  <c r="AP73" i="2"/>
  <c r="Q73" i="4" s="1"/>
  <c r="AP69" i="2"/>
  <c r="Q69" i="4" s="1"/>
  <c r="AP65" i="2"/>
  <c r="Q65" i="4" s="1"/>
  <c r="AP61" i="2"/>
  <c r="Q61" i="4" s="1"/>
  <c r="AP57" i="2"/>
  <c r="Q57" i="4" s="1"/>
  <c r="AP53" i="2"/>
  <c r="Q53" i="4" s="1"/>
  <c r="AP49" i="2"/>
  <c r="Q49" i="4" s="1"/>
  <c r="AP45" i="2"/>
  <c r="Q45" i="4" s="1"/>
  <c r="AP41" i="2"/>
  <c r="Q41" i="4" s="1"/>
  <c r="AP37" i="2"/>
  <c r="Q37" i="4" s="1"/>
  <c r="AP33" i="2"/>
  <c r="Q33" i="4" s="1"/>
  <c r="AP29" i="2"/>
  <c r="Q29" i="4" s="1"/>
  <c r="AP25" i="2"/>
  <c r="Q25" i="4" s="1"/>
  <c r="AP21" i="2"/>
  <c r="Q21" i="4" s="1"/>
  <c r="AP17" i="2"/>
  <c r="Q17" i="4" s="1"/>
  <c r="AP13" i="2"/>
  <c r="Q13" i="4" s="1"/>
  <c r="AP9" i="2"/>
  <c r="Q9" i="4" s="1"/>
  <c r="AP102" i="2"/>
  <c r="Q102" i="4" s="1"/>
  <c r="AP94" i="2"/>
  <c r="Q94" i="4" s="1"/>
  <c r="AP86" i="2"/>
  <c r="Q86" i="4" s="1"/>
  <c r="AP78" i="2"/>
  <c r="Q78" i="4" s="1"/>
  <c r="AP70" i="2"/>
  <c r="Q70" i="4" s="1"/>
  <c r="AP62" i="2"/>
  <c r="Q62" i="4" s="1"/>
  <c r="AP54" i="2"/>
  <c r="Q54" i="4" s="1"/>
  <c r="AP46" i="2"/>
  <c r="Q46" i="4" s="1"/>
  <c r="AP38" i="2"/>
  <c r="Q38" i="4" s="1"/>
  <c r="AP30" i="2"/>
  <c r="Q30" i="4" s="1"/>
  <c r="AP22" i="2"/>
  <c r="Q22" i="4" s="1"/>
  <c r="AP14" i="2"/>
  <c r="Q14" i="4" s="1"/>
  <c r="AP6" i="2"/>
  <c r="Q6" i="4" s="1"/>
  <c r="AP48" i="2"/>
  <c r="Q48" i="4" s="1"/>
  <c r="AP20" i="2"/>
  <c r="Q20" i="4" s="1"/>
  <c r="AP93" i="2"/>
  <c r="Q93" i="4" s="1"/>
  <c r="AP89" i="2"/>
  <c r="Q89" i="4" s="1"/>
  <c r="AP85" i="2"/>
  <c r="Q85" i="4" s="1"/>
  <c r="AP104" i="2"/>
  <c r="Q104" i="4" s="1"/>
  <c r="AP96" i="2"/>
  <c r="Q96" i="4" s="1"/>
  <c r="AP88" i="2"/>
  <c r="Q88" i="4" s="1"/>
  <c r="AP80" i="2"/>
  <c r="Q80" i="4" s="1"/>
  <c r="AP72" i="2"/>
  <c r="Q72" i="4" s="1"/>
  <c r="AP64" i="2"/>
  <c r="Q64" i="4" s="1"/>
  <c r="AP8" i="2"/>
  <c r="Q8" i="4" s="1"/>
  <c r="AP101" i="2"/>
  <c r="Q101" i="4" s="1"/>
  <c r="AP79" i="2"/>
  <c r="Q79" i="4" s="1"/>
  <c r="AP75" i="2"/>
  <c r="Q75" i="4" s="1"/>
  <c r="AP71" i="2"/>
  <c r="Q71" i="4" s="1"/>
  <c r="AP67" i="2"/>
  <c r="Q67" i="4" s="1"/>
  <c r="AP63" i="2"/>
  <c r="Q63" i="4" s="1"/>
  <c r="AP59" i="2"/>
  <c r="Q59" i="4" s="1"/>
  <c r="AP55" i="2"/>
  <c r="Q55" i="4" s="1"/>
  <c r="AP51" i="2"/>
  <c r="Q51" i="4" s="1"/>
  <c r="AP47" i="2"/>
  <c r="Q47" i="4" s="1"/>
  <c r="AP43" i="2"/>
  <c r="Q43" i="4" s="1"/>
  <c r="AP39" i="2"/>
  <c r="Q39" i="4" s="1"/>
  <c r="AP35" i="2"/>
  <c r="Q35" i="4" s="1"/>
  <c r="AP31" i="2"/>
  <c r="Q31" i="4" s="1"/>
  <c r="AP27" i="2"/>
  <c r="Q27" i="4" s="1"/>
  <c r="AP23" i="2"/>
  <c r="Q23" i="4" s="1"/>
  <c r="AP19" i="2"/>
  <c r="Q19" i="4" s="1"/>
  <c r="AP15" i="2"/>
  <c r="Q15" i="4" s="1"/>
  <c r="AP11" i="2"/>
  <c r="Q11" i="4" s="1"/>
  <c r="AP7" i="2"/>
  <c r="Q7" i="4" s="1"/>
  <c r="AP98" i="2"/>
  <c r="Q98" i="4" s="1"/>
  <c r="AP90" i="2"/>
  <c r="Q90" i="4" s="1"/>
  <c r="AP82" i="2"/>
  <c r="Q82" i="4" s="1"/>
  <c r="AP74" i="2"/>
  <c r="Q74" i="4" s="1"/>
  <c r="AP66" i="2"/>
  <c r="Q66" i="4" s="1"/>
  <c r="AP58" i="2"/>
  <c r="Q58" i="4" s="1"/>
  <c r="AP50" i="2"/>
  <c r="Q50" i="4" s="1"/>
  <c r="AP42" i="2"/>
  <c r="Q42" i="4" s="1"/>
  <c r="AP34" i="2"/>
  <c r="Q34" i="4" s="1"/>
  <c r="AP26" i="2"/>
  <c r="Q26" i="4" s="1"/>
  <c r="AP18" i="2"/>
  <c r="Q18" i="4" s="1"/>
  <c r="AP10" i="2"/>
  <c r="Q10" i="4" s="1"/>
  <c r="E54" i="3"/>
  <c r="AE209" i="1"/>
  <c r="N69" i="3"/>
  <c r="N87" i="3"/>
  <c r="E40" i="3"/>
  <c r="E71" i="3"/>
  <c r="G40" i="3"/>
  <c r="G71" i="3"/>
  <c r="N21" i="3"/>
  <c r="N73" i="3"/>
  <c r="N85" i="3"/>
  <c r="N93" i="3"/>
  <c r="N98" i="3"/>
  <c r="E95" i="3"/>
  <c r="E63" i="3"/>
  <c r="N83" i="3"/>
  <c r="G6" i="3"/>
  <c r="G63" i="3"/>
  <c r="G14" i="3"/>
  <c r="G95" i="3"/>
  <c r="AE23" i="1"/>
  <c r="AE25" i="1"/>
  <c r="AE27" i="1"/>
  <c r="AE29" i="1"/>
  <c r="AE31" i="1"/>
  <c r="AE33" i="1"/>
  <c r="AE35" i="1"/>
  <c r="AE37" i="1"/>
  <c r="AE39" i="1"/>
  <c r="AE41" i="1"/>
  <c r="AE43" i="1"/>
  <c r="AE45" i="1"/>
  <c r="AE47" i="1"/>
  <c r="AE49" i="1"/>
  <c r="AE51" i="1"/>
  <c r="AE53" i="1"/>
  <c r="AE55" i="1"/>
  <c r="AE57" i="1"/>
  <c r="AE59" i="1"/>
  <c r="AE61" i="1"/>
  <c r="AE63" i="1"/>
  <c r="AE65" i="1"/>
  <c r="AE67" i="1"/>
  <c r="AE69" i="1"/>
  <c r="AE71" i="1"/>
  <c r="AE73" i="1"/>
  <c r="AE75" i="1"/>
  <c r="AE77" i="1"/>
  <c r="AE79" i="1"/>
  <c r="AE81" i="1"/>
  <c r="AE83" i="1"/>
  <c r="AE85" i="1"/>
  <c r="AE87" i="1"/>
  <c r="AE89" i="1"/>
  <c r="AE91" i="1"/>
  <c r="AE93" i="1"/>
  <c r="AE95" i="1"/>
  <c r="AE97" i="1"/>
  <c r="E5" i="3"/>
  <c r="AD8" i="1"/>
  <c r="AE8" i="1" s="1"/>
  <c r="N15" i="3"/>
  <c r="E15" i="3"/>
  <c r="N16" i="3"/>
  <c r="E8" i="3"/>
  <c r="I14" i="3"/>
  <c r="E14" i="3"/>
  <c r="E10" i="3"/>
  <c r="N12" i="3"/>
  <c r="E12" i="3"/>
  <c r="E6" i="3"/>
  <c r="E18" i="3"/>
  <c r="G5" i="3"/>
  <c r="AP60" i="2"/>
  <c r="Q60" i="4" s="1"/>
  <c r="AP44" i="2"/>
  <c r="Q44" i="4" s="1"/>
  <c r="AP28" i="2"/>
  <c r="Q28" i="4" s="1"/>
  <c r="AP12" i="2"/>
  <c r="Q12" i="4" s="1"/>
  <c r="S5" i="4"/>
  <c r="S8" i="4"/>
  <c r="AP97" i="2"/>
  <c r="Q97" i="4" s="1"/>
  <c r="AP81" i="2"/>
  <c r="Q81" i="4" s="1"/>
  <c r="S9" i="4"/>
  <c r="S7" i="4"/>
  <c r="S10" i="4"/>
  <c r="S6" i="4"/>
  <c r="AF28" i="1" l="1"/>
  <c r="N74" i="3"/>
  <c r="AF77" i="1"/>
  <c r="N29" i="3"/>
  <c r="AF69" i="1"/>
  <c r="N97" i="3"/>
  <c r="AF53" i="1"/>
  <c r="N26" i="3"/>
  <c r="AF29" i="1"/>
  <c r="N92" i="3"/>
  <c r="AF95" i="1"/>
  <c r="N84" i="3"/>
  <c r="AF87" i="1"/>
  <c r="N53" i="3"/>
  <c r="AF79" i="1"/>
  <c r="N60" i="3"/>
  <c r="AF63" i="1"/>
  <c r="N33" i="3"/>
  <c r="AF55" i="1"/>
  <c r="N39" i="3"/>
  <c r="AF47" i="1"/>
  <c r="N67" i="3"/>
  <c r="AF23" i="1"/>
  <c r="N94" i="3"/>
  <c r="AF97" i="1"/>
  <c r="N78" i="3"/>
  <c r="AF81" i="1"/>
  <c r="N11" i="3"/>
  <c r="AF57" i="1"/>
  <c r="AF85" i="1"/>
  <c r="AF45" i="1"/>
  <c r="AF103" i="1"/>
  <c r="AF44" i="1"/>
  <c r="AF106" i="1"/>
  <c r="AF90" i="1"/>
  <c r="AF82" i="1"/>
  <c r="AF74" i="1"/>
  <c r="AF54" i="1"/>
  <c r="AF36" i="1"/>
  <c r="AF19" i="1"/>
  <c r="AF71" i="1"/>
  <c r="AF39" i="1"/>
  <c r="AF31" i="1"/>
  <c r="AF105" i="1"/>
  <c r="AF20" i="1"/>
  <c r="AF48" i="1"/>
  <c r="AF34" i="1"/>
  <c r="AF108" i="1"/>
  <c r="AF100" i="1"/>
  <c r="AF92" i="1"/>
  <c r="AF84" i="1"/>
  <c r="AF76" i="1"/>
  <c r="AF66" i="1"/>
  <c r="AF56" i="1"/>
  <c r="AF40" i="1"/>
  <c r="AF24" i="1"/>
  <c r="AF89" i="1"/>
  <c r="AF73" i="1"/>
  <c r="AF65" i="1"/>
  <c r="AF49" i="1"/>
  <c r="AF41" i="1"/>
  <c r="AF33" i="1"/>
  <c r="AF25" i="1"/>
  <c r="AF107" i="1"/>
  <c r="AF99" i="1"/>
  <c r="AF52" i="1"/>
  <c r="AF38" i="1"/>
  <c r="AF22" i="1"/>
  <c r="AF101" i="1"/>
  <c r="AF94" i="1"/>
  <c r="AF86" i="1"/>
  <c r="AF78" i="1"/>
  <c r="AF68" i="1"/>
  <c r="AF60" i="1"/>
  <c r="AF46" i="1"/>
  <c r="AF161" i="1"/>
  <c r="AF170" i="1"/>
  <c r="AF177" i="1"/>
  <c r="AF8" i="1"/>
  <c r="AF158" i="1"/>
  <c r="AF160" i="1"/>
  <c r="AF181" i="1"/>
  <c r="AF173" i="1"/>
  <c r="AF183" i="1"/>
  <c r="AF159" i="1"/>
  <c r="AF184" i="1"/>
  <c r="AF167" i="1"/>
  <c r="AF175" i="1"/>
  <c r="AF171" i="1"/>
  <c r="AF176" i="1"/>
  <c r="AF172" i="1"/>
  <c r="AF166" i="1"/>
  <c r="AF164" i="1"/>
  <c r="AF155" i="1"/>
  <c r="AF174" i="1"/>
  <c r="AF182" i="1"/>
  <c r="AF178" i="1"/>
  <c r="AF179" i="1"/>
  <c r="AF180" i="1"/>
  <c r="AF168" i="1"/>
  <c r="AF165" i="1"/>
  <c r="AF156" i="1"/>
  <c r="AF169" i="1"/>
  <c r="AF163" i="1"/>
  <c r="AF162" i="1"/>
  <c r="AF157" i="1"/>
  <c r="AF130" i="1"/>
  <c r="AF125" i="1"/>
  <c r="AF135" i="1"/>
  <c r="AF154" i="1"/>
  <c r="AF121" i="1"/>
  <c r="AF129" i="1"/>
  <c r="AF145" i="1"/>
  <c r="AF123" i="1"/>
  <c r="AF132" i="1"/>
  <c r="AF124" i="1"/>
  <c r="AF141" i="1"/>
  <c r="AF150" i="1"/>
  <c r="AF116" i="1"/>
  <c r="AF148" i="1"/>
  <c r="AF144" i="1"/>
  <c r="AF146" i="1"/>
  <c r="AF118" i="1"/>
  <c r="AF137" i="1"/>
  <c r="AF142" i="1"/>
  <c r="AF128" i="1"/>
  <c r="AF113" i="1"/>
  <c r="AF151" i="1"/>
  <c r="AF115" i="1"/>
  <c r="AF127" i="1"/>
  <c r="AF126" i="1"/>
  <c r="AF134" i="1"/>
  <c r="AF152" i="1"/>
  <c r="AF147" i="1"/>
  <c r="AF131" i="1"/>
  <c r="AF133" i="1"/>
  <c r="AF120" i="1"/>
  <c r="AF153" i="1"/>
  <c r="AF143" i="1"/>
  <c r="AF112" i="1"/>
  <c r="AF111" i="1"/>
  <c r="AF119" i="1"/>
  <c r="AF149" i="1"/>
  <c r="AF122" i="1"/>
  <c r="AF139" i="1"/>
  <c r="AF138" i="1"/>
  <c r="AF136" i="1"/>
  <c r="AF117" i="1"/>
  <c r="AF114" i="1"/>
  <c r="AF140" i="1"/>
  <c r="AF110" i="1"/>
  <c r="AF109" i="1"/>
  <c r="AF10" i="1"/>
  <c r="AF17" i="1"/>
  <c r="AF21" i="1"/>
  <c r="AF14" i="1"/>
  <c r="AF11" i="1"/>
  <c r="AF12" i="1"/>
  <c r="AF18" i="1"/>
  <c r="AF15" i="1"/>
  <c r="AF16" i="1"/>
  <c r="AF13" i="1"/>
  <c r="AF9" i="1"/>
  <c r="N79" i="3"/>
  <c r="AF93" i="1"/>
  <c r="N88" i="3"/>
  <c r="AF91" i="1"/>
  <c r="N19" i="3"/>
  <c r="AF83" i="1"/>
  <c r="N72" i="3"/>
  <c r="AF75" i="1"/>
  <c r="N57" i="3"/>
  <c r="AF59" i="1"/>
  <c r="N91" i="3"/>
  <c r="AF43" i="1"/>
  <c r="AF61" i="1"/>
  <c r="AF37" i="1"/>
  <c r="AF70" i="1"/>
  <c r="AF30" i="1"/>
  <c r="AF98" i="1"/>
  <c r="AF64" i="1"/>
  <c r="AF67" i="1"/>
  <c r="AF51" i="1"/>
  <c r="AF35" i="1"/>
  <c r="AF27" i="1"/>
  <c r="AF102" i="1"/>
  <c r="AF58" i="1"/>
  <c r="AF42" i="1"/>
  <c r="AF26" i="1"/>
  <c r="AF104" i="1"/>
  <c r="AF96" i="1"/>
  <c r="AF88" i="1"/>
  <c r="AF80" i="1"/>
  <c r="AF72" i="1"/>
  <c r="AF62" i="1"/>
  <c r="AF50" i="1"/>
  <c r="AF32" i="1"/>
  <c r="N37" i="3"/>
  <c r="N61" i="3"/>
  <c r="N7" i="3"/>
  <c r="N8" i="3"/>
  <c r="N43" i="3"/>
  <c r="N70" i="3"/>
  <c r="N35" i="3"/>
  <c r="N80" i="3"/>
  <c r="N18" i="3"/>
  <c r="N13" i="3"/>
  <c r="N77" i="3"/>
  <c r="N23" i="3"/>
  <c r="N40" i="3"/>
  <c r="N45" i="3"/>
  <c r="N6" i="3"/>
  <c r="N105" i="3"/>
  <c r="N30" i="3"/>
  <c r="N103" i="3"/>
  <c r="N63" i="3"/>
  <c r="N82" i="3"/>
  <c r="N96" i="3"/>
  <c r="N10" i="3"/>
  <c r="N68" i="3"/>
  <c r="N17" i="3"/>
  <c r="N66" i="3"/>
  <c r="N49" i="3"/>
  <c r="N62" i="3"/>
  <c r="N71" i="3"/>
  <c r="N56" i="3"/>
  <c r="N54" i="3"/>
  <c r="N101" i="3"/>
  <c r="N50" i="3"/>
  <c r="N48" i="3"/>
  <c r="N24" i="3"/>
  <c r="N59" i="3"/>
  <c r="N95" i="3"/>
  <c r="N90" i="3"/>
  <c r="N89" i="3"/>
  <c r="N86" i="3"/>
  <c r="N81" i="3"/>
  <c r="N76" i="3"/>
  <c r="N75" i="3"/>
  <c r="N64" i="3"/>
  <c r="N9" i="3"/>
  <c r="N58" i="3"/>
  <c r="N102" i="3"/>
  <c r="N52" i="3"/>
  <c r="N65" i="3"/>
  <c r="N46" i="3"/>
  <c r="N55" i="3"/>
  <c r="N44" i="3"/>
  <c r="N100" i="3"/>
  <c r="N42" i="3"/>
  <c r="N41" i="3"/>
  <c r="N38" i="3"/>
  <c r="N47" i="3"/>
  <c r="N36" i="3"/>
  <c r="N34" i="3"/>
  <c r="N25" i="3"/>
  <c r="N32" i="3"/>
  <c r="N99" i="3"/>
  <c r="N28" i="3"/>
  <c r="N51" i="3"/>
  <c r="N22" i="3"/>
  <c r="N27" i="3"/>
  <c r="N20" i="3"/>
  <c r="N31" i="3"/>
  <c r="O24" i="3"/>
  <c r="N5" i="3"/>
  <c r="O5" i="3"/>
  <c r="N14" i="3"/>
  <c r="O27" i="3" l="1"/>
  <c r="O105" i="3"/>
  <c r="O87" i="3"/>
  <c r="O20" i="3"/>
  <c r="O31" i="3"/>
  <c r="O35" i="3"/>
  <c r="O39" i="3"/>
  <c r="O55" i="3"/>
  <c r="O59" i="3"/>
  <c r="O63" i="3"/>
  <c r="O71" i="3"/>
  <c r="O92" i="3"/>
  <c r="O96" i="3"/>
  <c r="O104" i="3"/>
  <c r="O51" i="3"/>
  <c r="O75" i="3"/>
  <c r="O100" i="3"/>
  <c r="O8" i="3"/>
  <c r="O18" i="3"/>
  <c r="O47" i="3"/>
  <c r="O44" i="3"/>
  <c r="O43" i="3"/>
  <c r="O67" i="3"/>
  <c r="O12" i="3"/>
  <c r="O23" i="3"/>
  <c r="O11" i="3"/>
  <c r="O22" i="3"/>
  <c r="O81" i="3"/>
  <c r="O89" i="3"/>
  <c r="O99" i="3"/>
  <c r="O10" i="3"/>
  <c r="O79" i="3"/>
  <c r="O19" i="3"/>
  <c r="O28" i="3"/>
  <c r="O32" i="3"/>
  <c r="O36" i="3"/>
  <c r="O40" i="3"/>
  <c r="O48" i="3"/>
  <c r="O52" i="3"/>
  <c r="O56" i="3"/>
  <c r="O60" i="3"/>
  <c r="O64" i="3"/>
  <c r="O68" i="3"/>
  <c r="O72" i="3"/>
  <c r="O76" i="3"/>
  <c r="O80" i="3"/>
  <c r="O84" i="3"/>
  <c r="O88" i="3"/>
  <c r="O93" i="3"/>
  <c r="O101" i="3"/>
  <c r="O13" i="3"/>
  <c r="O17" i="3"/>
  <c r="O21" i="3"/>
  <c r="O25" i="3"/>
  <c r="O26" i="3"/>
  <c r="O29" i="3"/>
  <c r="O30" i="3"/>
  <c r="O33" i="3"/>
  <c r="O34" i="3"/>
  <c r="O37" i="3"/>
  <c r="O38" i="3"/>
  <c r="O41" i="3"/>
  <c r="O42" i="3"/>
  <c r="O45" i="3"/>
  <c r="O46" i="3"/>
  <c r="O49" i="3"/>
  <c r="O50" i="3"/>
  <c r="O53" i="3"/>
  <c r="O54" i="3"/>
  <c r="O57" i="3"/>
  <c r="O58" i="3"/>
  <c r="O61" i="3"/>
  <c r="O62" i="3"/>
  <c r="O65" i="3"/>
  <c r="O66" i="3"/>
  <c r="O69" i="3"/>
  <c r="O70" i="3"/>
  <c r="O73" i="3"/>
  <c r="O74" i="3"/>
  <c r="O77" i="3"/>
  <c r="O78" i="3"/>
  <c r="O82" i="3"/>
  <c r="O83" i="3"/>
  <c r="O85" i="3"/>
  <c r="O86" i="3"/>
  <c r="O90" i="3"/>
  <c r="O91" i="3"/>
  <c r="O94" i="3"/>
  <c r="O95" i="3"/>
  <c r="O97" i="3"/>
  <c r="O98" i="3"/>
  <c r="O102" i="3"/>
  <c r="O103" i="3"/>
  <c r="O16" i="3"/>
  <c r="O15" i="3"/>
  <c r="O14" i="3"/>
  <c r="O7" i="3"/>
  <c r="O9" i="3"/>
  <c r="O6" i="3"/>
</calcChain>
</file>

<file path=xl/sharedStrings.xml><?xml version="1.0" encoding="utf-8"?>
<sst xmlns="http://schemas.openxmlformats.org/spreadsheetml/2006/main" count="1806" uniqueCount="513">
  <si>
    <t>№</t>
  </si>
  <si>
    <t xml:space="preserve">Фамилия имя  </t>
  </si>
  <si>
    <t>длина</t>
  </si>
  <si>
    <t>очки</t>
  </si>
  <si>
    <t>60м</t>
  </si>
  <si>
    <t>60м-ф</t>
  </si>
  <si>
    <t>E+F+G</t>
  </si>
  <si>
    <t>oчки</t>
  </si>
  <si>
    <t>60м.</t>
  </si>
  <si>
    <t>J+K+L</t>
  </si>
  <si>
    <t>длина-ф</t>
  </si>
  <si>
    <t>Q+R+S</t>
  </si>
  <si>
    <t>мяч</t>
  </si>
  <si>
    <t>мяч-ф</t>
  </si>
  <si>
    <t>W+X+Y</t>
  </si>
  <si>
    <t>600м-ф</t>
  </si>
  <si>
    <t>600м.</t>
  </si>
  <si>
    <t>ф121-150</t>
  </si>
  <si>
    <t>ф60-120</t>
  </si>
  <si>
    <t>ф1-59</t>
  </si>
  <si>
    <t xml:space="preserve">ПРОТОКОЛ ПОДСЧЁТА СОРЕВНОВАНИЙ " ШИПОВКА "  ЮНОШИ </t>
  </si>
  <si>
    <t>500м</t>
  </si>
  <si>
    <t>600м</t>
  </si>
  <si>
    <t>рез.</t>
  </si>
  <si>
    <t>сумма-Ф</t>
  </si>
  <si>
    <t>СУММА</t>
  </si>
  <si>
    <t>ОЧКОВ</t>
  </si>
  <si>
    <t>МЕСТО</t>
  </si>
  <si>
    <t>РАНГ</t>
  </si>
  <si>
    <t>cумма</t>
  </si>
  <si>
    <t>очков-ф</t>
  </si>
  <si>
    <t>800м-ф</t>
  </si>
  <si>
    <t>1000м.</t>
  </si>
  <si>
    <t>1000м-ф</t>
  </si>
  <si>
    <t>1000м</t>
  </si>
  <si>
    <t>800м</t>
  </si>
  <si>
    <t>AC+AD+AE</t>
  </si>
  <si>
    <t>AI+AJ+AK</t>
  </si>
  <si>
    <t>800м.</t>
  </si>
  <si>
    <t xml:space="preserve">Kоманда </t>
  </si>
  <si>
    <t>п/п</t>
  </si>
  <si>
    <t>Школа</t>
  </si>
  <si>
    <t>Команда</t>
  </si>
  <si>
    <t>о</t>
  </si>
  <si>
    <t>школа</t>
  </si>
  <si>
    <t>гибкость</t>
  </si>
  <si>
    <t>гибкость-ф</t>
  </si>
  <si>
    <t>бег-ф</t>
  </si>
  <si>
    <t>E+F</t>
  </si>
  <si>
    <t>J+K</t>
  </si>
  <si>
    <t>отжимание-ф</t>
  </si>
  <si>
    <t>Q+R</t>
  </si>
  <si>
    <t>W+X</t>
  </si>
  <si>
    <t>ч/б 3х10м.</t>
  </si>
  <si>
    <t>прыжок в длину</t>
  </si>
  <si>
    <t>СУММА ОЧКОВ</t>
  </si>
  <si>
    <t>№ п/п</t>
  </si>
  <si>
    <t>подтяг-ние</t>
  </si>
  <si>
    <t>юноши</t>
  </si>
  <si>
    <t>девушки</t>
  </si>
  <si>
    <t>результат</t>
  </si>
  <si>
    <t>место</t>
  </si>
  <si>
    <t>лечь-сесть</t>
  </si>
  <si>
    <r>
      <rPr>
        <b/>
        <sz val="16"/>
        <color theme="1"/>
        <rFont val="Calibri"/>
        <family val="2"/>
        <charset val="204"/>
        <scheme val="minor"/>
      </rPr>
      <t xml:space="preserve">Протокол подсчета соревнований " СТАРТУЮТ ВСЕ " </t>
    </r>
    <r>
      <rPr>
        <b/>
        <sz val="11"/>
        <color theme="1"/>
        <rFont val="Calibri"/>
        <family val="2"/>
        <charset val="204"/>
        <scheme val="minor"/>
      </rPr>
      <t xml:space="preserve">      9 КЛАСС            </t>
    </r>
    <r>
      <rPr>
        <b/>
        <u/>
        <sz val="11"/>
        <color theme="1"/>
        <rFont val="Calibri"/>
        <family val="2"/>
        <charset val="204"/>
        <scheme val="minor"/>
      </rPr>
      <t xml:space="preserve">  </t>
    </r>
    <r>
      <rPr>
        <b/>
        <i/>
        <u/>
        <sz val="11"/>
        <color theme="1"/>
        <rFont val="Calibri"/>
        <family val="2"/>
        <charset val="204"/>
        <scheme val="minor"/>
      </rPr>
      <t xml:space="preserve"> (ДЕВУШКИ)</t>
    </r>
  </si>
  <si>
    <r>
      <rPr>
        <b/>
        <sz val="16"/>
        <color theme="1"/>
        <rFont val="Calibri"/>
        <family val="2"/>
        <charset val="204"/>
        <scheme val="minor"/>
      </rPr>
      <t xml:space="preserve">Протокол подсчета соревнований " СТАРТУЮТ ВСЕ " </t>
    </r>
    <r>
      <rPr>
        <b/>
        <sz val="11"/>
        <color theme="1"/>
        <rFont val="Calibri"/>
        <family val="2"/>
        <charset val="204"/>
        <scheme val="minor"/>
      </rPr>
      <t xml:space="preserve">     9 КЛАСС              </t>
    </r>
    <r>
      <rPr>
        <b/>
        <u/>
        <sz val="11"/>
        <color theme="1"/>
        <rFont val="Calibri"/>
        <family val="2"/>
        <charset val="204"/>
        <scheme val="minor"/>
      </rPr>
      <t xml:space="preserve"> </t>
    </r>
    <r>
      <rPr>
        <b/>
        <u/>
        <sz val="10"/>
        <color theme="1"/>
        <rFont val="Calibri"/>
        <family val="2"/>
        <charset val="204"/>
        <scheme val="minor"/>
      </rPr>
      <t xml:space="preserve"> </t>
    </r>
    <r>
      <rPr>
        <b/>
        <i/>
        <u/>
        <sz val="11"/>
        <color theme="1"/>
        <rFont val="Calibri"/>
        <family val="2"/>
        <charset val="204"/>
        <scheme val="minor"/>
      </rPr>
      <t xml:space="preserve"> (ЮНОШИ)</t>
    </r>
  </si>
  <si>
    <t xml:space="preserve">Подъем туловища </t>
  </si>
  <si>
    <t>ГОРЕВАНОВА АЛИНА</t>
  </si>
  <si>
    <t>НЕУСТРОЕВА АЛИНА</t>
  </si>
  <si>
    <t>ОСАЛИХИНА КРИСТИНА</t>
  </si>
  <si>
    <t>ПЕСТРИКОВА АННА</t>
  </si>
  <si>
    <t>САФОНОВА ТАТЬЯНА</t>
  </si>
  <si>
    <t>МОСИНА А</t>
  </si>
  <si>
    <t>АНДРОСОВА 0</t>
  </si>
  <si>
    <t>ЩЕРБИНИНА</t>
  </si>
  <si>
    <t>ПОТРОСЯН Л</t>
  </si>
  <si>
    <t>БЕРДЮГИНА П</t>
  </si>
  <si>
    <t>ЖАРКОВА В</t>
  </si>
  <si>
    <t>МАЛАХОВА И</t>
  </si>
  <si>
    <t>НИКИТИНА Е</t>
  </si>
  <si>
    <t>ЮОНДАРЕНКО Е</t>
  </si>
  <si>
    <t>ДЕДОВА МАРИЯ</t>
  </si>
  <si>
    <t>ГИЛЕВА ЕКАТЕРИНА</t>
  </si>
  <si>
    <t>ЛЕОНТЬЕВА МАРИЯ</t>
  </si>
  <si>
    <t>ЛОПАРЕВА АЛЕНА</t>
  </si>
  <si>
    <t>МАЛЬЦЕВА ИРИНА</t>
  </si>
  <si>
    <t>СИЛОРОВА ТАТЬЯНА</t>
  </si>
  <si>
    <t>ИВАНОВА ОКСАНА</t>
  </si>
  <si>
    <t>НОВИКОВА КСЕНИЯ</t>
  </si>
  <si>
    <t>НАУМОВА ИРИНА</t>
  </si>
  <si>
    <t>ФРОЛОВА ЮЛИЯ</t>
  </si>
  <si>
    <t>ВТОРУШИНА ВИКТОРИЯ</t>
  </si>
  <si>
    <t>ТЕПЛИЦКАЯ ЛАРИСА</t>
  </si>
  <si>
    <t>ТЕПЛИЦКАЯ ЕЛЕНА</t>
  </si>
  <si>
    <t>ТЕПЛИЦКАЯ ОКСАНА</t>
  </si>
  <si>
    <t>РЕШЕТНИКОВА АНАСТАСИЯ</t>
  </si>
  <si>
    <t>КУВАЕВА АЛИНА</t>
  </si>
  <si>
    <t>ДЕНИСОВ ДМИТРИЙ</t>
  </si>
  <si>
    <t>ТЮРИН АЛЕКСАНДР</t>
  </si>
  <si>
    <t>МАРАМЫГИН К</t>
  </si>
  <si>
    <t>КРЯШЕВ М</t>
  </si>
  <si>
    <t>МУСАБАЕВ М</t>
  </si>
  <si>
    <t>ГРЕБЕНЩИКОВ КОСТЯ</t>
  </si>
  <si>
    <t>КУЛИКОВ АНТОН</t>
  </si>
  <si>
    <t>ЛЕОНТЬЕВ ДАНИЛ</t>
  </si>
  <si>
    <t>СМИРНОВ ВЛАДИМИР</t>
  </si>
  <si>
    <t>СТЕРХОВ ГРИГОРИЙ</t>
  </si>
  <si>
    <t>МИШКОВИЧ САША</t>
  </si>
  <si>
    <t>КУХОВИЧ ЭДУАРД</t>
  </si>
  <si>
    <t>ПРОКОФЬЕВ ДИМА</t>
  </si>
  <si>
    <t>ВИСИМСКИХ РОМА</t>
  </si>
  <si>
    <t>МИХАЛЕВ АЛЕКСЕЙ</t>
  </si>
  <si>
    <t>ШЕГАПОВ ВЯЧЕСЛАВ</t>
  </si>
  <si>
    <t>КИСЕЛЕВ ДМИТРИЙ</t>
  </si>
  <si>
    <t>КОРЯГИН КИРИЛЛ</t>
  </si>
  <si>
    <t>КУЗЬМИН АНТОН</t>
  </si>
  <si>
    <t>КУЗНЕЦОВ ДМИТРИЙ</t>
  </si>
  <si>
    <t>ВАСИЛЬЕВ АЛЕКСАНДР</t>
  </si>
  <si>
    <t>ДРОЗДОВ АРТЕМ</t>
  </si>
  <si>
    <t>АНДРЕЕВ АРТЕМ</t>
  </si>
  <si>
    <t>ШВЕЦОВ ПАВЕЛ</t>
  </si>
  <si>
    <t>ВОЛКОВ ВЛАДИМИР</t>
  </si>
  <si>
    <t>АБРАМОВСКИХ ДМИТРИЙ</t>
  </si>
  <si>
    <t>КОРМИН АЛЕКСАНДР</t>
  </si>
  <si>
    <t>БОТНИКОВ ВАДИМ</t>
  </si>
  <si>
    <t>СИДОРОВ ВАЛЕРИЙ</t>
  </si>
  <si>
    <t>КОРОСТИН Д</t>
  </si>
  <si>
    <t>ПОЛУКИН И</t>
  </si>
  <si>
    <t>ШАБУРНИКОВ А</t>
  </si>
  <si>
    <t>ЗАКАМАЛДИН С</t>
  </si>
  <si>
    <t>КИСЕЛЕВ ЮРИН</t>
  </si>
  <si>
    <t>АНТОНОВ ВЛАДИМИР</t>
  </si>
  <si>
    <t>ПЕРЕЖОГИН ВЛАДИСЛАВ</t>
  </si>
  <si>
    <t>ЧЕРЕПАНОВ РУСЛАН</t>
  </si>
  <si>
    <t>ТАШКИНОВ ЕВГЕНИЙ</t>
  </si>
  <si>
    <t>ИГУМНОВА ВЛАДА</t>
  </si>
  <si>
    <t>ТЮРИНА ЯНА</t>
  </si>
  <si>
    <t>ИСЛАМОВА САША</t>
  </si>
  <si>
    <t>СЕРКОВА АЛИНА</t>
  </si>
  <si>
    <t>САДВОКАС АЛИНА</t>
  </si>
  <si>
    <t>АФАНАСЬЕВА ДАРЬЯ</t>
  </si>
  <si>
    <t>РОГАЛЕВА МИЛАНА</t>
  </si>
  <si>
    <t>БЫКОВА ДАРЬЯ</t>
  </si>
  <si>
    <t>ШАРШИНА АНАСТАСИЯ</t>
  </si>
  <si>
    <t>БОНДАРЕВА ДАРЬЯ</t>
  </si>
  <si>
    <t>ГАНЬШИНА Ю</t>
  </si>
  <si>
    <t>ЯДРЫШНИКОВА А</t>
  </si>
  <si>
    <t>ГИЗАТУЛИНА Р</t>
  </si>
  <si>
    <t>ШАЛАШОВА</t>
  </si>
  <si>
    <t>АЛЕКСЕЕВА</t>
  </si>
  <si>
    <t>АНИКЕЕВА Н</t>
  </si>
  <si>
    <t>МЯЛИЦИНА М</t>
  </si>
  <si>
    <t>ПЕТРОВА М</t>
  </si>
  <si>
    <t>СЕМЕНЧУК Л</t>
  </si>
  <si>
    <t>СИЕННИКОВА О</t>
  </si>
  <si>
    <t>АЛЕХИНА КАТИРИНА</t>
  </si>
  <si>
    <t>АЛЕКСЕЕВА ИРИНА</t>
  </si>
  <si>
    <t>ТРИФОНОВА ЕЛЕНА</t>
  </si>
  <si>
    <t>НЕПРЯХИНА АЛИНА</t>
  </si>
  <si>
    <t>ПИЧУГОВА СОФЬЯ</t>
  </si>
  <si>
    <t>СОЗЫКИНА ЮЛИЯ</t>
  </si>
  <si>
    <t>СЕМЯШКИНА МАРИНА</t>
  </si>
  <si>
    <t>ВОЗМИЛОВА ЕКАТЕРИНА</t>
  </si>
  <si>
    <t>ПЕТРОВА С</t>
  </si>
  <si>
    <t>ИГНАТОВА ТАТЬЯНА</t>
  </si>
  <si>
    <t>РИХТЕР ЯРОСЛАВ</t>
  </si>
  <si>
    <t>МИХАЙЛОВ Д</t>
  </si>
  <si>
    <t>МУРАШОВ И</t>
  </si>
  <si>
    <t>ПЛОТНИКОВ К</t>
  </si>
  <si>
    <t>ЕФИМОВ</t>
  </si>
  <si>
    <t>ЯКИМОВ</t>
  </si>
  <si>
    <t>ТИХОНОВ</t>
  </si>
  <si>
    <t xml:space="preserve">КУЗНЕЦОВ  </t>
  </si>
  <si>
    <t xml:space="preserve">КУЗЬМИН  </t>
  </si>
  <si>
    <t>САРТИН А</t>
  </si>
  <si>
    <t>ПРУСАКОВ Д</t>
  </si>
  <si>
    <t>ЯРКОВ Д</t>
  </si>
  <si>
    <t>МЕДВЕДЕВ С</t>
  </si>
  <si>
    <t>АЛЬМАГАМБЕТОВ М</t>
  </si>
  <si>
    <t>ПШЕНИЧНИКОВ Д</t>
  </si>
  <si>
    <t>ГАДИРОВ М</t>
  </si>
  <si>
    <t>ПОТАПОВ А</t>
  </si>
  <si>
    <t xml:space="preserve">БЕСПАЛОВ А </t>
  </si>
  <si>
    <t>БАРКОВ Э</t>
  </si>
  <si>
    <t>ПОПОВА К</t>
  </si>
  <si>
    <t>ДРУЖИНИНА Д</t>
  </si>
  <si>
    <t>ЛЕБЕДЕВА У</t>
  </si>
  <si>
    <t>СТЕПАНОВА Е</t>
  </si>
  <si>
    <t>ГАЛУТВА А</t>
  </si>
  <si>
    <t>ПЕТРОВА Е</t>
  </si>
  <si>
    <t>ПЯТКОВА П</t>
  </si>
  <si>
    <t>КОЛПАШНИКОВА А</t>
  </si>
  <si>
    <t>УСОЛЬЦЕВА В</t>
  </si>
  <si>
    <t>МУХИНА А</t>
  </si>
  <si>
    <t>КУЛИКОВСКИХ В</t>
  </si>
  <si>
    <t>РЕВА В</t>
  </si>
  <si>
    <t>РЮМИНА А</t>
  </si>
  <si>
    <t>НОСОВА В</t>
  </si>
  <si>
    <t>ДМИТРИЕВ Д</t>
  </si>
  <si>
    <t>ЕГОРОВ Н</t>
  </si>
  <si>
    <t>КУРТОВ П</t>
  </si>
  <si>
    <t xml:space="preserve">ШУМКОВ В </t>
  </si>
  <si>
    <t>КОСЫГИН В</t>
  </si>
  <si>
    <t>МАЛЬЦЕВ К</t>
  </si>
  <si>
    <t>ГОРБАТОВ А</t>
  </si>
  <si>
    <t>ПОЗДЫШЕВ Д</t>
  </si>
  <si>
    <t>СОННИКОВ</t>
  </si>
  <si>
    <t>КОДОЛОВ К</t>
  </si>
  <si>
    <t>КОРОТОВСКИХ Н</t>
  </si>
  <si>
    <t>ПЕТУХОВ Р</t>
  </si>
  <si>
    <t>СТЕННИКОВ А</t>
  </si>
  <si>
    <t>КОНОНОВ А</t>
  </si>
  <si>
    <t>ЛЕТВИНЕНКО В</t>
  </si>
  <si>
    <t>СУРОВЦЕВА А</t>
  </si>
  <si>
    <t>ЕФРЕМОВА С</t>
  </si>
  <si>
    <t>ПОПОВА Е</t>
  </si>
  <si>
    <t>НЕУПОКОЕВА П</t>
  </si>
  <si>
    <t>САВЕЛЬЕВА П</t>
  </si>
  <si>
    <t>СТЕПАНОВА В</t>
  </si>
  <si>
    <t>ФЕДЯКОВА В</t>
  </si>
  <si>
    <t>ТУЙКОВ К</t>
  </si>
  <si>
    <t>БУХТАТЫЙ А</t>
  </si>
  <si>
    <t>ГОРДИЕВСКИХ Д</t>
  </si>
  <si>
    <t>ЕЗОВСКИХ В</t>
  </si>
  <si>
    <t>ИВАНОВ Д</t>
  </si>
  <si>
    <t>ХРАПОВ С</t>
  </si>
  <si>
    <t>СОМОВ М</t>
  </si>
  <si>
    <t>ШЕВЧУГОВ Е</t>
  </si>
  <si>
    <t>СВИРИДОВ А</t>
  </si>
  <si>
    <t>ПЕРМЯКОВ Д</t>
  </si>
  <si>
    <t>СЛЕПЫХ В</t>
  </si>
  <si>
    <t>САРЫЧЕВ В</t>
  </si>
  <si>
    <t>ТОЛОКОННИКОВ М</t>
  </si>
  <si>
    <t>КОРЗУНИН А</t>
  </si>
  <si>
    <t>БАЛАКИН Д</t>
  </si>
  <si>
    <t>КАРПУНИН Д</t>
  </si>
  <si>
    <t>МЕНЬШИХ К</t>
  </si>
  <si>
    <t>ПАСЮДА Д</t>
  </si>
  <si>
    <t>ЩЕРБАЧЕНКО Д</t>
  </si>
  <si>
    <t>ПЕТРОВА Д</t>
  </si>
  <si>
    <t>КУЗНЕЦОВА К</t>
  </si>
  <si>
    <t>ЯНЮК Е</t>
  </si>
  <si>
    <t>СОЛОВЬЕВА К</t>
  </si>
  <si>
    <t>МАРТЫНОВА А</t>
  </si>
  <si>
    <t>МИХАЙЛОВА А</t>
  </si>
  <si>
    <t>БУГАЕВА Е</t>
  </si>
  <si>
    <t>ПЕТРЕНКО А</t>
  </si>
  <si>
    <t>ЗУЕВА О</t>
  </si>
  <si>
    <t>МОГИЛЬНИКОВА А</t>
  </si>
  <si>
    <t>СУББОТИНА А</t>
  </si>
  <si>
    <t>ШИГАПОВА В</t>
  </si>
  <si>
    <t>ШИТАКОВА Т</t>
  </si>
  <si>
    <t>ГЛАЗУНОВА А</t>
  </si>
  <si>
    <t>ПЕТРОВА К</t>
  </si>
  <si>
    <t>СМЕТАНИНА Д</t>
  </si>
  <si>
    <t>ЧЕРЕПАНОВА М</t>
  </si>
  <si>
    <t>ПОЛТОРАК М</t>
  </si>
  <si>
    <t>ЖУРАВЛЕВА К</t>
  </si>
  <si>
    <t>ПОЛТОРАК Д</t>
  </si>
  <si>
    <t>КОЖУХАЛЬ Ю</t>
  </si>
  <si>
    <t>ШАРАФУТДИНОВА Е</t>
  </si>
  <si>
    <t>КУТИКОВА А</t>
  </si>
  <si>
    <t>ДЕМИНА А</t>
  </si>
  <si>
    <t>ИЛЬИНЫХ А</t>
  </si>
  <si>
    <t>ЧЕРЕПАНОВА Е</t>
  </si>
  <si>
    <t>ЛЕСКЕВИЧ К</t>
  </si>
  <si>
    <t>НЕРЕКИНА Е</t>
  </si>
  <si>
    <t>ПОПОВА А</t>
  </si>
  <si>
    <t>ГИРЛЯНСКАЯ А</t>
  </si>
  <si>
    <t>ОСИПОВА Д</t>
  </si>
  <si>
    <t>КОЗЛОВА А</t>
  </si>
  <si>
    <t>ПАТРАКОВА С</t>
  </si>
  <si>
    <t>ТАРАСЕНКО Ю</t>
  </si>
  <si>
    <t>ШАШКОВА А</t>
  </si>
  <si>
    <t>БАЗАРОВА Ю</t>
  </si>
  <si>
    <t>САФРОНОВ А</t>
  </si>
  <si>
    <t>КУКАРИН Д</t>
  </si>
  <si>
    <t>ХУДЯКОВ С</t>
  </si>
  <si>
    <t>КОРЧАГИН А</t>
  </si>
  <si>
    <t>ФИЛИНСКИХ Н</t>
  </si>
  <si>
    <t>НИКОНОВ В</t>
  </si>
  <si>
    <t>ШЕТТЛЕ П</t>
  </si>
  <si>
    <t>КОМИСАРОВ Е</t>
  </si>
  <si>
    <t>ЖЕВЛАКОВ И</t>
  </si>
  <si>
    <t>БАБИНОВ А</t>
  </si>
  <si>
    <t>ЗАЗНОБА Д</t>
  </si>
  <si>
    <t>ЛЕБЕДЕВ П</t>
  </si>
  <si>
    <t>БИРИСЮК Д</t>
  </si>
  <si>
    <t>КРИВОЛАПОВ Д</t>
  </si>
  <si>
    <t>НИКУЛИН Д</t>
  </si>
  <si>
    <t>ЗВЕРЕВ Д</t>
  </si>
  <si>
    <t>ВОЛОСНИКОВ Р</t>
  </si>
  <si>
    <t>КОКОРИН А</t>
  </si>
  <si>
    <t>КАДОЧНИКОВ С</t>
  </si>
  <si>
    <t>ФОМЯГИН К</t>
  </si>
  <si>
    <t>РЕПИН И</t>
  </si>
  <si>
    <t>БУРЛЕВ А</t>
  </si>
  <si>
    <t>БАДЬИН А</t>
  </si>
  <si>
    <t>БЕЛЯКОВЦЕВ Л</t>
  </si>
  <si>
    <t>УСОЛЬЦЕВ А</t>
  </si>
  <si>
    <t>ЦВЕТКОВ Д</t>
  </si>
  <si>
    <t>ЧЕРЯБКИН А</t>
  </si>
  <si>
    <t>МИШУК И</t>
  </si>
  <si>
    <t>ГОРОХОВ Д</t>
  </si>
  <si>
    <t>ЕРОШКИН Д</t>
  </si>
  <si>
    <t>КАРГАПОЛЬЦЕВ Н</t>
  </si>
  <si>
    <t>МРАШОВ А</t>
  </si>
  <si>
    <t>ВАРЛАКОВ К</t>
  </si>
  <si>
    <t>ПАТРАКОВ В</t>
  </si>
  <si>
    <t>ШАБУРОВ У</t>
  </si>
  <si>
    <t>ЕРМОЛИН А</t>
  </si>
  <si>
    <t>КРАСНОПЕРОВ Е</t>
  </si>
  <si>
    <t>КАЗЫМОВ Р</t>
  </si>
  <si>
    <t>БЕЛОУСОВ М</t>
  </si>
  <si>
    <t>УДАРЦЕВ Д</t>
  </si>
  <si>
    <t>НЕМЧИНОВ И</t>
  </si>
  <si>
    <t>ВАСИЛЬЕВ Н</t>
  </si>
  <si>
    <t>АЛОЯН Г</t>
  </si>
  <si>
    <t>ФЕДОРЕНКО А</t>
  </si>
  <si>
    <t>ИЩЕНКО Ю</t>
  </si>
  <si>
    <t xml:space="preserve">ЗАЙЦЕВ </t>
  </si>
  <si>
    <t>ПРОХОРОВ</t>
  </si>
  <si>
    <t>ТУПИЧЕНКО</t>
  </si>
  <si>
    <t>КОНДРАТОВ</t>
  </si>
  <si>
    <t>МЕТТУС</t>
  </si>
  <si>
    <t>ТЕМНИКОВ П</t>
  </si>
  <si>
    <t>ПЕРВУШИН С</t>
  </si>
  <si>
    <t>ТУМАНОВ Д</t>
  </si>
  <si>
    <t>САДОВ Д</t>
  </si>
  <si>
    <t>ПОПОВ М</t>
  </si>
  <si>
    <t>КОРОВИН Е</t>
  </si>
  <si>
    <t>КАТАЕВ Н</t>
  </si>
  <si>
    <t>КОНДАКОВ В</t>
  </si>
  <si>
    <t xml:space="preserve">ЕРШОВ А </t>
  </si>
  <si>
    <t>ЕВТОДЕЕВ И</t>
  </si>
  <si>
    <t>МЕНЩИКОВ Р</t>
  </si>
  <si>
    <t>ВАСИЛЬЕВ М</t>
  </si>
  <si>
    <t>СИВЦОВ В</t>
  </si>
  <si>
    <t>СТАРЦЕВ К</t>
  </si>
  <si>
    <t>ИВУШКИН Е</t>
  </si>
  <si>
    <t>ЕВТЕЕВ Р</t>
  </si>
  <si>
    <t>КОНДИН С</t>
  </si>
  <si>
    <t>КОЛЕСНИКОВ В</t>
  </si>
  <si>
    <t>ДЕМИН Д</t>
  </si>
  <si>
    <t>ГОЛОМОНЗИН И</t>
  </si>
  <si>
    <t>КАЗАНЦЕВ Д</t>
  </si>
  <si>
    <t>ПАВЛОВ А</t>
  </si>
  <si>
    <t>РАДЧЕНКО А</t>
  </si>
  <si>
    <t>ШМАКОВ А</t>
  </si>
  <si>
    <t>КУЧИН Д</t>
  </si>
  <si>
    <t>СЕВЕРЬЯНОВ Д</t>
  </si>
  <si>
    <t>ШКОДСКИХ Г</t>
  </si>
  <si>
    <t>ВЕРЕСКОВСКИЙ П</t>
  </si>
  <si>
    <t>КАТУГИН Ю</t>
  </si>
  <si>
    <t>БЕЛОУСОВ Э</t>
  </si>
  <si>
    <t>ЛЕЩЕВ Я</t>
  </si>
  <si>
    <t>БЫКОВ А</t>
  </si>
  <si>
    <t>ПЛЕШКОВ А</t>
  </si>
  <si>
    <t>ТАРАСОВ А</t>
  </si>
  <si>
    <t>КОРЮКИН Д</t>
  </si>
  <si>
    <t>БАБУШКИН С</t>
  </si>
  <si>
    <t>БОРОДИН М</t>
  </si>
  <si>
    <t>НИКИФОРОВ Е</t>
  </si>
  <si>
    <t>КОЗЛОВ А</t>
  </si>
  <si>
    <t>АНТРОПОВ А</t>
  </si>
  <si>
    <t>ЗИМИН А</t>
  </si>
  <si>
    <t>ПУГИН Н</t>
  </si>
  <si>
    <t>ЧЕРНЫШЕВ К</t>
  </si>
  <si>
    <t>ИГНАТОВ А</t>
  </si>
  <si>
    <t>АГЕЕВ А</t>
  </si>
  <si>
    <t>ЛОСКУТОВ А</t>
  </si>
  <si>
    <t>ВЕЛЕМСОН Д</t>
  </si>
  <si>
    <t>ПЕЧЕРИН А</t>
  </si>
  <si>
    <t>ШУМИЛОВ Е</t>
  </si>
  <si>
    <t>НУЖДИН С</t>
  </si>
  <si>
    <t>ДАВЫДОВ Д</t>
  </si>
  <si>
    <t>АФАНАСЬЕВ А</t>
  </si>
  <si>
    <t>СТОРЧАК М</t>
  </si>
  <si>
    <t>АВЕРЬЯНОВ М</t>
  </si>
  <si>
    <t>17 ИНТ</t>
  </si>
  <si>
    <t>ПЛОТНИКОВА Е</t>
  </si>
  <si>
    <t>НЕСТЕРЕНКО Д</t>
  </si>
  <si>
    <t>АБДУХАЛИКОВА А</t>
  </si>
  <si>
    <t>ПЛАХИНА А</t>
  </si>
  <si>
    <t>ФАМ А</t>
  </si>
  <si>
    <t>КУЗЬМИНА Д</t>
  </si>
  <si>
    <t>МЕЛИХОВА К</t>
  </si>
  <si>
    <t>ХАЛИПОВА Е</t>
  </si>
  <si>
    <t>СТЕПАНОВА Т</t>
  </si>
  <si>
    <t>ОЛЕЙНИКОВА К</t>
  </si>
  <si>
    <t>ОНУПРИЕНКО Т</t>
  </si>
  <si>
    <t>ВОРОБЬЕВА О</t>
  </si>
  <si>
    <t>ТЕЛЕГИНА А</t>
  </si>
  <si>
    <t>КОМИСАРОВА А</t>
  </si>
  <si>
    <t>РЕУТОВА А</t>
  </si>
  <si>
    <t>РОЖИНА Е</t>
  </si>
  <si>
    <t>СТЕПАНОВА А</t>
  </si>
  <si>
    <t>ВАВИЛИНА Е</t>
  </si>
  <si>
    <t xml:space="preserve">ЯКУБА А </t>
  </si>
  <si>
    <t>КОНЮХОВА К</t>
  </si>
  <si>
    <t>ЕРОХИНА Т</t>
  </si>
  <si>
    <t>УРИСУНЦЕВА Д</t>
  </si>
  <si>
    <t>СЕМЕНОВА А</t>
  </si>
  <si>
    <t>ЗАВЬЯЛОВА А</t>
  </si>
  <si>
    <t>БАЙКОВА ЖАМИЛЯ</t>
  </si>
  <si>
    <t>УРАЗБАЕВА А</t>
  </si>
  <si>
    <t>ЕМЕЛЬЯНОВА А</t>
  </si>
  <si>
    <t>КЛЕПИНИНА Я</t>
  </si>
  <si>
    <t>ТРЕТЬЯКОВА А</t>
  </si>
  <si>
    <t>ФАЛАЛЕЕВА Я</t>
  </si>
  <si>
    <t>ЛАБУТИНА А</t>
  </si>
  <si>
    <t>ПИМОГИНА Т</t>
  </si>
  <si>
    <t>БРОННИКОВА Л</t>
  </si>
  <si>
    <t>МАРФИЦИНА Ю</t>
  </si>
  <si>
    <t>МИХАЙЛОВА Д</t>
  </si>
  <si>
    <t>НАЙДАНОВА А</t>
  </si>
  <si>
    <t>ПЕТРОВА И</t>
  </si>
  <si>
    <t>АНАНЬЕВА А</t>
  </si>
  <si>
    <t>ЕПАНЕШНИКОВА Я</t>
  </si>
  <si>
    <t>ОШНУРОВА Е</t>
  </si>
  <si>
    <t>ХИМИЧ М</t>
  </si>
  <si>
    <t>ФРАНЦЕВА В</t>
  </si>
  <si>
    <t>АНИКИНА А</t>
  </si>
  <si>
    <t>ВЫСЫПКОВА П</t>
  </si>
  <si>
    <t>ЖУКОВА В</t>
  </si>
  <si>
    <t>ГАЛЛЕР А</t>
  </si>
  <si>
    <t>ТУРОВА А</t>
  </si>
  <si>
    <t>КИСЕЛЕВА О</t>
  </si>
  <si>
    <t>ШМАКОВА Е</t>
  </si>
  <si>
    <t>ГРАЧЕВА Д</t>
  </si>
  <si>
    <t>ЛОГИНОВА А</t>
  </si>
  <si>
    <t>СМИРНОВА Л</t>
  </si>
  <si>
    <t>ЗАХАРОВА Ю</t>
  </si>
  <si>
    <t>СЕРГЕЕВА А</t>
  </si>
  <si>
    <t>ЛАВРЕНТЬЕВА А</t>
  </si>
  <si>
    <t>ЛАВРЕНТЬЕВА Е</t>
  </si>
  <si>
    <t>АЛЕКСЕЕНКО М</t>
  </si>
  <si>
    <t>ЛИЧНИКИ</t>
  </si>
  <si>
    <t>фамилия , имя</t>
  </si>
  <si>
    <t>Девушки</t>
  </si>
  <si>
    <t>Юноши</t>
  </si>
  <si>
    <t xml:space="preserve">МЕСТО ПРОВЕДЕНИЯ:  ШКОЛА № 52 </t>
  </si>
  <si>
    <t>ДАТА: 04.12.2015</t>
  </si>
  <si>
    <t>ХРАПОВ СЕРГЕЙ</t>
  </si>
  <si>
    <t>ВЫСЫПКОВА ПОЛИНА</t>
  </si>
  <si>
    <t>девочки</t>
  </si>
  <si>
    <t>мальчики</t>
  </si>
  <si>
    <t>Лыжные гонки 2 км 
7 классы (13 марта)</t>
  </si>
  <si>
    <t>Тестовые упражнения
5 классы (13 февраля)</t>
  </si>
  <si>
    <t>Многоборье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 классы (12 мая)</t>
  </si>
  <si>
    <t>Протокол городских соревнований школьников "Президентские состязания "Стартуют все!" 2015-2016 уч.год</t>
  </si>
  <si>
    <t>ЦО</t>
  </si>
  <si>
    <t>17 инт</t>
  </si>
  <si>
    <t>Кроссовый бег
7 классы  (25 сентября)</t>
  </si>
  <si>
    <t>Эстафета 4 х 100 м.
3-4 классы  (17 сентября)</t>
  </si>
  <si>
    <t xml:space="preserve">Кроссовый бег 
10 классы (8 октября) </t>
  </si>
  <si>
    <t>Гимнастика
8 классы  (11 декабря)</t>
  </si>
  <si>
    <t xml:space="preserve">Тестовые упражнения
9 классы (4 декабря)  </t>
  </si>
  <si>
    <t xml:space="preserve">Тестовые упражнения
11 классы (27 ноября) </t>
  </si>
  <si>
    <t>Протокол городских соревнований школьников "Президентские состязания "Стартуют все!" 2016-2017 уч.год</t>
  </si>
  <si>
    <t>Эстафета 4 х 100 м.
3-4 классы  ()</t>
  </si>
  <si>
    <t>Гимнастика
8 классы  ()</t>
  </si>
  <si>
    <t>Кроссовый бег
7 классы  (23.09.16)</t>
  </si>
  <si>
    <t xml:space="preserve">Кроссовый бег 
10 классы (14.10.16) </t>
  </si>
  <si>
    <t xml:space="preserve">Тестовые упражнения
11 классы (16.12.16) </t>
  </si>
  <si>
    <t xml:space="preserve">Тестовые упражнения
9 классы (02.12.16)  </t>
  </si>
  <si>
    <t>Лыжные гонки 2 км 
7 классы (02.03.2017)</t>
  </si>
  <si>
    <t>Тестовые упражнения
5 классы (17.02.2017)</t>
  </si>
  <si>
    <t>Многоборье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 классы (11.05.2017)</t>
  </si>
  <si>
    <r>
      <t xml:space="preserve">СУММА ОЧКОВ   ПО  </t>
    </r>
    <r>
      <rPr>
        <b/>
        <sz val="11"/>
        <color rgb="FF66FF33"/>
        <rFont val="Calibri"/>
        <family val="2"/>
        <charset val="204"/>
        <scheme val="minor"/>
      </rPr>
      <t>12</t>
    </r>
    <r>
      <rPr>
        <b/>
        <sz val="11"/>
        <color theme="1"/>
        <rFont val="Calibri"/>
        <family val="2"/>
        <charset val="204"/>
        <scheme val="minor"/>
      </rPr>
      <t xml:space="preserve"> МЕСТАМ</t>
    </r>
  </si>
  <si>
    <r>
      <t xml:space="preserve">СУММА ОЧКОВ   ПО  </t>
    </r>
    <r>
      <rPr>
        <b/>
        <sz val="11"/>
        <rFont val="Calibri"/>
        <family val="2"/>
        <charset val="204"/>
        <scheme val="minor"/>
      </rPr>
      <t xml:space="preserve">16 </t>
    </r>
    <r>
      <rPr>
        <b/>
        <sz val="11"/>
        <color theme="1"/>
        <rFont val="Calibri"/>
        <family val="2"/>
        <charset val="204"/>
        <scheme val="minor"/>
      </rPr>
      <t>МЕСТАМ</t>
    </r>
  </si>
  <si>
    <t>Протокол городских соревнований школьников "Президентские состязания "Стартуют все!" 2017-2018 уч.год</t>
  </si>
  <si>
    <t/>
  </si>
  <si>
    <t>Кроссовый бег
7 классы  (22.09.17)</t>
  </si>
  <si>
    <t>Эстафета 4 х 100 м.
3-4 классы  (15.09.2017)</t>
  </si>
  <si>
    <t xml:space="preserve">Кроссовый бег 
10 классы () </t>
  </si>
  <si>
    <t>Лыжные гонки 2 км 
7 классы ()</t>
  </si>
  <si>
    <t>Тестовые упражнения
5 классы ()</t>
  </si>
  <si>
    <t>Многоборье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 классы ()</t>
  </si>
  <si>
    <t xml:space="preserve">Тестовые упражнения
11 классы (24.11.17) </t>
  </si>
  <si>
    <t xml:space="preserve">Тестовые упражнения
9 классы (01.12.17)  </t>
  </si>
  <si>
    <t>Гимнастика
8 классы  (08.12.17)</t>
  </si>
  <si>
    <t xml:space="preserve">Кроссовый бег 
10 классы (25.04.18) </t>
  </si>
  <si>
    <t>Лыжные гонки 2 км 
7 классы (02.03.18)</t>
  </si>
  <si>
    <t>Тестовые упражнения
5 классы (16.02.18)</t>
  </si>
  <si>
    <t>41-42</t>
  </si>
  <si>
    <t>19-20</t>
  </si>
  <si>
    <t>43-44</t>
  </si>
  <si>
    <t>40-41</t>
  </si>
  <si>
    <t>38-39</t>
  </si>
  <si>
    <t>33-34</t>
  </si>
  <si>
    <t>30-32</t>
  </si>
  <si>
    <t>19-22</t>
  </si>
  <si>
    <t>17-18</t>
  </si>
  <si>
    <t>12-13</t>
  </si>
  <si>
    <t>9-11</t>
  </si>
  <si>
    <t>6-7</t>
  </si>
  <si>
    <t>4-5</t>
  </si>
  <si>
    <t>2-3</t>
  </si>
  <si>
    <t>13-14</t>
  </si>
  <si>
    <t>26-27</t>
  </si>
  <si>
    <t>10-11</t>
  </si>
  <si>
    <t>21-22</t>
  </si>
  <si>
    <t>7-8</t>
  </si>
  <si>
    <t>25-26</t>
  </si>
  <si>
    <t>34-35</t>
  </si>
  <si>
    <t>14-15</t>
  </si>
  <si>
    <t>32-33</t>
  </si>
  <si>
    <t>31-32</t>
  </si>
  <si>
    <t>Многоборье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 классы (08.05.18)</t>
  </si>
  <si>
    <r>
      <t xml:space="preserve">СУММА ОЧКОВ   ПО  </t>
    </r>
    <r>
      <rPr>
        <b/>
        <sz val="11"/>
        <rFont val="Calibri"/>
        <family val="2"/>
        <charset val="204"/>
        <scheme val="minor"/>
      </rPr>
      <t xml:space="preserve">12 </t>
    </r>
    <r>
      <rPr>
        <b/>
        <sz val="11"/>
        <color theme="1"/>
        <rFont val="Calibri"/>
        <family val="2"/>
        <charset val="204"/>
        <scheme val="minor"/>
      </rPr>
      <t>МЕСТАМ</t>
    </r>
  </si>
  <si>
    <t>ПО 12-ТИ ЛУЧШИМ РЕЗУЛЬТАТАМ</t>
  </si>
  <si>
    <t>КРАСНЫМ ЦВЕТОМ УКАЗАНЫ ОЧКИ ВОШЕДШИЕ В 12 ЛУЧШИХ РЕЗУЛЬТАТОВ</t>
  </si>
  <si>
    <t>ЧЕРНЫМ ЦВЕТОМ УКАЗАНЫ ОЧКИ НЕ ВОШЕДШИЕ В 12 ЛУЧШИХ РЕЗУЛЬТАТОВ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</si>
</sst>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5"/>
      <color indexed="8"/>
      <name val="Calibri"/>
      <family val="2"/>
      <charset val="204"/>
    </font>
    <font>
      <b/>
      <sz val="15"/>
      <color theme="1"/>
      <name val="Calibri"/>
      <family val="2"/>
      <charset val="204"/>
      <scheme val="minor"/>
    </font>
    <font>
      <b/>
      <sz val="11"/>
      <color rgb="FF66FF33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8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0" fontId="0" fillId="0" borderId="2" xfId="0" applyFont="1" applyBorder="1" applyAlignment="1">
      <alignment horizontal="center" vertical="center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4" fontId="4" fillId="0" borderId="3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 vertical="center"/>
    </xf>
    <xf numFmtId="164" fontId="9" fillId="0" borderId="3" xfId="0" applyNumberFormat="1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1" fillId="0" borderId="10" xfId="0" applyFont="1" applyBorder="1" applyAlignment="1" applyProtection="1">
      <alignment vertical="center"/>
      <protection locked="0"/>
    </xf>
    <xf numFmtId="2" fontId="0" fillId="0" borderId="8" xfId="0" applyNumberFormat="1" applyBorder="1" applyAlignment="1" applyProtection="1">
      <alignment horizontal="center"/>
      <protection locked="0"/>
    </xf>
    <xf numFmtId="0" fontId="12" fillId="2" borderId="4" xfId="0" applyFont="1" applyFill="1" applyBorder="1" applyAlignment="1">
      <alignment horizontal="center"/>
    </xf>
    <xf numFmtId="0" fontId="0" fillId="6" borderId="0" xfId="0" applyFill="1"/>
    <xf numFmtId="0" fontId="4" fillId="0" borderId="0" xfId="0" applyFont="1" applyAlignment="1" applyProtection="1">
      <alignment horizontal="center"/>
      <protection locked="0"/>
    </xf>
    <xf numFmtId="0" fontId="0" fillId="7" borderId="23" xfId="0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vertical="center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164" fontId="0" fillId="7" borderId="8" xfId="0" applyNumberFormat="1" applyFill="1" applyBorder="1" applyAlignment="1" applyProtection="1">
      <alignment horizontal="center"/>
      <protection locked="0"/>
    </xf>
    <xf numFmtId="0" fontId="0" fillId="7" borderId="2" xfId="0" applyFill="1" applyBorder="1" applyAlignment="1">
      <alignment horizontal="center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4" xfId="0" applyFill="1" applyBorder="1" applyAlignment="1" applyProtection="1">
      <alignment horizontal="center"/>
      <protection locked="0"/>
    </xf>
    <xf numFmtId="0" fontId="0" fillId="7" borderId="4" xfId="0" applyFill="1" applyBorder="1" applyAlignment="1">
      <alignment horizontal="center"/>
    </xf>
    <xf numFmtId="0" fontId="0" fillId="7" borderId="0" xfId="0" applyFill="1"/>
    <xf numFmtId="0" fontId="12" fillId="7" borderId="4" xfId="0" applyFont="1" applyFill="1" applyBorder="1" applyAlignment="1">
      <alignment horizontal="center"/>
    </xf>
    <xf numFmtId="0" fontId="0" fillId="7" borderId="2" xfId="0" applyFill="1" applyBorder="1"/>
    <xf numFmtId="0" fontId="12" fillId="7" borderId="2" xfId="0" applyFont="1" applyFill="1" applyBorder="1" applyAlignment="1">
      <alignment horizontal="center"/>
    </xf>
    <xf numFmtId="0" fontId="11" fillId="7" borderId="10" xfId="0" applyFont="1" applyFill="1" applyBorder="1" applyAlignment="1" applyProtection="1">
      <alignment vertical="center"/>
      <protection locked="0"/>
    </xf>
    <xf numFmtId="2" fontId="0" fillId="7" borderId="8" xfId="0" applyNumberForma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8" borderId="2" xfId="0" applyNumberFormat="1" applyFont="1" applyFill="1" applyBorder="1" applyAlignment="1">
      <alignment horizontal="center" vertical="center"/>
    </xf>
    <xf numFmtId="0" fontId="10" fillId="9" borderId="2" xfId="0" applyNumberFormat="1" applyFont="1" applyFill="1" applyBorder="1" applyAlignment="1">
      <alignment horizontal="center" vertical="center"/>
    </xf>
    <xf numFmtId="0" fontId="4" fillId="8" borderId="2" xfId="0" applyNumberFormat="1" applyFont="1" applyFill="1" applyBorder="1" applyAlignment="1">
      <alignment horizontal="left" vertical="center"/>
    </xf>
    <xf numFmtId="0" fontId="4" fillId="9" borderId="2" xfId="0" applyNumberFormat="1" applyFont="1" applyFill="1" applyBorder="1" applyAlignment="1">
      <alignment horizontal="left" vertical="center"/>
    </xf>
    <xf numFmtId="0" fontId="4" fillId="9" borderId="2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0" fillId="0" borderId="0" xfId="0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textRotation="90"/>
      <protection locked="0"/>
    </xf>
    <xf numFmtId="0" fontId="9" fillId="6" borderId="4" xfId="0" applyFont="1" applyFill="1" applyBorder="1" applyAlignment="1" applyProtection="1">
      <alignment horizontal="center" vertical="center" wrapText="1"/>
      <protection locked="0"/>
    </xf>
    <xf numFmtId="0" fontId="14" fillId="6" borderId="4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 applyProtection="1">
      <alignment horizontal="center" vertical="center" wrapText="1"/>
      <protection locked="0"/>
    </xf>
    <xf numFmtId="0" fontId="14" fillId="8" borderId="4" xfId="0" applyFont="1" applyFill="1" applyBorder="1" applyAlignment="1">
      <alignment horizontal="center" vertical="center" wrapText="1"/>
    </xf>
    <xf numFmtId="0" fontId="9" fillId="11" borderId="4" xfId="0" applyFont="1" applyFill="1" applyBorder="1" applyAlignment="1" applyProtection="1">
      <alignment horizontal="center" vertical="center" wrapText="1"/>
      <protection locked="0"/>
    </xf>
    <xf numFmtId="0" fontId="14" fillId="11" borderId="4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 applyProtection="1">
      <alignment horizontal="center" vertical="center" wrapText="1"/>
      <protection locked="0"/>
    </xf>
    <xf numFmtId="0" fontId="14" fillId="10" borderId="4" xfId="0" applyFont="1" applyFill="1" applyBorder="1" applyAlignment="1">
      <alignment horizontal="center" vertical="center" wrapText="1"/>
    </xf>
    <xf numFmtId="0" fontId="9" fillId="12" borderId="4" xfId="0" applyFont="1" applyFill="1" applyBorder="1" applyAlignment="1" applyProtection="1">
      <alignment horizontal="center" vertical="center" wrapText="1"/>
      <protection locked="0"/>
    </xf>
    <xf numFmtId="0" fontId="14" fillId="12" borderId="4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0" fillId="6" borderId="4" xfId="0" applyFill="1" applyBorder="1" applyAlignment="1" applyProtection="1">
      <alignment horizontal="center" vertical="center"/>
      <protection locked="0"/>
    </xf>
    <xf numFmtId="0" fontId="13" fillId="6" borderId="4" xfId="0" applyFont="1" applyFill="1" applyBorder="1" applyAlignment="1">
      <alignment horizontal="center" vertical="center"/>
    </xf>
    <xf numFmtId="0" fontId="0" fillId="8" borderId="4" xfId="0" applyFill="1" applyBorder="1" applyAlignment="1" applyProtection="1">
      <alignment horizontal="center" vertical="center"/>
      <protection locked="0"/>
    </xf>
    <xf numFmtId="0" fontId="13" fillId="8" borderId="4" xfId="0" applyFont="1" applyFill="1" applyBorder="1" applyAlignment="1">
      <alignment horizontal="center" vertical="center"/>
    </xf>
    <xf numFmtId="0" fontId="0" fillId="11" borderId="4" xfId="0" applyFill="1" applyBorder="1" applyAlignment="1" applyProtection="1">
      <alignment horizontal="center" vertical="center"/>
      <protection locked="0"/>
    </xf>
    <xf numFmtId="0" fontId="13" fillId="11" borderId="4" xfId="0" applyFont="1" applyFill="1" applyBorder="1" applyAlignment="1">
      <alignment horizontal="center" vertical="center"/>
    </xf>
    <xf numFmtId="0" fontId="0" fillId="10" borderId="4" xfId="0" applyFill="1" applyBorder="1" applyAlignment="1" applyProtection="1">
      <alignment horizontal="center" vertical="center"/>
      <protection locked="0"/>
    </xf>
    <xf numFmtId="0" fontId="13" fillId="10" borderId="4" xfId="0" applyFont="1" applyFill="1" applyBorder="1" applyAlignment="1">
      <alignment horizontal="center" vertical="center"/>
    </xf>
    <xf numFmtId="0" fontId="0" fillId="12" borderId="4" xfId="0" applyFill="1" applyBorder="1" applyAlignment="1" applyProtection="1">
      <alignment horizontal="center" vertical="center"/>
      <protection locked="0"/>
    </xf>
    <xf numFmtId="0" fontId="13" fillId="12" borderId="4" xfId="0" applyFont="1" applyFill="1" applyBorder="1" applyAlignment="1">
      <alignment horizontal="center" vertical="center"/>
    </xf>
    <xf numFmtId="0" fontId="12" fillId="6" borderId="4" xfId="0" applyFont="1" applyFill="1" applyBorder="1" applyAlignment="1" applyProtection="1">
      <alignment horizontal="center" vertical="center"/>
      <protection locked="0"/>
    </xf>
    <xf numFmtId="0" fontId="0" fillId="13" borderId="4" xfId="0" applyFill="1" applyBorder="1" applyAlignment="1">
      <alignment horizontal="center" vertical="center"/>
    </xf>
    <xf numFmtId="0" fontId="0" fillId="6" borderId="2" xfId="0" applyFill="1" applyBorder="1" applyAlignment="1" applyProtection="1">
      <alignment horizontal="center" vertical="center"/>
      <protection locked="0"/>
    </xf>
    <xf numFmtId="0" fontId="13" fillId="6" borderId="2" xfId="0" applyFont="1" applyFill="1" applyBorder="1" applyAlignment="1">
      <alignment horizontal="center" vertical="center"/>
    </xf>
    <xf numFmtId="0" fontId="0" fillId="8" borderId="2" xfId="0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>
      <alignment horizontal="center" vertical="center"/>
    </xf>
    <xf numFmtId="0" fontId="0" fillId="11" borderId="2" xfId="0" applyFill="1" applyBorder="1" applyAlignment="1" applyProtection="1">
      <alignment horizontal="center" vertical="center"/>
      <protection locked="0"/>
    </xf>
    <xf numFmtId="0" fontId="13" fillId="11" borderId="2" xfId="0" applyFont="1" applyFill="1" applyBorder="1" applyAlignment="1">
      <alignment horizontal="center" vertical="center"/>
    </xf>
    <xf numFmtId="0" fontId="0" fillId="10" borderId="2" xfId="0" applyFill="1" applyBorder="1" applyAlignment="1" applyProtection="1">
      <alignment horizontal="center" vertical="center"/>
      <protection locked="0"/>
    </xf>
    <xf numFmtId="0" fontId="13" fillId="10" borderId="2" xfId="0" applyFont="1" applyFill="1" applyBorder="1" applyAlignment="1">
      <alignment horizontal="center" vertical="center"/>
    </xf>
    <xf numFmtId="0" fontId="0" fillId="12" borderId="2" xfId="0" applyFill="1" applyBorder="1" applyAlignment="1" applyProtection="1">
      <alignment horizontal="center" vertical="center"/>
      <protection locked="0"/>
    </xf>
    <xf numFmtId="0" fontId="13" fillId="12" borderId="2" xfId="0" applyFont="1" applyFill="1" applyBorder="1" applyAlignment="1">
      <alignment horizontal="center" vertical="center"/>
    </xf>
    <xf numFmtId="0" fontId="12" fillId="6" borderId="2" xfId="0" applyFon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18" fillId="0" borderId="2" xfId="0" applyFont="1" applyBorder="1" applyAlignment="1">
      <alignment horizontal="center" vertical="center"/>
    </xf>
    <xf numFmtId="0" fontId="17" fillId="0" borderId="2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>
      <alignment horizontal="center" vertical="center"/>
    </xf>
    <xf numFmtId="0" fontId="20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21" fillId="0" borderId="0" xfId="0" applyFont="1"/>
    <xf numFmtId="0" fontId="22" fillId="13" borderId="4" xfId="0" applyFont="1" applyFill="1" applyBorder="1" applyAlignment="1">
      <alignment horizontal="center" vertical="center"/>
    </xf>
    <xf numFmtId="0" fontId="16" fillId="13" borderId="4" xfId="0" applyFont="1" applyFill="1" applyBorder="1" applyAlignment="1">
      <alignment horizontal="center" vertical="center"/>
    </xf>
    <xf numFmtId="0" fontId="12" fillId="8" borderId="4" xfId="0" applyFont="1" applyFill="1" applyBorder="1" applyAlignment="1" applyProtection="1">
      <alignment horizontal="center" vertical="center"/>
      <protection locked="0"/>
    </xf>
    <xf numFmtId="0" fontId="12" fillId="12" borderId="4" xfId="0" applyFont="1" applyFill="1" applyBorder="1" applyAlignment="1" applyProtection="1">
      <alignment horizontal="center" vertical="center"/>
      <protection locked="0"/>
    </xf>
    <xf numFmtId="0" fontId="12" fillId="11" borderId="4" xfId="0" applyFon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0" fontId="23" fillId="0" borderId="2" xfId="0" applyFont="1" applyBorder="1" applyAlignment="1">
      <alignment horizontal="center" vertical="center"/>
    </xf>
    <xf numFmtId="0" fontId="24" fillId="0" borderId="2" xfId="0" applyFont="1" applyBorder="1" applyAlignment="1" applyProtection="1">
      <alignment horizontal="center" vertical="center"/>
      <protection locked="0"/>
    </xf>
    <xf numFmtId="0" fontId="12" fillId="8" borderId="2" xfId="0" applyFont="1" applyFill="1" applyBorder="1" applyAlignment="1" applyProtection="1">
      <alignment horizontal="center" vertical="center"/>
      <protection locked="0"/>
    </xf>
    <xf numFmtId="0" fontId="12" fillId="11" borderId="2" xfId="0" applyFont="1" applyFill="1" applyBorder="1" applyAlignment="1" applyProtection="1">
      <alignment horizontal="center" vertical="center"/>
      <protection locked="0"/>
    </xf>
    <xf numFmtId="0" fontId="12" fillId="10" borderId="4" xfId="0" applyFont="1" applyFill="1" applyBorder="1" applyAlignment="1" applyProtection="1">
      <alignment horizontal="center" vertical="center"/>
      <protection locked="0"/>
    </xf>
    <xf numFmtId="0" fontId="12" fillId="10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vertical="center" textRotation="90"/>
      <protection locked="0"/>
    </xf>
    <xf numFmtId="0" fontId="0" fillId="10" borderId="2" xfId="0" applyFill="1" applyBorder="1" applyAlignment="1" applyProtection="1">
      <alignment horizontal="center" vertical="center"/>
      <protection locked="0"/>
    </xf>
    <xf numFmtId="0" fontId="12" fillId="6" borderId="2" xfId="0" applyFont="1" applyFill="1" applyBorder="1" applyAlignment="1" applyProtection="1">
      <alignment horizontal="center" vertical="center"/>
      <protection locked="0"/>
    </xf>
    <xf numFmtId="0" fontId="14" fillId="8" borderId="4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vertical="center" textRotation="90"/>
      <protection locked="0"/>
    </xf>
    <xf numFmtId="0" fontId="0" fillId="10" borderId="2" xfId="0" applyFill="1" applyBorder="1" applyAlignment="1" applyProtection="1">
      <alignment horizontal="center" vertical="center"/>
      <protection locked="0"/>
    </xf>
    <xf numFmtId="0" fontId="14" fillId="8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4" fillId="8" borderId="4" xfId="0" applyFont="1" applyFill="1" applyBorder="1" applyAlignment="1">
      <alignment horizontal="center" vertical="center" wrapText="1"/>
    </xf>
    <xf numFmtId="0" fontId="0" fillId="10" borderId="2" xfId="0" applyFill="1" applyBorder="1" applyAlignment="1" applyProtection="1">
      <alignment horizontal="center" vertical="center"/>
      <protection locked="0"/>
    </xf>
    <xf numFmtId="0" fontId="12" fillId="6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textRotation="90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vertical="center" textRotation="90"/>
      <protection locked="0"/>
    </xf>
    <xf numFmtId="0" fontId="0" fillId="10" borderId="2" xfId="0" applyFill="1" applyBorder="1" applyAlignment="1" applyProtection="1">
      <alignment horizontal="center" vertical="center"/>
      <protection locked="0"/>
    </xf>
    <xf numFmtId="0" fontId="12" fillId="6" borderId="2" xfId="0" applyFont="1" applyFill="1" applyBorder="1" applyAlignment="1" applyProtection="1">
      <alignment horizontal="center" vertical="center"/>
      <protection locked="0"/>
    </xf>
    <xf numFmtId="0" fontId="14" fillId="8" borderId="4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  <xf numFmtId="0" fontId="14" fillId="8" borderId="4" xfId="0" applyFont="1" applyFill="1" applyBorder="1" applyAlignment="1">
      <alignment horizontal="center" vertical="center" wrapText="1"/>
    </xf>
    <xf numFmtId="0" fontId="0" fillId="10" borderId="2" xfId="0" applyFill="1" applyBorder="1" applyAlignment="1" applyProtection="1">
      <alignment horizontal="center" vertical="center"/>
      <protection locked="0"/>
    </xf>
    <xf numFmtId="0" fontId="12" fillId="6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textRotation="90"/>
      <protection locked="0"/>
    </xf>
    <xf numFmtId="0" fontId="0" fillId="10" borderId="2" xfId="0" applyFill="1" applyBorder="1" applyAlignment="1" applyProtection="1">
      <alignment horizontal="center" vertical="center"/>
      <protection locked="0"/>
    </xf>
    <xf numFmtId="0" fontId="12" fillId="6" borderId="2" xfId="0" applyFont="1" applyFill="1" applyBorder="1" applyAlignment="1" applyProtection="1">
      <alignment horizontal="center" vertical="center"/>
      <protection locked="0"/>
    </xf>
    <xf numFmtId="49" fontId="12" fillId="6" borderId="4" xfId="0" applyNumberFormat="1" applyFont="1" applyFill="1" applyBorder="1" applyAlignment="1" applyProtection="1">
      <alignment horizontal="center" vertical="center"/>
      <protection locked="0"/>
    </xf>
    <xf numFmtId="49" fontId="12" fillId="11" borderId="4" xfId="0" applyNumberFormat="1" applyFont="1" applyFill="1" applyBorder="1" applyAlignment="1" applyProtection="1">
      <alignment horizontal="center" vertical="center"/>
      <protection locked="0"/>
    </xf>
    <xf numFmtId="49" fontId="12" fillId="10" borderId="2" xfId="0" applyNumberFormat="1" applyFont="1" applyFill="1" applyBorder="1" applyAlignment="1" applyProtection="1">
      <alignment horizontal="center" vertical="center"/>
      <protection locked="0"/>
    </xf>
    <xf numFmtId="49" fontId="12" fillId="12" borderId="4" xfId="0" applyNumberFormat="1" applyFont="1" applyFill="1" applyBorder="1" applyAlignment="1" applyProtection="1">
      <alignment horizontal="center" vertical="center"/>
      <protection locked="0"/>
    </xf>
    <xf numFmtId="49" fontId="12" fillId="11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4" fillId="8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textRotation="90"/>
      <protection locked="0"/>
    </xf>
    <xf numFmtId="49" fontId="12" fillId="6" borderId="2" xfId="0" applyNumberFormat="1" applyFont="1" applyFill="1" applyBorder="1" applyAlignment="1" applyProtection="1">
      <alignment horizontal="center" vertical="center"/>
      <protection locked="0"/>
    </xf>
    <xf numFmtId="49" fontId="12" fillId="1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vertical="center" textRotation="90"/>
      <protection locked="0"/>
    </xf>
    <xf numFmtId="0" fontId="12" fillId="6" borderId="2" xfId="0" applyFont="1" applyFill="1" applyBorder="1" applyAlignment="1" applyProtection="1">
      <alignment horizontal="center" vertical="center"/>
      <protection locked="0"/>
    </xf>
    <xf numFmtId="0" fontId="14" fillId="8" borderId="4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/>
      <protection locked="0"/>
    </xf>
    <xf numFmtId="0" fontId="12" fillId="11" borderId="2" xfId="0" applyFont="1" applyFill="1" applyBorder="1" applyAlignment="1" applyProtection="1">
      <alignment horizontal="center" vertical="center"/>
      <protection locked="0"/>
    </xf>
    <xf numFmtId="0" fontId="12" fillId="10" borderId="2" xfId="0" applyFont="1" applyFill="1" applyBorder="1" applyAlignment="1" applyProtection="1">
      <alignment horizontal="center" vertical="center"/>
      <protection locked="0"/>
    </xf>
    <xf numFmtId="0" fontId="15" fillId="11" borderId="4" xfId="0" applyFont="1" applyFill="1" applyBorder="1" applyAlignment="1" applyProtection="1">
      <alignment horizontal="center" vertical="center" wrapText="1"/>
      <protection locked="0"/>
    </xf>
    <xf numFmtId="0" fontId="15" fillId="11" borderId="4" xfId="0" applyFont="1" applyFill="1" applyBorder="1" applyAlignment="1">
      <alignment horizontal="center" vertical="center" wrapText="1"/>
    </xf>
    <xf numFmtId="0" fontId="15" fillId="10" borderId="4" xfId="0" applyFont="1" applyFill="1" applyBorder="1" applyAlignment="1" applyProtection="1">
      <alignment horizontal="center" vertical="center" wrapText="1"/>
      <protection locked="0"/>
    </xf>
    <xf numFmtId="0" fontId="15" fillId="10" borderId="4" xfId="0" applyFont="1" applyFill="1" applyBorder="1" applyAlignment="1">
      <alignment horizontal="center" vertical="center" wrapText="1"/>
    </xf>
    <xf numFmtId="0" fontId="15" fillId="12" borderId="4" xfId="0" applyFont="1" applyFill="1" applyBorder="1" applyAlignment="1" applyProtection="1">
      <alignment horizontal="center" vertical="center" wrapText="1"/>
      <protection locked="0"/>
    </xf>
    <xf numFmtId="0" fontId="15" fillId="12" borderId="4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2" fillId="11" borderId="4" xfId="0" applyFont="1" applyFill="1" applyBorder="1" applyAlignment="1">
      <alignment horizontal="center" vertical="center"/>
    </xf>
    <xf numFmtId="0" fontId="12" fillId="10" borderId="4" xfId="0" applyFont="1" applyFill="1" applyBorder="1" applyAlignment="1">
      <alignment horizontal="center" vertical="center"/>
    </xf>
    <xf numFmtId="0" fontId="12" fillId="12" borderId="4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0" borderId="0" xfId="0" applyFont="1" applyProtection="1">
      <protection locked="0"/>
    </xf>
    <xf numFmtId="0" fontId="12" fillId="0" borderId="0" xfId="0" applyFont="1"/>
    <xf numFmtId="0" fontId="12" fillId="8" borderId="4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0" fillId="14" borderId="4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center" textRotation="90"/>
      <protection locked="0"/>
    </xf>
    <xf numFmtId="0" fontId="4" fillId="0" borderId="12" xfId="0" applyFont="1" applyBorder="1" applyAlignment="1" applyProtection="1">
      <alignment horizontal="center" vertical="center" textRotation="90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 textRotation="90"/>
      <protection locked="0"/>
    </xf>
    <xf numFmtId="0" fontId="4" fillId="0" borderId="16" xfId="0" applyFont="1" applyBorder="1" applyAlignment="1" applyProtection="1">
      <alignment horizontal="center" vertical="center" textRotation="90"/>
      <protection locked="0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center" vertical="center" textRotation="90"/>
      <protection locked="0"/>
    </xf>
    <xf numFmtId="0" fontId="4" fillId="0" borderId="2" xfId="0" applyFont="1" applyBorder="1" applyAlignment="1" applyProtection="1">
      <alignment horizontal="center" vertical="center" textRotation="90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0" fillId="10" borderId="2" xfId="0" applyFill="1" applyBorder="1" applyAlignment="1" applyProtection="1">
      <alignment horizontal="center" vertical="center"/>
      <protection locked="0"/>
    </xf>
    <xf numFmtId="0" fontId="9" fillId="10" borderId="2" xfId="0" applyFont="1" applyFill="1" applyBorder="1" applyAlignment="1" applyProtection="1">
      <alignment horizontal="center" vertical="center" wrapText="1"/>
      <protection locked="0"/>
    </xf>
    <xf numFmtId="0" fontId="14" fillId="10" borderId="2" xfId="0" applyFont="1" applyFill="1" applyBorder="1" applyAlignment="1">
      <alignment horizontal="center" vertical="center" wrapText="1"/>
    </xf>
    <xf numFmtId="0" fontId="0" fillId="8" borderId="2" xfId="0" applyFill="1" applyBorder="1" applyAlignment="1" applyProtection="1">
      <alignment horizontal="center" vertical="center"/>
      <protection locked="0"/>
    </xf>
    <xf numFmtId="0" fontId="9" fillId="8" borderId="2" xfId="0" applyFont="1" applyFill="1" applyBorder="1" applyAlignment="1" applyProtection="1">
      <alignment horizontal="center" vertical="center" wrapText="1"/>
      <protection locked="0"/>
    </xf>
    <xf numFmtId="0" fontId="14" fillId="8" borderId="2" xfId="0" applyFont="1" applyFill="1" applyBorder="1" applyAlignment="1">
      <alignment horizontal="center" vertical="center" wrapText="1"/>
    </xf>
    <xf numFmtId="0" fontId="17" fillId="12" borderId="2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 wrapText="1"/>
    </xf>
    <xf numFmtId="0" fontId="0" fillId="11" borderId="2" xfId="0" applyFill="1" applyBorder="1" applyAlignment="1" applyProtection="1">
      <alignment horizontal="center" vertical="center"/>
      <protection locked="0"/>
    </xf>
    <xf numFmtId="0" fontId="9" fillId="11" borderId="2" xfId="0" applyFont="1" applyFill="1" applyBorder="1" applyAlignment="1" applyProtection="1">
      <alignment horizontal="center" vertical="center" wrapText="1"/>
      <protection locked="0"/>
    </xf>
    <xf numFmtId="0" fontId="14" fillId="11" borderId="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 horizontal="center" vertical="center"/>
      <protection locked="0"/>
    </xf>
    <xf numFmtId="0" fontId="15" fillId="6" borderId="2" xfId="0" applyFont="1" applyFill="1" applyBorder="1" applyAlignment="1" applyProtection="1">
      <alignment horizontal="center" vertical="center" wrapText="1"/>
      <protection locked="0"/>
    </xf>
    <xf numFmtId="0" fontId="14" fillId="6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0" fontId="0" fillId="12" borderId="2" xfId="0" applyFill="1" applyBorder="1" applyAlignment="1" applyProtection="1">
      <alignment horizontal="center" vertical="center"/>
      <protection locked="0"/>
    </xf>
    <xf numFmtId="0" fontId="9" fillId="12" borderId="2" xfId="0" applyFont="1" applyFill="1" applyBorder="1" applyAlignment="1" applyProtection="1">
      <alignment horizontal="center" vertical="center" wrapText="1"/>
      <protection locked="0"/>
    </xf>
    <xf numFmtId="0" fontId="14" fillId="1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6" fillId="0" borderId="0" xfId="0" applyFont="1" applyAlignment="1" applyProtection="1">
      <alignment horizontal="center"/>
      <protection locked="0"/>
    </xf>
    <xf numFmtId="0" fontId="14" fillId="8" borderId="25" xfId="0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center" wrapText="1"/>
    </xf>
    <xf numFmtId="0" fontId="20" fillId="13" borderId="25" xfId="0" applyFont="1" applyFill="1" applyBorder="1" applyAlignment="1">
      <alignment horizontal="center" vertical="center" textRotation="90" wrapText="1"/>
    </xf>
    <xf numFmtId="0" fontId="20" fillId="13" borderId="1" xfId="0" applyFont="1" applyFill="1" applyBorder="1" applyAlignment="1">
      <alignment horizontal="center" vertical="center" textRotation="90" wrapText="1"/>
    </xf>
    <xf numFmtId="0" fontId="20" fillId="13" borderId="4" xfId="0" applyFont="1" applyFill="1" applyBorder="1" applyAlignment="1">
      <alignment horizontal="center" vertical="center" textRotation="90" wrapText="1"/>
    </xf>
    <xf numFmtId="0" fontId="4" fillId="13" borderId="25" xfId="0" applyFont="1" applyFill="1" applyBorder="1" applyAlignment="1">
      <alignment horizontal="center" vertical="center" textRotation="90" wrapText="1"/>
    </xf>
    <xf numFmtId="0" fontId="4" fillId="13" borderId="1" xfId="0" applyFont="1" applyFill="1" applyBorder="1" applyAlignment="1">
      <alignment horizontal="center" vertical="center" textRotation="90" wrapText="1"/>
    </xf>
    <xf numFmtId="0" fontId="4" fillId="13" borderId="4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 vertical="center"/>
    </xf>
    <xf numFmtId="0" fontId="15" fillId="6" borderId="2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 applyProtection="1">
      <alignment horizontal="center" vertical="center" wrapText="1"/>
      <protection locked="0"/>
    </xf>
    <xf numFmtId="0" fontId="15" fillId="10" borderId="2" xfId="0" applyFont="1" applyFill="1" applyBorder="1" applyAlignment="1">
      <alignment horizontal="center" vertical="center" wrapText="1"/>
    </xf>
    <xf numFmtId="0" fontId="15" fillId="12" borderId="2" xfId="0" applyFont="1" applyFill="1" applyBorder="1" applyAlignment="1" applyProtection="1">
      <alignment horizontal="center" vertical="center" wrapText="1"/>
      <protection locked="0"/>
    </xf>
    <xf numFmtId="0" fontId="15" fillId="12" borderId="2" xfId="0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 wrapText="1"/>
    </xf>
    <xf numFmtId="0" fontId="15" fillId="11" borderId="2" xfId="0" applyFont="1" applyFill="1" applyBorder="1" applyAlignment="1" applyProtection="1">
      <alignment horizontal="center" vertical="center" wrapText="1"/>
      <protection locked="0"/>
    </xf>
    <xf numFmtId="0" fontId="12" fillId="12" borderId="2" xfId="0" applyFont="1" applyFill="1" applyBorder="1" applyAlignment="1" applyProtection="1">
      <alignment horizontal="center" vertical="center"/>
      <protection locked="0"/>
    </xf>
    <xf numFmtId="0" fontId="12" fillId="11" borderId="2" xfId="0" applyFont="1" applyFill="1" applyBorder="1" applyAlignment="1" applyProtection="1">
      <alignment horizontal="center" vertical="center"/>
      <protection locked="0"/>
    </xf>
    <xf numFmtId="0" fontId="12" fillId="10" borderId="2" xfId="0" applyFont="1" applyFill="1" applyBorder="1" applyAlignment="1" applyProtection="1">
      <alignment horizontal="center" vertical="center"/>
      <protection locked="0"/>
    </xf>
    <xf numFmtId="0" fontId="26" fillId="6" borderId="2" xfId="0" applyFont="1" applyFill="1" applyBorder="1" applyAlignment="1">
      <alignment horizontal="center" vertical="center" wrapText="1"/>
    </xf>
    <xf numFmtId="0" fontId="26" fillId="11" borderId="2" xfId="0" applyFont="1" applyFill="1" applyBorder="1" applyAlignment="1">
      <alignment horizontal="center" vertical="center" wrapText="1"/>
    </xf>
    <xf numFmtId="0" fontId="26" fillId="10" borderId="2" xfId="0" applyFont="1" applyFill="1" applyBorder="1" applyAlignment="1">
      <alignment horizontal="center" vertical="center" wrapText="1"/>
    </xf>
    <xf numFmtId="0" fontId="26" fillId="12" borderId="2" xfId="0" applyFont="1" applyFill="1" applyBorder="1" applyAlignment="1">
      <alignment horizontal="center" vertical="center" wrapText="1"/>
    </xf>
    <xf numFmtId="0" fontId="27" fillId="0" borderId="0" xfId="0" applyFont="1" applyFill="1" applyAlignment="1" applyProtection="1">
      <alignment horizontal="center"/>
      <protection locked="0"/>
    </xf>
    <xf numFmtId="0" fontId="6" fillId="4" borderId="24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00"/>
      <color rgb="FF66FF33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952500</xdr:colOff>
      <xdr:row>2</xdr:row>
      <xdr:rowOff>180975</xdr:rowOff>
    </xdr:from>
    <xdr:to>
      <xdr:col>2</xdr:col>
      <xdr:colOff>676275</xdr:colOff>
      <xdr:row>2</xdr:row>
      <xdr:rowOff>180975</xdr:rowOff>
    </xdr:to>
    <xdr:cxnSp macro="">
      <xdr:nvCxnSpPr>
        <xdr:cNvPr id="3" name="Прямая со стрелкой 2"/>
        <xdr:cNvCxnSpPr/>
      </xdr:nvCxnSpPr>
      <xdr:spPr>
        <a:xfrm flipH="1">
          <a:off x="952500" y="371475"/>
          <a:ext cx="10001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942975</xdr:colOff>
      <xdr:row>3</xdr:row>
      <xdr:rowOff>180975</xdr:rowOff>
    </xdr:from>
    <xdr:to>
      <xdr:col>2</xdr:col>
      <xdr:colOff>666750</xdr:colOff>
      <xdr:row>3</xdr:row>
      <xdr:rowOff>180975</xdr:rowOff>
    </xdr:to>
    <xdr:cxnSp macro="">
      <xdr:nvCxnSpPr>
        <xdr:cNvPr id="4" name="Прямая со стрелкой 3"/>
        <xdr:cNvCxnSpPr/>
      </xdr:nvCxnSpPr>
      <xdr:spPr>
        <a:xfrm flipH="1">
          <a:off x="942975" y="685800"/>
          <a:ext cx="10001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H207"/>
  <sheetViews>
    <sheetView workbookViewId="0">
      <selection activeCell="AH128" sqref="AH128"/>
    </sheetView>
  </sheetViews>
  <sheetFormatPr defaultRowHeight="15" x14ac:dyDescent="0.25"/>
  <cols>
    <col min="1" max="1" width="4.7109375" style="39" customWidth="1"/>
    <col min="2" max="2" width="18.28515625" style="39" customWidth="1"/>
    <col min="3" max="3" width="6.28515625" style="39" customWidth="1"/>
    <col min="4" max="4" width="12.7109375" style="40" hidden="1" customWidth="1"/>
    <col min="5" max="7" width="7.7109375" hidden="1" customWidth="1"/>
    <col min="8" max="8" width="7.7109375" style="10" customWidth="1"/>
    <col min="9" max="9" width="12.7109375" style="39" hidden="1" customWidth="1"/>
    <col min="10" max="12" width="7.7109375" hidden="1" customWidth="1"/>
    <col min="13" max="13" width="7.7109375" style="10" customWidth="1"/>
    <col min="14" max="19" width="12.7109375" style="10" hidden="1" customWidth="1"/>
    <col min="20" max="20" width="12.7109375" style="48" hidden="1" customWidth="1"/>
    <col min="21" max="23" width="7.7109375" style="10" hidden="1" customWidth="1"/>
    <col min="24" max="24" width="7.7109375" style="10" customWidth="1"/>
    <col min="25" max="25" width="12.7109375" style="48" hidden="1" customWidth="1"/>
    <col min="26" max="28" width="7.7109375" style="10" hidden="1" customWidth="1"/>
    <col min="29" max="29" width="7.7109375" style="10" customWidth="1"/>
    <col min="30" max="30" width="12.7109375" hidden="1" customWidth="1"/>
    <col min="31" max="31" width="8" hidden="1" customWidth="1"/>
    <col min="32" max="32" width="7.28515625" hidden="1" customWidth="1"/>
  </cols>
  <sheetData>
    <row r="1" spans="1:34" ht="24" customHeight="1" x14ac:dyDescent="0.35">
      <c r="A1" s="216" t="s">
        <v>63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</row>
    <row r="2" spans="1:34" ht="15.75" thickBot="1" x14ac:dyDescent="0.3">
      <c r="O2" s="10" t="s">
        <v>18</v>
      </c>
      <c r="P2" s="10" t="s">
        <v>19</v>
      </c>
      <c r="Q2" s="10" t="s">
        <v>17</v>
      </c>
      <c r="R2" s="10">
        <v>7</v>
      </c>
      <c r="AE2" s="3"/>
    </row>
    <row r="3" spans="1:34" ht="27.75" customHeight="1" thickBot="1" x14ac:dyDescent="0.3">
      <c r="A3" s="217" t="s">
        <v>56</v>
      </c>
      <c r="B3" s="219" t="s">
        <v>1</v>
      </c>
      <c r="C3" s="221" t="s">
        <v>41</v>
      </c>
      <c r="D3" s="52" t="s">
        <v>53</v>
      </c>
      <c r="E3" s="53" t="s">
        <v>47</v>
      </c>
      <c r="F3" s="54" t="s">
        <v>47</v>
      </c>
      <c r="G3" s="55" t="s">
        <v>48</v>
      </c>
      <c r="H3" s="56" t="s">
        <v>53</v>
      </c>
      <c r="I3" s="57" t="s">
        <v>65</v>
      </c>
      <c r="J3" s="53" t="s">
        <v>50</v>
      </c>
      <c r="K3" s="54" t="s">
        <v>50</v>
      </c>
      <c r="L3" s="55" t="s">
        <v>49</v>
      </c>
      <c r="M3" s="57" t="s">
        <v>62</v>
      </c>
      <c r="N3" s="59" t="s">
        <v>22</v>
      </c>
      <c r="O3" s="60" t="s">
        <v>15</v>
      </c>
      <c r="P3" s="60" t="s">
        <v>15</v>
      </c>
      <c r="Q3" s="60" t="s">
        <v>15</v>
      </c>
      <c r="R3" s="60" t="s">
        <v>9</v>
      </c>
      <c r="S3" s="61" t="s">
        <v>16</v>
      </c>
      <c r="T3" s="62" t="s">
        <v>54</v>
      </c>
      <c r="U3" s="59" t="s">
        <v>10</v>
      </c>
      <c r="V3" s="60" t="s">
        <v>10</v>
      </c>
      <c r="W3" s="61" t="s">
        <v>51</v>
      </c>
      <c r="X3" s="56" t="s">
        <v>54</v>
      </c>
      <c r="Y3" s="62" t="s">
        <v>45</v>
      </c>
      <c r="Z3" s="59" t="s">
        <v>46</v>
      </c>
      <c r="AA3" s="60" t="s">
        <v>46</v>
      </c>
      <c r="AB3" s="61" t="s">
        <v>52</v>
      </c>
      <c r="AC3" s="56" t="s">
        <v>45</v>
      </c>
      <c r="AD3" s="30" t="s">
        <v>24</v>
      </c>
      <c r="AE3" s="223" t="s">
        <v>55</v>
      </c>
      <c r="AF3" s="223" t="s">
        <v>27</v>
      </c>
    </row>
    <row r="4" spans="1:34" ht="15.75" thickBot="1" x14ac:dyDescent="0.3">
      <c r="A4" s="218"/>
      <c r="B4" s="220"/>
      <c r="C4" s="222"/>
      <c r="D4" s="41" t="s">
        <v>23</v>
      </c>
      <c r="E4" s="22" t="s">
        <v>3</v>
      </c>
      <c r="F4" s="12" t="s">
        <v>7</v>
      </c>
      <c r="G4" s="24" t="s">
        <v>3</v>
      </c>
      <c r="H4" s="33" t="s">
        <v>3</v>
      </c>
      <c r="I4" s="42" t="s">
        <v>23</v>
      </c>
      <c r="J4" s="22" t="s">
        <v>3</v>
      </c>
      <c r="K4" s="12" t="s">
        <v>7</v>
      </c>
      <c r="L4" s="24" t="s">
        <v>3</v>
      </c>
      <c r="M4" s="33" t="s">
        <v>3</v>
      </c>
      <c r="N4" s="28" t="s">
        <v>23</v>
      </c>
      <c r="O4" s="13" t="s">
        <v>3</v>
      </c>
      <c r="P4" s="13" t="s">
        <v>7</v>
      </c>
      <c r="Q4" s="13" t="s">
        <v>3</v>
      </c>
      <c r="R4" s="13" t="s">
        <v>3</v>
      </c>
      <c r="S4" s="27" t="s">
        <v>3</v>
      </c>
      <c r="T4" s="49" t="s">
        <v>23</v>
      </c>
      <c r="U4" s="28" t="s">
        <v>3</v>
      </c>
      <c r="V4" s="13" t="s">
        <v>7</v>
      </c>
      <c r="W4" s="27" t="s">
        <v>3</v>
      </c>
      <c r="X4" s="33" t="s">
        <v>3</v>
      </c>
      <c r="Y4" s="49" t="s">
        <v>23</v>
      </c>
      <c r="Z4" s="28" t="s">
        <v>3</v>
      </c>
      <c r="AA4" s="13" t="s">
        <v>7</v>
      </c>
      <c r="AB4" s="27" t="s">
        <v>3</v>
      </c>
      <c r="AC4" s="33" t="s">
        <v>3</v>
      </c>
      <c r="AD4" s="31"/>
      <c r="AE4" s="224"/>
      <c r="AF4" s="224"/>
    </row>
    <row r="5" spans="1:34" ht="15.75" thickBot="1" x14ac:dyDescent="0.3">
      <c r="A5" s="42"/>
      <c r="B5" s="42"/>
      <c r="C5" s="42"/>
      <c r="D5" s="41"/>
      <c r="E5" s="23"/>
      <c r="F5" s="20"/>
      <c r="G5" s="25"/>
      <c r="H5" s="33"/>
      <c r="I5" s="42"/>
      <c r="J5" s="23"/>
      <c r="K5" s="20"/>
      <c r="L5" s="25"/>
      <c r="M5" s="33"/>
      <c r="N5" s="29"/>
      <c r="O5" s="21"/>
      <c r="P5" s="21"/>
      <c r="Q5" s="21"/>
      <c r="R5" s="21"/>
      <c r="S5" s="26"/>
      <c r="T5" s="49"/>
      <c r="U5" s="29"/>
      <c r="V5" s="21"/>
      <c r="W5" s="26"/>
      <c r="X5" s="33"/>
      <c r="Y5" s="49"/>
      <c r="Z5" s="29"/>
      <c r="AA5" s="21"/>
      <c r="AB5" s="26"/>
      <c r="AC5" s="33"/>
      <c r="AD5" s="32"/>
      <c r="AE5" s="34"/>
      <c r="AF5" s="34"/>
    </row>
    <row r="6" spans="1:34" s="79" customFormat="1" x14ac:dyDescent="0.25">
      <c r="A6" s="71">
        <v>1</v>
      </c>
      <c r="B6" s="83" t="s">
        <v>66</v>
      </c>
      <c r="C6" s="73">
        <v>42</v>
      </c>
      <c r="D6" s="84">
        <v>7.67</v>
      </c>
      <c r="E6" s="75">
        <f t="shared" ref="E6:E69" si="0">IF(D6&gt;8.13,0,IF(D6&gt;8.1,28,IF(D6&gt;8.06,29,IF(D6&gt;8.03,30,IF(D6&gt;8,31,IF(D6&gt;7.95,32,IF(D6&gt;7.93,33,IF(D6&gt;7.9,34,IF(D6&gt;7.85,35,IF(D6&gt;7.83,36,IF(D6&gt;7.8,37,IF(D6&gt;7.75,38,IF(D6&gt;7.74,39,IF(D6&gt;7.72,40,IF(D6&gt;7.7,41,IF(D6&gt;7.65,42,IF(D6&gt;7.64,43,IF(D6&gt;7.62,44,IF(D6&gt;7.6,45,IF(D6&gt;7.55,46,IF(D6&gt;7.54,47,IF(D6&gt;7.53,48,IF(D6&gt;7.5,49,IF(D6&gt;7.45,50,IF(D6&gt;7.43,51,IF(D6&gt;7.4,52,IF(D6&gt;7.35,53,IF(D6&gt;7.34,54,IF(D6&gt;7.3,55,IF(D6&gt;7.25,56,IF(D6&gt;7.24,57,IF(D6&gt;7.2,58,IF(D6&gt;7.15,59,IF(D6&gt;7.1,60,IF(D6&gt;7,61,IF(D6&gt;7,62,IF(D6&gt;6.95,63,IF(D6&gt;6.9,64,IF(D6&gt;6.85,65,IF(D6&gt;6.8,66,IF(D6&gt;6.75,67,IF(D6&gt;6.7,68,IF(D6&gt;6.6,69,IF(D6&gt;6.1,70,))))))))))))))))))))))))))))))))))))))))))))</f>
        <v>42</v>
      </c>
      <c r="F6" s="75">
        <f t="shared" ref="F6:F69" si="1">IF(D6&gt;9.5,0,IF(D6&gt;9.4,1,IF(D6&gt;9.3,2,IF(D6&gt;9.2,3,IF(D6&gt;9.1,4,IF(D6&gt;9.05,5,IF(D6&gt;9,6,IF(D6&gt;8.95,7,IF(D6&gt;8.9,8,IF(D6&gt;8.85,9,IF(D6&gt;8.8,10,IF(D6&gt;8.75,11,IF(D6&gt;8.7,12,IF(D6&gt;8.65,13,IF(D6&gt;8.6,14,IF(D6&gt;8.55,15,IF(D6&gt;8.5,16,IF(D6&gt;8.45,17,IF(D6&gt;8.43,18,IF(D6&gt;8.4,19,IF(D6&gt;8.35,20,IF(D6&gt;8.32,21,IF(D6&gt;8.3,22,IF(D6&gt;8.25,23,IF(D6&gt;8.23,24,IF(D6&gt;8.2,25,IF(D6&gt;8.15,26,IF(D6&gt;8.13,27,))))))))))))))))))))))))))))</f>
        <v>0</v>
      </c>
      <c r="G6" s="75">
        <f t="shared" ref="G6:G69" si="2">E6+F6</f>
        <v>42</v>
      </c>
      <c r="H6" s="75">
        <f t="shared" ref="H6:H69" si="3">G6</f>
        <v>42</v>
      </c>
      <c r="I6" s="76">
        <v>26</v>
      </c>
      <c r="J6" s="75">
        <f>IF(I6&lt;49,0,IF(I6&lt;49.5,44,IF(I6&lt;49.7,45,IF(I6&lt;50,46,IF(I6&lt;50.5,47,IF(I6&lt;50.7,48,IF(I6&lt;51,49,IF(I6&lt;51.5,50,IF(I6&lt;52,51,IF(I6&lt;52.5,52,IF(I6&lt;53,53,IF(I6&lt;53.5,54,IF(I6&lt;54,55,IF(I6&lt;54.5,56,IF(I6&lt;55,57,IF(I6&lt;55.5,58,IF(I6&lt;56,59,IF(I6&lt;56.5,60,IF(I6&lt;57,61,IF(I6&lt;57.5,62,IF(I6&lt;58,63,IF(I6&lt;58.5,64,IF(I6&lt;59,65,IF(I6&lt;59.5,66,IF(I6&lt;60,67,IF(I6&lt;60.5,68,IF(I6&lt;61,69,IF(I6&lt;61.5,70,IF(I6&lt;62,71,IF(I6&lt;62.5,72,IF(I6&lt;63,73,IF(I6&lt;63.5,74,IF(I6&lt;64,75,IF(I6&lt;64.5,76,IF(I6&lt;65,77,IF(I6&lt;65.5,78,IF(I6&lt;66,79,IF(I6&lt;66.5,80,IF(I6&lt;67,81,IF(I6&lt;67.5,82,))))))))))))))))))))))))))))))))))))))))</f>
        <v>0</v>
      </c>
      <c r="K6" s="75">
        <f>IF(I6&lt;22,0,IF(I6&lt;23,1,IF(I6&lt;24,2,IF(I6&lt;25,3,IF(I6&lt;26,4,IF(I6&lt;27,5,IF(I6&lt;28,6,IF(I6&lt;29,7,IF(I6&lt;30,8,IF(I6&lt;31,9,IF(I6&lt;32,10,IF(I6&lt;33,11,IF(I6&lt;34,12,IF(I6&lt;35,13,IF(I6&lt;36,14,IF(I6&lt;37,15,IF(I6&lt;38,16,IF(I6&lt;38.5,17,IF(I6&lt;39,18,IF(I6&lt;39.5,19,IF(I6&lt;40,20,IF(I6&lt;40.5,21,IF(I6&lt;41,22,IF(I6&lt;41.5,23,IF(I6&lt;42,24,IF(I6&lt;42.5,25,IF(I6&lt;43,26,IF(I6&lt;43.5,27,IF(I6&lt;44,28,IF(I6&lt;44.5,29,IF(I6&lt;44.7,30,IF(I6&lt;45,31,IF(I6&lt;45.5,32,IF(I6&lt;45.7,33,IF(I6&lt;46,34,IF(I6&lt;46.5,35,IF(I6&lt;46.7,36,IF(I6&lt;47,37,IF(I6&lt;47.5,38,IF(I6&lt;47.7,39,IF(I6&lt;48,40,IF(I6&lt;48.5,41,IF(I6&lt;48.7,42,IF(I6&lt;49,43,))))))))))))))))))))))))))))))))))))))))))))</f>
        <v>5</v>
      </c>
      <c r="L6" s="75">
        <f t="shared" ref="L6:L69" si="4">J6+K6</f>
        <v>5</v>
      </c>
      <c r="M6" s="75">
        <f t="shared" ref="M6:M69" si="5">L6</f>
        <v>5</v>
      </c>
      <c r="N6" s="75">
        <v>60</v>
      </c>
      <c r="O6" s="75">
        <f>IF(N6&gt;40,0,IF(N6&gt;42,60,IF(N6&gt;44,61,IF(N6&gt;46,62,IF(N6&gt;48,63,IF(N6&gt;50,64,IF(N6&gt;53,65,IF(N6&gt;56,66,IF(N6&gt;59,67,IF(N6&gt;62,68,IF(N6&gt;65,69,IF(N6&gt;66,70,))))))))))))</f>
        <v>0</v>
      </c>
      <c r="P6" s="75">
        <f>IF(N6&gt;4,0,IF(N6&gt;5,1,IF(N6&gt;6,2,IF(N6&gt;7,3,IF(N6&gt;8,4,IF(N6&gt;9,5,IF(N6&gt;10,6,IF(N6&gt;11,7,IF(N6&gt;12,8,IF(N6&gt;13,9,IF(N6&gt;13.5,10,IF(N6&gt;14,11,IF(N6&gt;14.8,12,IF(N6&gt;15,13,IF(N6&gt;15.4,14,IF(N6&gt;16,15,IF(N6&gt;16.3,16,IF(N6&gt;17,17,IF(N6&gt;17.3,18,IF(N6&gt;18,19,IF(N6&gt;18.3,20,IF(N6&gt;19,21,IF(N6&gt;19.3,22,IF(N6&gt;20,23,IF(N6&gt;20.2,24,IF(N6&gt;21,25,IF(N6&gt;21.2,26,IF(N6&gt;22,27,IF(N6&gt;22.2,28,IF(N6&gt;23,29,IF(N6&gt;23.2,30,IF(N6&gt;24,31,IF(N6&gt;24.2,32,IF(N6&gt;25,33,IF(N6&gt;25.1,34,IF(N6&gt;26,35,IF(N6&gt;26.1,36,IF(N6&gt;27,37,IF(N6&gt;27.1,38,IF(N6&gt;28,39,IF(N6&gt;28.1,40,IF(N6&gt;29,41,IF(N6&gt;29.1,42,IF(N6&gt;30,43,IF(N6&gt;30.1,44,IF(N6&gt;30.7,45,IF(N6&gt;31,46,IF(N6&gt;31.5,47,IF(N6&gt;31.7,48,IF(N6&gt;32,49,IF(N6&gt;32.4,50,IF(N6&gt;33,51,IF(N6&gt;33.8,52,IF(N6&gt;34,53,IF(N6&gt;35,54,IF(N6&gt;36,55,IF(N6&gt;37,56,IF(N6&gt;38,57,IF(N6&gt;39,58,IF(N6&gt;40,59,))))))))))))))))))))))))))))))))))))))))))))))))))))))))))))</f>
        <v>0</v>
      </c>
      <c r="Q6" s="75"/>
      <c r="R6" s="75">
        <f t="shared" ref="R6:R69" si="6">O6+P6+Q6</f>
        <v>0</v>
      </c>
      <c r="S6" s="75">
        <f t="shared" ref="S6:S69" si="7">R6</f>
        <v>0</v>
      </c>
      <c r="T6" s="77">
        <v>184</v>
      </c>
      <c r="U6" s="75">
        <f t="shared" ref="U6:U69" si="8">IF(T6&lt;230,0,IF(T6&lt;232,60,IF(T6&lt;234,61,IF(T6&lt;236,62,IF(T6&lt;238,63,IF(T6&lt;240,64,IF(T6&lt;243,65,IF(T6&lt;246,66,IF(T6&lt;249,67,IF(T6&lt;252,68,IF(T6&lt;255,69,IF(T6&lt;280,70,))))))))))))</f>
        <v>0</v>
      </c>
      <c r="V6" s="75">
        <f t="shared" ref="V6:V69" si="9">IF(T6&lt;116,0,IF(T6&lt;119,1,IF(T6&lt;122,2,IF(T6&lt;125,3,IF(T6&lt;128,4,IF(T6&lt;131,5,IF(T6&lt;134,6,IF(T6&lt;137,7,IF(T6&lt;140,8,IF(T6&lt;143,9,IF(T6&lt;146,10,IF(T6&lt;148,11,IF(T6&lt;150,12,IF(T6&lt;152,13,IF(T6&lt;154,14,IF(T6&lt;156,15,IF(T6&lt;158,16,IF(T6&lt;160,17,IF(T6&lt;162,18,IF(T6&lt;164,19,IF(T6&lt;166,20,IF(T6&lt;168,21,IF(T6&lt;170,22,IF(T6&lt;172,23,IF(T6&lt;174,24,IF(T6&lt;176,25,IF(T6&lt;178,26,IF(T6&lt;180,27,IF(T6&lt;182,28,IF(T6&lt;184,29,IF(T6&lt;186,30,IF(T6&lt;188,31,IF(T6&lt;190,32,IF(T6&lt;192,33,IF(T6&lt;194,34,IF(T6&lt;196,35,IF(T6&lt;197,36,IF(T6&lt;198,37,IF(T6&lt;199,38,IF(T6&lt;200,39,IF(T6&lt;201,40,IF(T6&lt;202,41,IF(T6&lt;203,42,IF(T6&lt;204,43,IF(T6&lt;205,44,IF(T6&lt;206,45,IF(T6&lt;207,46,IF(T6&lt;208,47,IF(T6&lt;209,48,IF(T6&lt;210,49,IF(T6&lt;212,50,IF(T6&lt;214,51,IF(T6&lt;216,52,IF(T6&lt;218,53,IF(T6&lt;220,54,IF(T6&lt;222,55,IF(T6&lt;224,56,IF(T6&lt;226,57,IF(T6&lt;228,58,IF(T6&lt;230,59,))))))))))))))))))))))))))))))))))))))))))))))))))))))))))))</f>
        <v>30</v>
      </c>
      <c r="W6" s="75">
        <f t="shared" ref="W6:W69" si="10">U6+V6</f>
        <v>30</v>
      </c>
      <c r="X6" s="75">
        <f t="shared" ref="X6:X69" si="11">W6</f>
        <v>30</v>
      </c>
      <c r="Y6" s="76">
        <v>20</v>
      </c>
      <c r="Z6" s="75">
        <f t="shared" ref="Z6:Z69" si="12">IF(Y6&lt;26,0,IF(Y6&lt;26.5,60,IF(Y6&lt;27,61,IF(Y6&lt;28,62,IF(Y6&lt;29,63,IF(Y6&lt;30,64,IF(Y6&lt;31,65,IF(Y6&lt;32,66,IF(Y6&lt;33,67,IF(Y6&lt;34,68,IF(Y6&lt;35,69,IF(Y6&lt;36,70,IF(Y6&lt;37,71,IF(Y6&lt;38,72,IF(Y6&lt;39,73,IF(Y6&lt;40,74,IF(Y6&lt;41,75,IF(Y6&lt;42,76,IF(Y6&lt;43,77,)))))))))))))))))))</f>
        <v>0</v>
      </c>
      <c r="AA6" s="75">
        <f t="shared" ref="AA6:AA69" si="13">IF(Y6&lt;-3,0,IF(Y6&lt;-2,1,IF(Y6&lt;-1,2,IF(Y6&lt;0,3,IF(Y6&lt;1,4,IF(Y6&lt;2,5,IF(Y6&lt;3,6,IF(Y6&lt;4,7,IF(Y6&lt;4.5,8,IF(Y6&lt;5,9,IF(Y6&lt;5.5,10,IF(Y6&lt;6,11,IF(Y6&lt;6.5,12,IF(Y6&lt;7,13,IF(Y6&lt;7.5,14,IF(Y6&lt;8,15,IF(Y6&lt;8.5,16,IF(Y6&lt;9,17,IF(Y6&lt;9.5,18,IF(Y6&lt;10,19,IF(Y6&lt;10.5,20,IF(Y6&lt;11,21,IF(Y6&lt;11.5,22,IF(Y6&lt;12,23,IF(Y6&lt;12.5,24,IF(Y6&lt;13,25,IF(Y6&lt;13.5,26,IF(Y6&lt;13.7,27,IF(Y6&lt;14,28,IF(Y6&lt;14.5,29,IF(Y6&lt;14.6,30,IF(Y6&lt;15,31,IF(Y6&lt;15.5,32,IF(Y6&lt;15.6,33,IF(Y6&lt;16,34,IF(Y6&lt;16.5,35,IF(Y6&lt;16.7,36,IF(Y6&lt;17,37,IF(Y6&lt;17.5,38,IF(Y6&lt;17.7,39,IF(Y6&lt;18,40,IF(Y6&lt;18.5,41,IF(Y6&lt;18.6,42,IF(Y6&lt;19,43,IF(Y6&lt;19.5,44,IF(Y6&lt;19.6,45,IF(Y6&lt;20,46,IF(Y6&lt;20.5,47,IF(Y6&lt;20.6,48,IF(Y6&lt;21,49,IF(Y6&lt;21.5,50,IF(Y6&lt;22,51,IF(Y6&lt;22.5,52,IF(Y6&lt;23,53,IF(Y6&lt;23.5,54,IF(Y6&lt;24,55,IF(Y6&lt;24.5,56,IF(Y6&lt;25,57,IF(Y6&lt;25.5,58,IF(Y6&lt;26,59,))))))))))))))))))))))))))))))))))))))))))))))))))))))))))))</f>
        <v>47</v>
      </c>
      <c r="AB6" s="75">
        <f t="shared" ref="AB6:AB69" si="14">Z6+AA6</f>
        <v>47</v>
      </c>
      <c r="AC6" s="75">
        <f t="shared" ref="AC6:AC69" si="15">AB6</f>
        <v>47</v>
      </c>
      <c r="AD6" s="78">
        <f t="shared" ref="AD6:AD69" si="16">H6+M6+S6+X6+AC6</f>
        <v>124</v>
      </c>
      <c r="AE6" s="78">
        <f t="shared" ref="AE6:AE69" si="17">AD6</f>
        <v>124</v>
      </c>
      <c r="AF6" s="78">
        <f>IF(ISNUMBER(AE6),RANK(AE6,$AE$6:$AE$182,0),"")</f>
        <v>102</v>
      </c>
    </row>
    <row r="7" spans="1:34" s="79" customFormat="1" x14ac:dyDescent="0.25">
      <c r="A7" s="71">
        <v>2</v>
      </c>
      <c r="B7" s="83" t="s">
        <v>67</v>
      </c>
      <c r="C7" s="73">
        <v>42</v>
      </c>
      <c r="D7" s="84">
        <v>7.97</v>
      </c>
      <c r="E7" s="75">
        <f t="shared" si="0"/>
        <v>32</v>
      </c>
      <c r="F7" s="75">
        <f t="shared" si="1"/>
        <v>0</v>
      </c>
      <c r="G7" s="75">
        <f t="shared" si="2"/>
        <v>32</v>
      </c>
      <c r="H7" s="75">
        <f t="shared" si="3"/>
        <v>32</v>
      </c>
      <c r="I7" s="76">
        <v>34</v>
      </c>
      <c r="J7" s="75">
        <f t="shared" ref="J7:J70" si="18">IF(I7&lt;49,0,IF(I7&lt;49.5,44,IF(I7&lt;49.7,45,IF(I7&lt;50,46,IF(I7&lt;50.5,47,IF(I7&lt;50.7,48,IF(I7&lt;51,49,IF(I7&lt;51.5,50,IF(I7&lt;52,51,IF(I7&lt;52.5,52,IF(I7&lt;53,53,IF(I7&lt;53.5,54,IF(I7&lt;54,55,IF(I7&lt;54.5,56,IF(I7&lt;55,57,IF(I7&lt;55.5,58,IF(I7&lt;56,59,IF(I7&lt;56.5,60,IF(I7&lt;57,61,IF(I7&lt;57.5,62,IF(I7&lt;58,63,IF(I7&lt;58.5,64,IF(I7&lt;59,65,IF(I7&lt;59.5,66,IF(I7&lt;60,67,IF(I7&lt;60.5,68,IF(I7&lt;61,69,IF(I7&lt;61.5,70,IF(I7&lt;62,71,IF(I7&lt;62.5,72,IF(I7&lt;63,73,IF(I7&lt;63.5,74,IF(I7&lt;64,75,IF(I7&lt;64.5,76,IF(I7&lt;65,77,IF(I7&lt;65.5,78,IF(I7&lt;66,79,IF(I7&lt;66.5,80,IF(I7&lt;67,81,IF(I7&lt;67.5,82,))))))))))))))))))))))))))))))))))))))))</f>
        <v>0</v>
      </c>
      <c r="K7" s="75">
        <f t="shared" ref="K7:K70" si="19">IF(I7&lt;22,0,IF(I7&lt;23,1,IF(I7&lt;24,2,IF(I7&lt;25,3,IF(I7&lt;26,4,IF(I7&lt;27,5,IF(I7&lt;28,6,IF(I7&lt;29,7,IF(I7&lt;30,8,IF(I7&lt;31,9,IF(I7&lt;32,10,IF(I7&lt;33,11,IF(I7&lt;34,12,IF(I7&lt;35,13,IF(I7&lt;36,14,IF(I7&lt;37,15,IF(I7&lt;38,16,IF(I7&lt;38.5,17,IF(I7&lt;39,18,IF(I7&lt;39.5,19,IF(I7&lt;40,20,IF(I7&lt;40.5,21,IF(I7&lt;41,22,IF(I7&lt;41.5,23,IF(I7&lt;42,24,IF(I7&lt;42.5,25,IF(I7&lt;43,26,IF(I7&lt;43.5,27,IF(I7&lt;44,28,IF(I7&lt;44.5,29,IF(I7&lt;44.7,30,IF(I7&lt;45,31,IF(I7&lt;45.5,32,IF(I7&lt;45.7,33,IF(I7&lt;46,34,IF(I7&lt;46.5,35,IF(I7&lt;46.7,36,IF(I7&lt;47,37,IF(I7&lt;47.5,38,IF(I7&lt;47.7,39,IF(I7&lt;48,40,IF(I7&lt;48.5,41,IF(I7&lt;48.7,42,IF(I7&lt;49,43,))))))))))))))))))))))))))))))))))))))))))))</f>
        <v>13</v>
      </c>
      <c r="L7" s="75">
        <f t="shared" si="4"/>
        <v>13</v>
      </c>
      <c r="M7" s="75">
        <f t="shared" si="5"/>
        <v>13</v>
      </c>
      <c r="N7" s="75">
        <v>60</v>
      </c>
      <c r="O7" s="75">
        <f t="shared" ref="O7:O70" si="20">IF(N7&gt;1.567,0,IF(N7&gt;1.56,60,IF(N7&gt;1.554,61,IF(N7&gt;1.548,62,IF(N7&gt;1.542,63,IF(N7&gt;1.536,64,IF(N7&gt;1.53,65,IF(N7&gt;1.524,66,IF(N7&gt;1.518,67,IF(N7&gt;1.512,68,IF(N7&gt;1.506,69,IF(N7&gt;1.5,70,IF(N7&gt;1.494,71,IF(N7&gt;1.488,72,IF(N7&gt;1.482,73,IF(N7&gt;1.477,74,IF(N7&gt;1.473,75,IF(N7&gt;1.469,76,IF(N7&gt;1.464,77,IF(N7&gt;1.46,78,IF(N7&gt;1.455,79,IF(N7&gt;1.451,80,IF(N7&gt;1.447,81,IF(N7&gt;1.443,82,IF(N7&gt;1.439,83,IF(N7&gt;1.435,84,IF(N7&gt;1.432,85,IF(N7&gt;1.428,86,IF(N7&gt;1.425,87,IF(N7&gt;1.422,88,IF(N7&gt;1.419,89,IF(N7&gt;1.416,90,IF(N7&gt;1.413,91,IF(N7&gt;1.41,92,IF(N7&gt;1.407,93,IF(N7&gt;1.404,94,IF(N7&gt;1.401,95,IF(N7&gt;1.398,96,IF(N7&gt;1.395,97,IF(N7&gt;1.392,98,IF(N7&gt;1.389,99,IF(N7&gt;1.386,100,IF(N7&gt;1.383,101,IF(N7&gt;1.38,102,IF(N7&gt;1.378,103,IF(N7&gt;1.375,104,IF(N7&gt;1.372,105,IF(N7&gt;1.37,106,IF(N7&gt;1.367,107,IF(N7&gt;1.365,108,IF(N7&gt;1.362,109,IF(N7&gt;1.359,110,IF(N7&gt;1.357,111,IF(N7&gt;1.354,112,IF(N7&gt;1.351,113,IF(N7&gt;1.348,114,IF(N7&gt;1.346,115,IF(N7&gt;1.343,116,IF(N7&gt;1.341,117,IF(N7&gt;1.338,118,IF(N7&gt;1.336,119,)))))))))))))))))))))))))))))))))))))))))))))))))))))))))))))</f>
        <v>0</v>
      </c>
      <c r="P7" s="75">
        <f t="shared" ref="P7:P70" si="21">IF(N7&gt;3.015,0,IF(N7&gt;3.001,1,IF(N7&gt;2.587,2,IF(N7&gt;2.573,3,IF(N7&gt;2.559,4,IF(N7&gt;2.545,5,IF(N7&gt;2.531,6,IF(N7&gt;2.517,7,IF(N7&gt;2.503,8,IF(N7&gt;2.489,9,IF(N7&gt;2.475,10,IF(N7&gt;2.461,11,IF(N7&gt;2.448,12,IF(N7&gt;2.435,13,IF(N7&gt;2.422,14,IF(N7&gt;2.409,15,IF(N7&gt;2.396,16,IF(N7&gt;2.383,17,IF(N7&gt;2.37,18,IF(N7&gt;2.357,19,IF(N7&gt;2.344,20,IF(N7&gt;2.332,21,IF(N7&gt;2.32,22,IF(N7&gt;2.308,23,IF(N7&gt;2.296,24,IF(N7&gt;2.284,25,IF(N7&gt;2.272,26,IF(N7&gt;2.26,27,IF(N7&gt;2.248,28,IF(N7&gt;2.236,29,IF(N7&gt;2.225,30,IF(N7&gt;2.214,31,IF(N7&gt;2.203,32,IF(N7&gt;2.192,33,IF(N7&gt;2.181,34,IF(N7&gt;2.17,35,IF(N7&gt;2.16,36,IF(N7&gt;2.15,37,IF(N7&gt;2.14,38,IF(N7&gt;2.131,39,IF(N7&gt;2.122,40,IF(N7&gt;2.113,41,IF(N7&gt;2.104,42,IF(N7&gt;2.095,43,IF(N7&gt;2.086,44,IF(N7&gt;2.077,45,IF(N7&gt;2.068,46,IF(N7&gt;2.059,47,IF(N7&gt;2.05,48,IF(N7&gt;2.042,49,IF(N7&gt;2.034,50,IF(N7&gt;2.026,51,IF(N7&gt;2.018,52,IF(N7&gt;2.01,53,IF(N7&gt;2.002,54,IF(N7&gt;1.595,55,IF(N7&gt;1.588,56,IF(N7&gt;1.581,57,IF(N7&gt;1.574,58,IF(N7&gt;1.567,59,))))))))))))))))))))))))))))))))))))))))))))))))))))))))))))</f>
        <v>0</v>
      </c>
      <c r="Q7" s="75"/>
      <c r="R7" s="75">
        <f t="shared" si="6"/>
        <v>0</v>
      </c>
      <c r="S7" s="75">
        <f t="shared" si="7"/>
        <v>0</v>
      </c>
      <c r="T7" s="77">
        <v>188</v>
      </c>
      <c r="U7" s="75">
        <f t="shared" si="8"/>
        <v>0</v>
      </c>
      <c r="V7" s="75">
        <f t="shared" si="9"/>
        <v>32</v>
      </c>
      <c r="W7" s="75">
        <f t="shared" si="10"/>
        <v>32</v>
      </c>
      <c r="X7" s="75">
        <f t="shared" si="11"/>
        <v>32</v>
      </c>
      <c r="Y7" s="76">
        <v>14.5</v>
      </c>
      <c r="Z7" s="75">
        <f t="shared" si="12"/>
        <v>0</v>
      </c>
      <c r="AA7" s="75">
        <f t="shared" si="13"/>
        <v>30</v>
      </c>
      <c r="AB7" s="75">
        <f t="shared" si="14"/>
        <v>30</v>
      </c>
      <c r="AC7" s="75">
        <f t="shared" si="15"/>
        <v>30</v>
      </c>
      <c r="AD7" s="78">
        <f t="shared" si="16"/>
        <v>107</v>
      </c>
      <c r="AE7" s="78">
        <f t="shared" si="17"/>
        <v>107</v>
      </c>
      <c r="AF7" s="78">
        <f t="shared" ref="AF7:AF70" si="22">IF(ISNUMBER(AE7),RANK(AE7,$AE$6:$AE$182,0),"")</f>
        <v>134</v>
      </c>
    </row>
    <row r="8" spans="1:34" s="79" customFormat="1" x14ac:dyDescent="0.25">
      <c r="A8" s="71">
        <v>3</v>
      </c>
      <c r="B8" s="83" t="s">
        <v>68</v>
      </c>
      <c r="C8" s="73">
        <v>42</v>
      </c>
      <c r="D8" s="84">
        <v>7.46</v>
      </c>
      <c r="E8" s="75">
        <f t="shared" si="0"/>
        <v>50</v>
      </c>
      <c r="F8" s="75">
        <f t="shared" si="1"/>
        <v>0</v>
      </c>
      <c r="G8" s="75">
        <f t="shared" si="2"/>
        <v>50</v>
      </c>
      <c r="H8" s="75">
        <f t="shared" si="3"/>
        <v>50</v>
      </c>
      <c r="I8" s="76">
        <v>27</v>
      </c>
      <c r="J8" s="75">
        <f t="shared" si="18"/>
        <v>0</v>
      </c>
      <c r="K8" s="75">
        <f t="shared" si="19"/>
        <v>6</v>
      </c>
      <c r="L8" s="75">
        <f t="shared" si="4"/>
        <v>6</v>
      </c>
      <c r="M8" s="75">
        <f t="shared" si="5"/>
        <v>6</v>
      </c>
      <c r="N8" s="75">
        <v>60</v>
      </c>
      <c r="O8" s="75">
        <f t="shared" si="20"/>
        <v>0</v>
      </c>
      <c r="P8" s="75">
        <f t="shared" si="21"/>
        <v>0</v>
      </c>
      <c r="Q8" s="75"/>
      <c r="R8" s="75">
        <f t="shared" si="6"/>
        <v>0</v>
      </c>
      <c r="S8" s="75">
        <f t="shared" si="7"/>
        <v>0</v>
      </c>
      <c r="T8" s="77">
        <v>184</v>
      </c>
      <c r="U8" s="75">
        <f t="shared" si="8"/>
        <v>0</v>
      </c>
      <c r="V8" s="75">
        <f t="shared" si="9"/>
        <v>30</v>
      </c>
      <c r="W8" s="75">
        <f t="shared" si="10"/>
        <v>30</v>
      </c>
      <c r="X8" s="75">
        <f t="shared" si="11"/>
        <v>30</v>
      </c>
      <c r="Y8" s="76">
        <v>16.5</v>
      </c>
      <c r="Z8" s="75">
        <f t="shared" si="12"/>
        <v>0</v>
      </c>
      <c r="AA8" s="75">
        <f t="shared" si="13"/>
        <v>36</v>
      </c>
      <c r="AB8" s="75">
        <f t="shared" si="14"/>
        <v>36</v>
      </c>
      <c r="AC8" s="75">
        <f t="shared" si="15"/>
        <v>36</v>
      </c>
      <c r="AD8" s="78">
        <f t="shared" si="16"/>
        <v>122</v>
      </c>
      <c r="AE8" s="78">
        <f t="shared" si="17"/>
        <v>122</v>
      </c>
      <c r="AF8" s="78">
        <f t="shared" si="22"/>
        <v>107</v>
      </c>
    </row>
    <row r="9" spans="1:34" s="79" customFormat="1" x14ac:dyDescent="0.25">
      <c r="A9" s="71">
        <v>4</v>
      </c>
      <c r="B9" s="83" t="s">
        <v>69</v>
      </c>
      <c r="C9" s="73">
        <v>42</v>
      </c>
      <c r="D9" s="84">
        <v>8.1</v>
      </c>
      <c r="E9" s="75">
        <f t="shared" si="0"/>
        <v>29</v>
      </c>
      <c r="F9" s="75">
        <f t="shared" si="1"/>
        <v>0</v>
      </c>
      <c r="G9" s="75">
        <f t="shared" si="2"/>
        <v>29</v>
      </c>
      <c r="H9" s="75">
        <f t="shared" si="3"/>
        <v>29</v>
      </c>
      <c r="I9" s="76">
        <v>43</v>
      </c>
      <c r="J9" s="75">
        <f t="shared" si="18"/>
        <v>0</v>
      </c>
      <c r="K9" s="75">
        <f t="shared" si="19"/>
        <v>27</v>
      </c>
      <c r="L9" s="75">
        <f t="shared" si="4"/>
        <v>27</v>
      </c>
      <c r="M9" s="75">
        <f t="shared" si="5"/>
        <v>27</v>
      </c>
      <c r="N9" s="75">
        <v>60</v>
      </c>
      <c r="O9" s="75">
        <f t="shared" si="20"/>
        <v>0</v>
      </c>
      <c r="P9" s="75">
        <f t="shared" si="21"/>
        <v>0</v>
      </c>
      <c r="Q9" s="75"/>
      <c r="R9" s="75">
        <f t="shared" si="6"/>
        <v>0</v>
      </c>
      <c r="S9" s="75">
        <f t="shared" si="7"/>
        <v>0</v>
      </c>
      <c r="T9" s="77">
        <v>231</v>
      </c>
      <c r="U9" s="75">
        <f t="shared" si="8"/>
        <v>60</v>
      </c>
      <c r="V9" s="75">
        <f t="shared" si="9"/>
        <v>0</v>
      </c>
      <c r="W9" s="75">
        <f t="shared" si="10"/>
        <v>60</v>
      </c>
      <c r="X9" s="75">
        <f t="shared" si="11"/>
        <v>60</v>
      </c>
      <c r="Y9" s="76">
        <v>23</v>
      </c>
      <c r="Z9" s="75">
        <f t="shared" si="12"/>
        <v>0</v>
      </c>
      <c r="AA9" s="75">
        <f t="shared" si="13"/>
        <v>54</v>
      </c>
      <c r="AB9" s="75">
        <f t="shared" si="14"/>
        <v>54</v>
      </c>
      <c r="AC9" s="75">
        <f t="shared" si="15"/>
        <v>54</v>
      </c>
      <c r="AD9" s="78">
        <f t="shared" si="16"/>
        <v>170</v>
      </c>
      <c r="AE9" s="78">
        <f t="shared" si="17"/>
        <v>170</v>
      </c>
      <c r="AF9" s="78">
        <f t="shared" si="22"/>
        <v>24</v>
      </c>
    </row>
    <row r="10" spans="1:34" s="79" customFormat="1" x14ac:dyDescent="0.25">
      <c r="A10" s="71">
        <v>5</v>
      </c>
      <c r="B10" s="83" t="s">
        <v>70</v>
      </c>
      <c r="C10" s="73">
        <v>42</v>
      </c>
      <c r="D10" s="84">
        <v>8.0399999999999991</v>
      </c>
      <c r="E10" s="75">
        <f t="shared" si="0"/>
        <v>30</v>
      </c>
      <c r="F10" s="75">
        <f t="shared" si="1"/>
        <v>0</v>
      </c>
      <c r="G10" s="75">
        <f t="shared" si="2"/>
        <v>30</v>
      </c>
      <c r="H10" s="75">
        <f t="shared" si="3"/>
        <v>30</v>
      </c>
      <c r="I10" s="76">
        <v>35</v>
      </c>
      <c r="J10" s="75">
        <f t="shared" si="18"/>
        <v>0</v>
      </c>
      <c r="K10" s="75">
        <f t="shared" si="19"/>
        <v>14</v>
      </c>
      <c r="L10" s="75">
        <f t="shared" si="4"/>
        <v>14</v>
      </c>
      <c r="M10" s="75">
        <f t="shared" si="5"/>
        <v>14</v>
      </c>
      <c r="N10" s="75">
        <v>60</v>
      </c>
      <c r="O10" s="75">
        <f t="shared" si="20"/>
        <v>0</v>
      </c>
      <c r="P10" s="75">
        <f t="shared" si="21"/>
        <v>0</v>
      </c>
      <c r="Q10" s="75"/>
      <c r="R10" s="75">
        <f t="shared" si="6"/>
        <v>0</v>
      </c>
      <c r="S10" s="75">
        <f t="shared" si="7"/>
        <v>0</v>
      </c>
      <c r="T10" s="77">
        <v>197</v>
      </c>
      <c r="U10" s="75">
        <f t="shared" si="8"/>
        <v>0</v>
      </c>
      <c r="V10" s="75">
        <f t="shared" si="9"/>
        <v>37</v>
      </c>
      <c r="W10" s="75">
        <f t="shared" si="10"/>
        <v>37</v>
      </c>
      <c r="X10" s="75">
        <f t="shared" si="11"/>
        <v>37</v>
      </c>
      <c r="Y10" s="76">
        <v>13.5</v>
      </c>
      <c r="Z10" s="75">
        <f t="shared" si="12"/>
        <v>0</v>
      </c>
      <c r="AA10" s="75">
        <f t="shared" si="13"/>
        <v>27</v>
      </c>
      <c r="AB10" s="75">
        <f t="shared" si="14"/>
        <v>27</v>
      </c>
      <c r="AC10" s="75">
        <f t="shared" si="15"/>
        <v>27</v>
      </c>
      <c r="AD10" s="78">
        <f t="shared" si="16"/>
        <v>108</v>
      </c>
      <c r="AE10" s="78">
        <f t="shared" si="17"/>
        <v>108</v>
      </c>
      <c r="AF10" s="78">
        <f t="shared" si="22"/>
        <v>132</v>
      </c>
      <c r="AH10" s="79">
        <f>SUM(H6:H8,H10,M7:M10,X7:X10,AC6,AC8:AC9,AC7)</f>
        <v>540</v>
      </c>
    </row>
    <row r="11" spans="1:34" x14ac:dyDescent="0.25">
      <c r="A11" s="43">
        <v>6</v>
      </c>
      <c r="B11" s="66" t="s">
        <v>71</v>
      </c>
      <c r="C11" s="45">
        <v>5</v>
      </c>
      <c r="D11" s="67">
        <v>8.02</v>
      </c>
      <c r="E11" s="14">
        <f t="shared" si="0"/>
        <v>31</v>
      </c>
      <c r="F11" s="14">
        <f t="shared" si="1"/>
        <v>0</v>
      </c>
      <c r="G11" s="14">
        <f t="shared" si="2"/>
        <v>31</v>
      </c>
      <c r="H11" s="15">
        <f t="shared" si="3"/>
        <v>31</v>
      </c>
      <c r="I11" s="47">
        <v>32</v>
      </c>
      <c r="J11" s="14">
        <f t="shared" si="18"/>
        <v>0</v>
      </c>
      <c r="K11" s="14">
        <f t="shared" si="19"/>
        <v>11</v>
      </c>
      <c r="L11" s="14">
        <f t="shared" si="4"/>
        <v>11</v>
      </c>
      <c r="M11" s="15">
        <f t="shared" si="5"/>
        <v>11</v>
      </c>
      <c r="N11" s="16">
        <v>60</v>
      </c>
      <c r="O11" s="16">
        <f t="shared" si="20"/>
        <v>0</v>
      </c>
      <c r="P11" s="16">
        <f t="shared" si="21"/>
        <v>0</v>
      </c>
      <c r="Q11" s="16"/>
      <c r="R11" s="16">
        <f t="shared" si="6"/>
        <v>0</v>
      </c>
      <c r="S11" s="16">
        <f t="shared" si="7"/>
        <v>0</v>
      </c>
      <c r="T11" s="50">
        <v>190</v>
      </c>
      <c r="U11" s="16">
        <f t="shared" si="8"/>
        <v>0</v>
      </c>
      <c r="V11" s="16">
        <f t="shared" si="9"/>
        <v>33</v>
      </c>
      <c r="W11" s="16">
        <f t="shared" si="10"/>
        <v>33</v>
      </c>
      <c r="X11" s="15">
        <f t="shared" si="11"/>
        <v>33</v>
      </c>
      <c r="Y11" s="47">
        <v>16</v>
      </c>
      <c r="Z11" s="16">
        <f t="shared" si="12"/>
        <v>0</v>
      </c>
      <c r="AA11" s="16">
        <f t="shared" si="13"/>
        <v>35</v>
      </c>
      <c r="AB11" s="16">
        <f t="shared" si="14"/>
        <v>35</v>
      </c>
      <c r="AC11" s="15">
        <f t="shared" si="15"/>
        <v>35</v>
      </c>
      <c r="AD11" s="18">
        <f t="shared" si="16"/>
        <v>110</v>
      </c>
      <c r="AE11" s="19">
        <f t="shared" si="17"/>
        <v>110</v>
      </c>
      <c r="AF11" s="19">
        <f t="shared" si="22"/>
        <v>127</v>
      </c>
    </row>
    <row r="12" spans="1:34" x14ac:dyDescent="0.25">
      <c r="A12" s="43">
        <v>7</v>
      </c>
      <c r="B12" s="66" t="s">
        <v>72</v>
      </c>
      <c r="C12" s="45">
        <v>5</v>
      </c>
      <c r="D12" s="67">
        <v>7.68</v>
      </c>
      <c r="E12" s="14">
        <f t="shared" si="0"/>
        <v>42</v>
      </c>
      <c r="F12" s="14">
        <f t="shared" si="1"/>
        <v>0</v>
      </c>
      <c r="G12" s="14">
        <f t="shared" si="2"/>
        <v>42</v>
      </c>
      <c r="H12" s="15">
        <f t="shared" si="3"/>
        <v>42</v>
      </c>
      <c r="I12" s="47">
        <v>36</v>
      </c>
      <c r="J12" s="14">
        <f t="shared" si="18"/>
        <v>0</v>
      </c>
      <c r="K12" s="14">
        <f t="shared" si="19"/>
        <v>15</v>
      </c>
      <c r="L12" s="14">
        <f t="shared" si="4"/>
        <v>15</v>
      </c>
      <c r="M12" s="15">
        <f t="shared" si="5"/>
        <v>15</v>
      </c>
      <c r="N12" s="16">
        <v>60</v>
      </c>
      <c r="O12" s="16">
        <f t="shared" si="20"/>
        <v>0</v>
      </c>
      <c r="P12" s="16">
        <f t="shared" si="21"/>
        <v>0</v>
      </c>
      <c r="Q12" s="16"/>
      <c r="R12" s="16">
        <f t="shared" si="6"/>
        <v>0</v>
      </c>
      <c r="S12" s="16">
        <f t="shared" si="7"/>
        <v>0</v>
      </c>
      <c r="T12" s="50">
        <v>193</v>
      </c>
      <c r="U12" s="16">
        <f t="shared" si="8"/>
        <v>0</v>
      </c>
      <c r="V12" s="16">
        <f t="shared" si="9"/>
        <v>34</v>
      </c>
      <c r="W12" s="16">
        <f t="shared" si="10"/>
        <v>34</v>
      </c>
      <c r="X12" s="15">
        <f t="shared" si="11"/>
        <v>34</v>
      </c>
      <c r="Y12" s="47">
        <v>20</v>
      </c>
      <c r="Z12" s="16">
        <f t="shared" si="12"/>
        <v>0</v>
      </c>
      <c r="AA12" s="16">
        <f t="shared" si="13"/>
        <v>47</v>
      </c>
      <c r="AB12" s="16">
        <f t="shared" si="14"/>
        <v>47</v>
      </c>
      <c r="AC12" s="15">
        <f t="shared" si="15"/>
        <v>47</v>
      </c>
      <c r="AD12" s="18">
        <f t="shared" si="16"/>
        <v>138</v>
      </c>
      <c r="AE12" s="19">
        <f t="shared" si="17"/>
        <v>138</v>
      </c>
      <c r="AF12" s="19">
        <f t="shared" si="22"/>
        <v>77</v>
      </c>
    </row>
    <row r="13" spans="1:34" x14ac:dyDescent="0.25">
      <c r="A13" s="43">
        <v>8</v>
      </c>
      <c r="B13" s="66" t="s">
        <v>73</v>
      </c>
      <c r="C13" s="45">
        <v>5</v>
      </c>
      <c r="D13" s="67">
        <v>7.85</v>
      </c>
      <c r="E13" s="14">
        <f t="shared" si="0"/>
        <v>36</v>
      </c>
      <c r="F13" s="14">
        <f t="shared" si="1"/>
        <v>0</v>
      </c>
      <c r="G13" s="14">
        <f t="shared" si="2"/>
        <v>36</v>
      </c>
      <c r="H13" s="15">
        <f t="shared" si="3"/>
        <v>36</v>
      </c>
      <c r="I13" s="47">
        <v>17</v>
      </c>
      <c r="J13" s="14">
        <f t="shared" si="18"/>
        <v>0</v>
      </c>
      <c r="K13" s="14">
        <f t="shared" si="19"/>
        <v>0</v>
      </c>
      <c r="L13" s="14">
        <f t="shared" si="4"/>
        <v>0</v>
      </c>
      <c r="M13" s="15">
        <f t="shared" si="5"/>
        <v>0</v>
      </c>
      <c r="N13" s="16">
        <v>60</v>
      </c>
      <c r="O13" s="16">
        <f t="shared" si="20"/>
        <v>0</v>
      </c>
      <c r="P13" s="16">
        <f t="shared" si="21"/>
        <v>0</v>
      </c>
      <c r="Q13" s="16"/>
      <c r="R13" s="16">
        <f t="shared" si="6"/>
        <v>0</v>
      </c>
      <c r="S13" s="16">
        <f t="shared" si="7"/>
        <v>0</v>
      </c>
      <c r="T13" s="50">
        <v>178</v>
      </c>
      <c r="U13" s="16">
        <f t="shared" si="8"/>
        <v>0</v>
      </c>
      <c r="V13" s="16">
        <f t="shared" si="9"/>
        <v>27</v>
      </c>
      <c r="W13" s="16">
        <f t="shared" si="10"/>
        <v>27</v>
      </c>
      <c r="X13" s="15">
        <f t="shared" si="11"/>
        <v>27</v>
      </c>
      <c r="Y13" s="47">
        <v>19</v>
      </c>
      <c r="Z13" s="16">
        <f t="shared" si="12"/>
        <v>0</v>
      </c>
      <c r="AA13" s="16">
        <f t="shared" si="13"/>
        <v>44</v>
      </c>
      <c r="AB13" s="16">
        <f t="shared" si="14"/>
        <v>44</v>
      </c>
      <c r="AC13" s="15">
        <f t="shared" si="15"/>
        <v>44</v>
      </c>
      <c r="AD13" s="18">
        <f t="shared" si="16"/>
        <v>107</v>
      </c>
      <c r="AE13" s="19">
        <f t="shared" si="17"/>
        <v>107</v>
      </c>
      <c r="AF13" s="19">
        <f t="shared" si="22"/>
        <v>134</v>
      </c>
    </row>
    <row r="14" spans="1:34" x14ac:dyDescent="0.25">
      <c r="A14" s="43">
        <v>9</v>
      </c>
      <c r="B14" s="44" t="s">
        <v>74</v>
      </c>
      <c r="C14" s="45">
        <v>5</v>
      </c>
      <c r="D14" s="67">
        <v>7.53</v>
      </c>
      <c r="E14" s="14">
        <f t="shared" si="0"/>
        <v>49</v>
      </c>
      <c r="F14" s="14">
        <f t="shared" si="1"/>
        <v>0</v>
      </c>
      <c r="G14" s="14">
        <f t="shared" si="2"/>
        <v>49</v>
      </c>
      <c r="H14" s="15">
        <f t="shared" si="3"/>
        <v>49</v>
      </c>
      <c r="I14" s="47">
        <v>41</v>
      </c>
      <c r="J14" s="14">
        <f t="shared" si="18"/>
        <v>0</v>
      </c>
      <c r="K14" s="14">
        <f t="shared" si="19"/>
        <v>23</v>
      </c>
      <c r="L14" s="14">
        <f t="shared" si="4"/>
        <v>23</v>
      </c>
      <c r="M14" s="15">
        <f t="shared" si="5"/>
        <v>23</v>
      </c>
      <c r="N14" s="16">
        <v>60</v>
      </c>
      <c r="O14" s="16">
        <f t="shared" si="20"/>
        <v>0</v>
      </c>
      <c r="P14" s="16">
        <f t="shared" si="21"/>
        <v>0</v>
      </c>
      <c r="Q14" s="16"/>
      <c r="R14" s="16">
        <f t="shared" si="6"/>
        <v>0</v>
      </c>
      <c r="S14" s="16">
        <f t="shared" si="7"/>
        <v>0</v>
      </c>
      <c r="T14" s="50">
        <v>191</v>
      </c>
      <c r="U14" s="16">
        <f t="shared" si="8"/>
        <v>0</v>
      </c>
      <c r="V14" s="16">
        <f t="shared" si="9"/>
        <v>33</v>
      </c>
      <c r="W14" s="16">
        <f t="shared" si="10"/>
        <v>33</v>
      </c>
      <c r="X14" s="15">
        <f t="shared" si="11"/>
        <v>33</v>
      </c>
      <c r="Y14" s="47">
        <v>20.5</v>
      </c>
      <c r="Z14" s="16">
        <f t="shared" si="12"/>
        <v>0</v>
      </c>
      <c r="AA14" s="16">
        <f t="shared" si="13"/>
        <v>48</v>
      </c>
      <c r="AB14" s="16">
        <f t="shared" si="14"/>
        <v>48</v>
      </c>
      <c r="AC14" s="15">
        <f t="shared" si="15"/>
        <v>48</v>
      </c>
      <c r="AD14" s="18">
        <f t="shared" si="16"/>
        <v>153</v>
      </c>
      <c r="AE14" s="19">
        <f t="shared" si="17"/>
        <v>153</v>
      </c>
      <c r="AF14" s="19">
        <f t="shared" si="22"/>
        <v>54</v>
      </c>
    </row>
    <row r="15" spans="1:34" x14ac:dyDescent="0.25">
      <c r="A15" s="43">
        <v>10</v>
      </c>
      <c r="B15" s="44" t="s">
        <v>75</v>
      </c>
      <c r="C15" s="45">
        <v>5</v>
      </c>
      <c r="D15" s="67">
        <v>7.84</v>
      </c>
      <c r="E15" s="14">
        <f t="shared" si="0"/>
        <v>36</v>
      </c>
      <c r="F15" s="14">
        <f t="shared" si="1"/>
        <v>0</v>
      </c>
      <c r="G15" s="14">
        <f t="shared" si="2"/>
        <v>36</v>
      </c>
      <c r="H15" s="15">
        <f t="shared" si="3"/>
        <v>36</v>
      </c>
      <c r="I15" s="47">
        <v>42</v>
      </c>
      <c r="J15" s="14">
        <f t="shared" si="18"/>
        <v>0</v>
      </c>
      <c r="K15" s="14">
        <f t="shared" si="19"/>
        <v>25</v>
      </c>
      <c r="L15" s="14">
        <f t="shared" si="4"/>
        <v>25</v>
      </c>
      <c r="M15" s="15">
        <f t="shared" si="5"/>
        <v>25</v>
      </c>
      <c r="N15" s="16">
        <v>60</v>
      </c>
      <c r="O15" s="16">
        <f t="shared" si="20"/>
        <v>0</v>
      </c>
      <c r="P15" s="16">
        <f t="shared" si="21"/>
        <v>0</v>
      </c>
      <c r="Q15" s="16"/>
      <c r="R15" s="16">
        <f t="shared" si="6"/>
        <v>0</v>
      </c>
      <c r="S15" s="16">
        <f t="shared" si="7"/>
        <v>0</v>
      </c>
      <c r="T15" s="50">
        <v>202</v>
      </c>
      <c r="U15" s="16">
        <f t="shared" si="8"/>
        <v>0</v>
      </c>
      <c r="V15" s="16">
        <f t="shared" si="9"/>
        <v>42</v>
      </c>
      <c r="W15" s="16">
        <f t="shared" si="10"/>
        <v>42</v>
      </c>
      <c r="X15" s="15">
        <f t="shared" si="11"/>
        <v>42</v>
      </c>
      <c r="Y15" s="47">
        <v>25</v>
      </c>
      <c r="Z15" s="16">
        <f t="shared" si="12"/>
        <v>0</v>
      </c>
      <c r="AA15" s="16">
        <f t="shared" si="13"/>
        <v>58</v>
      </c>
      <c r="AB15" s="16">
        <f t="shared" si="14"/>
        <v>58</v>
      </c>
      <c r="AC15" s="15">
        <f t="shared" si="15"/>
        <v>58</v>
      </c>
      <c r="AD15" s="18">
        <f t="shared" si="16"/>
        <v>161</v>
      </c>
      <c r="AE15" s="19">
        <f t="shared" si="17"/>
        <v>161</v>
      </c>
      <c r="AF15" s="19">
        <f t="shared" si="22"/>
        <v>38</v>
      </c>
      <c r="AH15">
        <f>SUM(H12:H15,M11:M12,M14:M15,X11:X12,X14:X15,AC12:AC15)</f>
        <v>576</v>
      </c>
    </row>
    <row r="16" spans="1:34" s="79" customFormat="1" x14ac:dyDescent="0.25">
      <c r="A16" s="71">
        <v>11</v>
      </c>
      <c r="B16" s="72" t="s">
        <v>76</v>
      </c>
      <c r="C16" s="73">
        <v>47</v>
      </c>
      <c r="D16" s="84">
        <v>7.98</v>
      </c>
      <c r="E16" s="75">
        <f t="shared" si="0"/>
        <v>32</v>
      </c>
      <c r="F16" s="75">
        <f t="shared" si="1"/>
        <v>0</v>
      </c>
      <c r="G16" s="75">
        <f t="shared" si="2"/>
        <v>32</v>
      </c>
      <c r="H16" s="75">
        <f t="shared" si="3"/>
        <v>32</v>
      </c>
      <c r="I16" s="76">
        <v>49</v>
      </c>
      <c r="J16" s="75">
        <f t="shared" si="18"/>
        <v>44</v>
      </c>
      <c r="K16" s="75">
        <f t="shared" si="19"/>
        <v>0</v>
      </c>
      <c r="L16" s="75">
        <f t="shared" si="4"/>
        <v>44</v>
      </c>
      <c r="M16" s="75">
        <f t="shared" si="5"/>
        <v>44</v>
      </c>
      <c r="N16" s="75">
        <v>60</v>
      </c>
      <c r="O16" s="75">
        <f t="shared" si="20"/>
        <v>0</v>
      </c>
      <c r="P16" s="75">
        <f t="shared" si="21"/>
        <v>0</v>
      </c>
      <c r="Q16" s="75"/>
      <c r="R16" s="75">
        <f t="shared" si="6"/>
        <v>0</v>
      </c>
      <c r="S16" s="75">
        <f t="shared" si="7"/>
        <v>0</v>
      </c>
      <c r="T16" s="77">
        <v>197</v>
      </c>
      <c r="U16" s="75">
        <f t="shared" si="8"/>
        <v>0</v>
      </c>
      <c r="V16" s="75">
        <f t="shared" si="9"/>
        <v>37</v>
      </c>
      <c r="W16" s="75">
        <f t="shared" si="10"/>
        <v>37</v>
      </c>
      <c r="X16" s="75">
        <f t="shared" si="11"/>
        <v>37</v>
      </c>
      <c r="Y16" s="76">
        <v>16</v>
      </c>
      <c r="Z16" s="75">
        <f t="shared" si="12"/>
        <v>0</v>
      </c>
      <c r="AA16" s="75">
        <f t="shared" si="13"/>
        <v>35</v>
      </c>
      <c r="AB16" s="75">
        <f t="shared" si="14"/>
        <v>35</v>
      </c>
      <c r="AC16" s="75">
        <f t="shared" si="15"/>
        <v>35</v>
      </c>
      <c r="AD16" s="78">
        <f t="shared" si="16"/>
        <v>148</v>
      </c>
      <c r="AE16" s="78">
        <f t="shared" si="17"/>
        <v>148</v>
      </c>
      <c r="AF16" s="78">
        <f t="shared" si="22"/>
        <v>63</v>
      </c>
    </row>
    <row r="17" spans="1:34" s="79" customFormat="1" x14ac:dyDescent="0.25">
      <c r="A17" s="71">
        <v>12</v>
      </c>
      <c r="B17" s="72" t="s">
        <v>77</v>
      </c>
      <c r="C17" s="73">
        <v>47</v>
      </c>
      <c r="D17" s="84">
        <v>8.0500000000000007</v>
      </c>
      <c r="E17" s="75">
        <f t="shared" si="0"/>
        <v>30</v>
      </c>
      <c r="F17" s="75">
        <f t="shared" si="1"/>
        <v>0</v>
      </c>
      <c r="G17" s="75">
        <f t="shared" si="2"/>
        <v>30</v>
      </c>
      <c r="H17" s="75">
        <f t="shared" si="3"/>
        <v>30</v>
      </c>
      <c r="I17" s="76">
        <v>38</v>
      </c>
      <c r="J17" s="75">
        <f t="shared" si="18"/>
        <v>0</v>
      </c>
      <c r="K17" s="75">
        <f t="shared" si="19"/>
        <v>17</v>
      </c>
      <c r="L17" s="75">
        <f t="shared" si="4"/>
        <v>17</v>
      </c>
      <c r="M17" s="75">
        <f t="shared" si="5"/>
        <v>17</v>
      </c>
      <c r="N17" s="75">
        <v>60</v>
      </c>
      <c r="O17" s="75">
        <f t="shared" si="20"/>
        <v>0</v>
      </c>
      <c r="P17" s="75">
        <f t="shared" si="21"/>
        <v>0</v>
      </c>
      <c r="Q17" s="75"/>
      <c r="R17" s="75">
        <f t="shared" si="6"/>
        <v>0</v>
      </c>
      <c r="S17" s="75">
        <f t="shared" si="7"/>
        <v>0</v>
      </c>
      <c r="T17" s="77">
        <v>210</v>
      </c>
      <c r="U17" s="75">
        <f t="shared" si="8"/>
        <v>0</v>
      </c>
      <c r="V17" s="75">
        <f t="shared" si="9"/>
        <v>50</v>
      </c>
      <c r="W17" s="75">
        <f t="shared" si="10"/>
        <v>50</v>
      </c>
      <c r="X17" s="75">
        <f t="shared" si="11"/>
        <v>50</v>
      </c>
      <c r="Y17" s="76">
        <v>21</v>
      </c>
      <c r="Z17" s="75">
        <f t="shared" si="12"/>
        <v>0</v>
      </c>
      <c r="AA17" s="75">
        <f t="shared" si="13"/>
        <v>50</v>
      </c>
      <c r="AB17" s="75">
        <f t="shared" si="14"/>
        <v>50</v>
      </c>
      <c r="AC17" s="75">
        <f t="shared" si="15"/>
        <v>50</v>
      </c>
      <c r="AD17" s="78">
        <f t="shared" si="16"/>
        <v>147</v>
      </c>
      <c r="AE17" s="78">
        <f t="shared" si="17"/>
        <v>147</v>
      </c>
      <c r="AF17" s="78">
        <f t="shared" si="22"/>
        <v>64</v>
      </c>
    </row>
    <row r="18" spans="1:34" s="79" customFormat="1" x14ac:dyDescent="0.25">
      <c r="A18" s="71">
        <v>13</v>
      </c>
      <c r="B18" s="72" t="s">
        <v>78</v>
      </c>
      <c r="C18" s="73">
        <v>47</v>
      </c>
      <c r="D18" s="84">
        <v>8.07</v>
      </c>
      <c r="E18" s="75">
        <f t="shared" si="0"/>
        <v>29</v>
      </c>
      <c r="F18" s="75">
        <f t="shared" si="1"/>
        <v>0</v>
      </c>
      <c r="G18" s="75">
        <f t="shared" si="2"/>
        <v>29</v>
      </c>
      <c r="H18" s="75">
        <f t="shared" si="3"/>
        <v>29</v>
      </c>
      <c r="I18" s="76">
        <v>41</v>
      </c>
      <c r="J18" s="75">
        <f t="shared" si="18"/>
        <v>0</v>
      </c>
      <c r="K18" s="75">
        <f t="shared" si="19"/>
        <v>23</v>
      </c>
      <c r="L18" s="75">
        <f t="shared" si="4"/>
        <v>23</v>
      </c>
      <c r="M18" s="75">
        <f t="shared" si="5"/>
        <v>23</v>
      </c>
      <c r="N18" s="75">
        <v>60</v>
      </c>
      <c r="O18" s="75">
        <f t="shared" si="20"/>
        <v>0</v>
      </c>
      <c r="P18" s="75">
        <f t="shared" si="21"/>
        <v>0</v>
      </c>
      <c r="Q18" s="75"/>
      <c r="R18" s="75">
        <f t="shared" si="6"/>
        <v>0</v>
      </c>
      <c r="S18" s="75">
        <f t="shared" si="7"/>
        <v>0</v>
      </c>
      <c r="T18" s="77">
        <v>217</v>
      </c>
      <c r="U18" s="75">
        <f t="shared" si="8"/>
        <v>0</v>
      </c>
      <c r="V18" s="75">
        <f t="shared" si="9"/>
        <v>53</v>
      </c>
      <c r="W18" s="75">
        <f t="shared" si="10"/>
        <v>53</v>
      </c>
      <c r="X18" s="75">
        <f t="shared" si="11"/>
        <v>53</v>
      </c>
      <c r="Y18" s="76">
        <v>26</v>
      </c>
      <c r="Z18" s="75">
        <f t="shared" si="12"/>
        <v>60</v>
      </c>
      <c r="AA18" s="75">
        <f t="shared" si="13"/>
        <v>0</v>
      </c>
      <c r="AB18" s="75">
        <f t="shared" si="14"/>
        <v>60</v>
      </c>
      <c r="AC18" s="75">
        <f t="shared" si="15"/>
        <v>60</v>
      </c>
      <c r="AD18" s="78">
        <f t="shared" si="16"/>
        <v>165</v>
      </c>
      <c r="AE18" s="78">
        <f t="shared" si="17"/>
        <v>165</v>
      </c>
      <c r="AF18" s="78">
        <f t="shared" si="22"/>
        <v>33</v>
      </c>
    </row>
    <row r="19" spans="1:34" s="79" customFormat="1" x14ac:dyDescent="0.25">
      <c r="A19" s="71">
        <v>14</v>
      </c>
      <c r="B19" s="72" t="s">
        <v>79</v>
      </c>
      <c r="C19" s="73">
        <v>47</v>
      </c>
      <c r="D19" s="84">
        <v>8.25</v>
      </c>
      <c r="E19" s="75">
        <f t="shared" si="0"/>
        <v>0</v>
      </c>
      <c r="F19" s="75">
        <f t="shared" si="1"/>
        <v>24</v>
      </c>
      <c r="G19" s="75">
        <f t="shared" si="2"/>
        <v>24</v>
      </c>
      <c r="H19" s="75">
        <f t="shared" si="3"/>
        <v>24</v>
      </c>
      <c r="I19" s="76">
        <v>40</v>
      </c>
      <c r="J19" s="75">
        <f t="shared" si="18"/>
        <v>0</v>
      </c>
      <c r="K19" s="75">
        <f t="shared" si="19"/>
        <v>21</v>
      </c>
      <c r="L19" s="75">
        <f t="shared" si="4"/>
        <v>21</v>
      </c>
      <c r="M19" s="75">
        <f t="shared" si="5"/>
        <v>21</v>
      </c>
      <c r="N19" s="75">
        <v>60</v>
      </c>
      <c r="O19" s="75">
        <f t="shared" si="20"/>
        <v>0</v>
      </c>
      <c r="P19" s="75">
        <f t="shared" si="21"/>
        <v>0</v>
      </c>
      <c r="Q19" s="75"/>
      <c r="R19" s="75">
        <f t="shared" si="6"/>
        <v>0</v>
      </c>
      <c r="S19" s="75">
        <f t="shared" si="7"/>
        <v>0</v>
      </c>
      <c r="T19" s="77">
        <v>196</v>
      </c>
      <c r="U19" s="75">
        <f t="shared" si="8"/>
        <v>0</v>
      </c>
      <c r="V19" s="75">
        <f t="shared" si="9"/>
        <v>36</v>
      </c>
      <c r="W19" s="75">
        <f t="shared" si="10"/>
        <v>36</v>
      </c>
      <c r="X19" s="75">
        <f t="shared" si="11"/>
        <v>36</v>
      </c>
      <c r="Y19" s="76">
        <v>21</v>
      </c>
      <c r="Z19" s="75">
        <f t="shared" si="12"/>
        <v>0</v>
      </c>
      <c r="AA19" s="75">
        <f t="shared" si="13"/>
        <v>50</v>
      </c>
      <c r="AB19" s="75">
        <f t="shared" si="14"/>
        <v>50</v>
      </c>
      <c r="AC19" s="75">
        <f t="shared" si="15"/>
        <v>50</v>
      </c>
      <c r="AD19" s="78">
        <f t="shared" si="16"/>
        <v>131</v>
      </c>
      <c r="AE19" s="78">
        <f t="shared" si="17"/>
        <v>131</v>
      </c>
      <c r="AF19" s="78">
        <f t="shared" si="22"/>
        <v>86</v>
      </c>
    </row>
    <row r="20" spans="1:34" s="79" customFormat="1" x14ac:dyDescent="0.25">
      <c r="A20" s="71">
        <v>15</v>
      </c>
      <c r="B20" s="72" t="s">
        <v>80</v>
      </c>
      <c r="C20" s="73">
        <v>47</v>
      </c>
      <c r="D20" s="84">
        <v>7.65</v>
      </c>
      <c r="E20" s="75">
        <f t="shared" si="0"/>
        <v>43</v>
      </c>
      <c r="F20" s="75">
        <f t="shared" si="1"/>
        <v>0</v>
      </c>
      <c r="G20" s="75">
        <f t="shared" si="2"/>
        <v>43</v>
      </c>
      <c r="H20" s="75">
        <f t="shared" si="3"/>
        <v>43</v>
      </c>
      <c r="I20" s="76">
        <v>49</v>
      </c>
      <c r="J20" s="75">
        <f t="shared" si="18"/>
        <v>44</v>
      </c>
      <c r="K20" s="75">
        <f t="shared" si="19"/>
        <v>0</v>
      </c>
      <c r="L20" s="75">
        <f t="shared" si="4"/>
        <v>44</v>
      </c>
      <c r="M20" s="75">
        <f t="shared" si="5"/>
        <v>44</v>
      </c>
      <c r="N20" s="75">
        <v>60</v>
      </c>
      <c r="O20" s="75">
        <f t="shared" si="20"/>
        <v>0</v>
      </c>
      <c r="P20" s="75">
        <f t="shared" si="21"/>
        <v>0</v>
      </c>
      <c r="Q20" s="75"/>
      <c r="R20" s="75">
        <f t="shared" si="6"/>
        <v>0</v>
      </c>
      <c r="S20" s="75">
        <f t="shared" si="7"/>
        <v>0</v>
      </c>
      <c r="T20" s="77">
        <v>200</v>
      </c>
      <c r="U20" s="75">
        <f t="shared" si="8"/>
        <v>0</v>
      </c>
      <c r="V20" s="75">
        <f t="shared" si="9"/>
        <v>40</v>
      </c>
      <c r="W20" s="75">
        <f t="shared" si="10"/>
        <v>40</v>
      </c>
      <c r="X20" s="75">
        <f t="shared" si="11"/>
        <v>40</v>
      </c>
      <c r="Y20" s="76">
        <v>17.5</v>
      </c>
      <c r="Z20" s="75">
        <f t="shared" si="12"/>
        <v>0</v>
      </c>
      <c r="AA20" s="75">
        <f t="shared" si="13"/>
        <v>39</v>
      </c>
      <c r="AB20" s="75">
        <f t="shared" si="14"/>
        <v>39</v>
      </c>
      <c r="AC20" s="75">
        <f t="shared" si="15"/>
        <v>39</v>
      </c>
      <c r="AD20" s="78">
        <f t="shared" si="16"/>
        <v>166</v>
      </c>
      <c r="AE20" s="78">
        <f t="shared" si="17"/>
        <v>166</v>
      </c>
      <c r="AF20" s="78">
        <f t="shared" si="22"/>
        <v>30</v>
      </c>
      <c r="AH20" s="79">
        <f>SUM(H16:H18,H20,M16,M18:M20,X16:X18,X20,AC17:AC20)</f>
        <v>645</v>
      </c>
    </row>
    <row r="21" spans="1:34" x14ac:dyDescent="0.25">
      <c r="A21" s="43">
        <v>16</v>
      </c>
      <c r="B21" s="44" t="s">
        <v>81</v>
      </c>
      <c r="C21" s="45">
        <v>39</v>
      </c>
      <c r="D21" s="67">
        <v>8.61</v>
      </c>
      <c r="E21" s="14">
        <f t="shared" si="0"/>
        <v>0</v>
      </c>
      <c r="F21" s="14">
        <f t="shared" si="1"/>
        <v>14</v>
      </c>
      <c r="G21" s="14">
        <f t="shared" si="2"/>
        <v>14</v>
      </c>
      <c r="H21" s="15">
        <f t="shared" si="3"/>
        <v>14</v>
      </c>
      <c r="I21" s="47">
        <v>37</v>
      </c>
      <c r="J21" s="14">
        <f t="shared" si="18"/>
        <v>0</v>
      </c>
      <c r="K21" s="14">
        <f t="shared" si="19"/>
        <v>16</v>
      </c>
      <c r="L21" s="14">
        <f t="shared" si="4"/>
        <v>16</v>
      </c>
      <c r="M21" s="15">
        <f t="shared" si="5"/>
        <v>16</v>
      </c>
      <c r="N21" s="16">
        <v>60</v>
      </c>
      <c r="O21" s="16">
        <f t="shared" si="20"/>
        <v>0</v>
      </c>
      <c r="P21" s="16">
        <f t="shared" si="21"/>
        <v>0</v>
      </c>
      <c r="Q21" s="16"/>
      <c r="R21" s="16">
        <f t="shared" si="6"/>
        <v>0</v>
      </c>
      <c r="S21" s="16">
        <f t="shared" si="7"/>
        <v>0</v>
      </c>
      <c r="T21" s="50">
        <v>158</v>
      </c>
      <c r="U21" s="16">
        <f t="shared" si="8"/>
        <v>0</v>
      </c>
      <c r="V21" s="16">
        <f t="shared" si="9"/>
        <v>17</v>
      </c>
      <c r="W21" s="16">
        <f t="shared" si="10"/>
        <v>17</v>
      </c>
      <c r="X21" s="15">
        <f t="shared" si="11"/>
        <v>17</v>
      </c>
      <c r="Y21" s="47">
        <v>18</v>
      </c>
      <c r="Z21" s="16">
        <f t="shared" si="12"/>
        <v>0</v>
      </c>
      <c r="AA21" s="16">
        <f t="shared" si="13"/>
        <v>41</v>
      </c>
      <c r="AB21" s="16">
        <f t="shared" si="14"/>
        <v>41</v>
      </c>
      <c r="AC21" s="15">
        <f t="shared" si="15"/>
        <v>41</v>
      </c>
      <c r="AD21" s="18">
        <f t="shared" si="16"/>
        <v>88</v>
      </c>
      <c r="AE21" s="19">
        <f t="shared" si="17"/>
        <v>88</v>
      </c>
      <c r="AF21" s="19">
        <f t="shared" si="22"/>
        <v>158</v>
      </c>
    </row>
    <row r="22" spans="1:34" x14ac:dyDescent="0.25">
      <c r="A22" s="43">
        <v>17</v>
      </c>
      <c r="B22" s="44" t="s">
        <v>82</v>
      </c>
      <c r="C22" s="45">
        <v>39</v>
      </c>
      <c r="D22" s="67">
        <v>7.88</v>
      </c>
      <c r="E22" s="14">
        <f t="shared" si="0"/>
        <v>35</v>
      </c>
      <c r="F22" s="14">
        <f t="shared" si="1"/>
        <v>0</v>
      </c>
      <c r="G22" s="14">
        <f t="shared" si="2"/>
        <v>35</v>
      </c>
      <c r="H22" s="15">
        <f t="shared" si="3"/>
        <v>35</v>
      </c>
      <c r="I22" s="47">
        <v>37</v>
      </c>
      <c r="J22" s="14">
        <f t="shared" si="18"/>
        <v>0</v>
      </c>
      <c r="K22" s="14">
        <f t="shared" si="19"/>
        <v>16</v>
      </c>
      <c r="L22" s="14">
        <f t="shared" si="4"/>
        <v>16</v>
      </c>
      <c r="M22" s="15">
        <f t="shared" si="5"/>
        <v>16</v>
      </c>
      <c r="N22" s="16">
        <v>60</v>
      </c>
      <c r="O22" s="16">
        <f t="shared" si="20"/>
        <v>0</v>
      </c>
      <c r="P22" s="16">
        <f t="shared" si="21"/>
        <v>0</v>
      </c>
      <c r="Q22" s="16"/>
      <c r="R22" s="16">
        <f t="shared" si="6"/>
        <v>0</v>
      </c>
      <c r="S22" s="16">
        <f t="shared" si="7"/>
        <v>0</v>
      </c>
      <c r="T22" s="50">
        <v>188</v>
      </c>
      <c r="U22" s="16">
        <f t="shared" si="8"/>
        <v>0</v>
      </c>
      <c r="V22" s="16">
        <f t="shared" si="9"/>
        <v>32</v>
      </c>
      <c r="W22" s="16">
        <f t="shared" si="10"/>
        <v>32</v>
      </c>
      <c r="X22" s="15">
        <f t="shared" si="11"/>
        <v>32</v>
      </c>
      <c r="Y22" s="47">
        <v>14</v>
      </c>
      <c r="Z22" s="16">
        <f t="shared" si="12"/>
        <v>0</v>
      </c>
      <c r="AA22" s="16">
        <f t="shared" si="13"/>
        <v>29</v>
      </c>
      <c r="AB22" s="16">
        <f t="shared" si="14"/>
        <v>29</v>
      </c>
      <c r="AC22" s="15">
        <f t="shared" si="15"/>
        <v>29</v>
      </c>
      <c r="AD22" s="18">
        <f t="shared" si="16"/>
        <v>112</v>
      </c>
      <c r="AE22" s="19">
        <f t="shared" si="17"/>
        <v>112</v>
      </c>
      <c r="AF22" s="19">
        <f t="shared" si="22"/>
        <v>126</v>
      </c>
    </row>
    <row r="23" spans="1:34" x14ac:dyDescent="0.25">
      <c r="A23" s="43">
        <v>18</v>
      </c>
      <c r="B23" s="44" t="s">
        <v>83</v>
      </c>
      <c r="C23" s="45">
        <v>39</v>
      </c>
      <c r="D23" s="67">
        <v>9.85</v>
      </c>
      <c r="E23" s="14">
        <f t="shared" si="0"/>
        <v>0</v>
      </c>
      <c r="F23" s="14">
        <f t="shared" si="1"/>
        <v>0</v>
      </c>
      <c r="G23" s="14">
        <f t="shared" si="2"/>
        <v>0</v>
      </c>
      <c r="H23" s="15">
        <f t="shared" si="3"/>
        <v>0</v>
      </c>
      <c r="I23" s="47">
        <v>29</v>
      </c>
      <c r="J23" s="14">
        <f t="shared" si="18"/>
        <v>0</v>
      </c>
      <c r="K23" s="14">
        <f t="shared" si="19"/>
        <v>8</v>
      </c>
      <c r="L23" s="14">
        <f t="shared" si="4"/>
        <v>8</v>
      </c>
      <c r="M23" s="15">
        <f t="shared" si="5"/>
        <v>8</v>
      </c>
      <c r="N23" s="16">
        <v>60</v>
      </c>
      <c r="O23" s="16">
        <f t="shared" si="20"/>
        <v>0</v>
      </c>
      <c r="P23" s="16">
        <f t="shared" si="21"/>
        <v>0</v>
      </c>
      <c r="Q23" s="16"/>
      <c r="R23" s="16">
        <f t="shared" si="6"/>
        <v>0</v>
      </c>
      <c r="S23" s="16">
        <f t="shared" si="7"/>
        <v>0</v>
      </c>
      <c r="T23" s="50">
        <v>184</v>
      </c>
      <c r="U23" s="16">
        <f t="shared" si="8"/>
        <v>0</v>
      </c>
      <c r="V23" s="16">
        <f t="shared" si="9"/>
        <v>30</v>
      </c>
      <c r="W23" s="16">
        <f t="shared" si="10"/>
        <v>30</v>
      </c>
      <c r="X23" s="15">
        <f t="shared" si="11"/>
        <v>30</v>
      </c>
      <c r="Y23" s="47">
        <v>1</v>
      </c>
      <c r="Z23" s="16">
        <f t="shared" si="12"/>
        <v>0</v>
      </c>
      <c r="AA23" s="16">
        <f t="shared" si="13"/>
        <v>5</v>
      </c>
      <c r="AB23" s="16">
        <f t="shared" si="14"/>
        <v>5</v>
      </c>
      <c r="AC23" s="15">
        <f t="shared" si="15"/>
        <v>5</v>
      </c>
      <c r="AD23" s="18">
        <f t="shared" si="16"/>
        <v>43</v>
      </c>
      <c r="AE23" s="19">
        <f t="shared" si="17"/>
        <v>43</v>
      </c>
      <c r="AF23" s="19">
        <f t="shared" si="22"/>
        <v>176</v>
      </c>
    </row>
    <row r="24" spans="1:34" x14ac:dyDescent="0.25">
      <c r="A24" s="43">
        <v>19</v>
      </c>
      <c r="B24" s="44" t="s">
        <v>84</v>
      </c>
      <c r="C24" s="45">
        <v>39</v>
      </c>
      <c r="D24" s="67">
        <v>9.25</v>
      </c>
      <c r="E24" s="14">
        <f t="shared" si="0"/>
        <v>0</v>
      </c>
      <c r="F24" s="14">
        <f t="shared" si="1"/>
        <v>3</v>
      </c>
      <c r="G24" s="14">
        <f t="shared" si="2"/>
        <v>3</v>
      </c>
      <c r="H24" s="15">
        <f t="shared" si="3"/>
        <v>3</v>
      </c>
      <c r="I24" s="47">
        <v>42</v>
      </c>
      <c r="J24" s="14">
        <f t="shared" si="18"/>
        <v>0</v>
      </c>
      <c r="K24" s="14">
        <f t="shared" si="19"/>
        <v>25</v>
      </c>
      <c r="L24" s="14">
        <f t="shared" si="4"/>
        <v>25</v>
      </c>
      <c r="M24" s="15">
        <f t="shared" si="5"/>
        <v>25</v>
      </c>
      <c r="N24" s="16">
        <v>60</v>
      </c>
      <c r="O24" s="16">
        <f t="shared" si="20"/>
        <v>0</v>
      </c>
      <c r="P24" s="16">
        <f t="shared" si="21"/>
        <v>0</v>
      </c>
      <c r="Q24" s="16"/>
      <c r="R24" s="16">
        <f t="shared" si="6"/>
        <v>0</v>
      </c>
      <c r="S24" s="16">
        <f t="shared" si="7"/>
        <v>0</v>
      </c>
      <c r="T24" s="50">
        <v>158</v>
      </c>
      <c r="U24" s="16">
        <f t="shared" si="8"/>
        <v>0</v>
      </c>
      <c r="V24" s="16">
        <f t="shared" si="9"/>
        <v>17</v>
      </c>
      <c r="W24" s="16">
        <f t="shared" si="10"/>
        <v>17</v>
      </c>
      <c r="X24" s="15">
        <f t="shared" si="11"/>
        <v>17</v>
      </c>
      <c r="Y24" s="47">
        <v>9</v>
      </c>
      <c r="Z24" s="16">
        <f t="shared" si="12"/>
        <v>0</v>
      </c>
      <c r="AA24" s="16">
        <f t="shared" si="13"/>
        <v>18</v>
      </c>
      <c r="AB24" s="16">
        <f t="shared" si="14"/>
        <v>18</v>
      </c>
      <c r="AC24" s="15">
        <f t="shared" si="15"/>
        <v>18</v>
      </c>
      <c r="AD24" s="18">
        <f t="shared" si="16"/>
        <v>63</v>
      </c>
      <c r="AE24" s="19">
        <f t="shared" si="17"/>
        <v>63</v>
      </c>
      <c r="AF24" s="19">
        <f t="shared" si="22"/>
        <v>170</v>
      </c>
    </row>
    <row r="25" spans="1:34" x14ac:dyDescent="0.25">
      <c r="A25" s="43">
        <v>20</v>
      </c>
      <c r="B25" s="44" t="s">
        <v>85</v>
      </c>
      <c r="C25" s="45">
        <v>39</v>
      </c>
      <c r="D25" s="67">
        <v>7.97</v>
      </c>
      <c r="E25" s="14">
        <f t="shared" si="0"/>
        <v>32</v>
      </c>
      <c r="F25" s="14">
        <f t="shared" si="1"/>
        <v>0</v>
      </c>
      <c r="G25" s="14">
        <f t="shared" si="2"/>
        <v>32</v>
      </c>
      <c r="H25" s="15">
        <f t="shared" si="3"/>
        <v>32</v>
      </c>
      <c r="I25" s="47">
        <v>36</v>
      </c>
      <c r="J25" s="14">
        <f t="shared" si="18"/>
        <v>0</v>
      </c>
      <c r="K25" s="14">
        <f t="shared" si="19"/>
        <v>15</v>
      </c>
      <c r="L25" s="14">
        <f t="shared" si="4"/>
        <v>15</v>
      </c>
      <c r="M25" s="15">
        <f t="shared" si="5"/>
        <v>15</v>
      </c>
      <c r="N25" s="16">
        <v>60</v>
      </c>
      <c r="O25" s="16">
        <f t="shared" si="20"/>
        <v>0</v>
      </c>
      <c r="P25" s="16">
        <f t="shared" si="21"/>
        <v>0</v>
      </c>
      <c r="Q25" s="16"/>
      <c r="R25" s="16">
        <f t="shared" si="6"/>
        <v>0</v>
      </c>
      <c r="S25" s="16">
        <f t="shared" si="7"/>
        <v>0</v>
      </c>
      <c r="T25" s="50">
        <v>173</v>
      </c>
      <c r="U25" s="16">
        <f t="shared" si="8"/>
        <v>0</v>
      </c>
      <c r="V25" s="16">
        <f t="shared" si="9"/>
        <v>24</v>
      </c>
      <c r="W25" s="16">
        <f t="shared" si="10"/>
        <v>24</v>
      </c>
      <c r="X25" s="15">
        <f t="shared" si="11"/>
        <v>24</v>
      </c>
      <c r="Y25" s="47">
        <v>20.5</v>
      </c>
      <c r="Z25" s="16">
        <f t="shared" si="12"/>
        <v>0</v>
      </c>
      <c r="AA25" s="16">
        <f t="shared" si="13"/>
        <v>48</v>
      </c>
      <c r="AB25" s="16">
        <f t="shared" si="14"/>
        <v>48</v>
      </c>
      <c r="AC25" s="15">
        <f t="shared" si="15"/>
        <v>48</v>
      </c>
      <c r="AD25" s="18">
        <f t="shared" si="16"/>
        <v>119</v>
      </c>
      <c r="AE25" s="19">
        <f t="shared" si="17"/>
        <v>119</v>
      </c>
      <c r="AF25" s="19">
        <f t="shared" si="22"/>
        <v>115</v>
      </c>
      <c r="AH25">
        <f>SUM(H21:H22,H24:H25,M21:M22,M24:M25,X22:X25,AC21:AC22,AC24:AC25)</f>
        <v>395</v>
      </c>
    </row>
    <row r="26" spans="1:34" s="79" customFormat="1" x14ac:dyDescent="0.25">
      <c r="A26" s="71">
        <v>21</v>
      </c>
      <c r="B26" s="72" t="s">
        <v>86</v>
      </c>
      <c r="C26" s="73">
        <v>34</v>
      </c>
      <c r="D26" s="84">
        <v>8.18</v>
      </c>
      <c r="E26" s="75">
        <f t="shared" si="0"/>
        <v>0</v>
      </c>
      <c r="F26" s="75">
        <f t="shared" si="1"/>
        <v>26</v>
      </c>
      <c r="G26" s="75">
        <f t="shared" si="2"/>
        <v>26</v>
      </c>
      <c r="H26" s="75">
        <f t="shared" si="3"/>
        <v>26</v>
      </c>
      <c r="I26" s="76">
        <v>41</v>
      </c>
      <c r="J26" s="75">
        <f t="shared" si="18"/>
        <v>0</v>
      </c>
      <c r="K26" s="75">
        <f t="shared" si="19"/>
        <v>23</v>
      </c>
      <c r="L26" s="75">
        <f t="shared" si="4"/>
        <v>23</v>
      </c>
      <c r="M26" s="75">
        <f t="shared" si="5"/>
        <v>23</v>
      </c>
      <c r="N26" s="75">
        <v>60</v>
      </c>
      <c r="O26" s="75">
        <f t="shared" si="20"/>
        <v>0</v>
      </c>
      <c r="P26" s="75">
        <f t="shared" si="21"/>
        <v>0</v>
      </c>
      <c r="Q26" s="75"/>
      <c r="R26" s="75">
        <f t="shared" si="6"/>
        <v>0</v>
      </c>
      <c r="S26" s="75">
        <f t="shared" si="7"/>
        <v>0</v>
      </c>
      <c r="T26" s="77">
        <v>162</v>
      </c>
      <c r="U26" s="75">
        <f t="shared" si="8"/>
        <v>0</v>
      </c>
      <c r="V26" s="75">
        <f t="shared" si="9"/>
        <v>19</v>
      </c>
      <c r="W26" s="75">
        <f t="shared" si="10"/>
        <v>19</v>
      </c>
      <c r="X26" s="75">
        <f t="shared" si="11"/>
        <v>19</v>
      </c>
      <c r="Y26" s="76">
        <v>12</v>
      </c>
      <c r="Z26" s="75">
        <f t="shared" si="12"/>
        <v>0</v>
      </c>
      <c r="AA26" s="75">
        <f t="shared" si="13"/>
        <v>24</v>
      </c>
      <c r="AB26" s="75">
        <f t="shared" si="14"/>
        <v>24</v>
      </c>
      <c r="AC26" s="75">
        <f t="shared" si="15"/>
        <v>24</v>
      </c>
      <c r="AD26" s="78">
        <f t="shared" si="16"/>
        <v>92</v>
      </c>
      <c r="AE26" s="78">
        <f t="shared" si="17"/>
        <v>92</v>
      </c>
      <c r="AF26" s="78">
        <f t="shared" si="22"/>
        <v>155</v>
      </c>
    </row>
    <row r="27" spans="1:34" s="79" customFormat="1" x14ac:dyDescent="0.25">
      <c r="A27" s="71">
        <v>22</v>
      </c>
      <c r="B27" s="72" t="s">
        <v>87</v>
      </c>
      <c r="C27" s="73">
        <v>34</v>
      </c>
      <c r="D27" s="84">
        <v>9.18</v>
      </c>
      <c r="E27" s="75">
        <f t="shared" si="0"/>
        <v>0</v>
      </c>
      <c r="F27" s="75">
        <f t="shared" si="1"/>
        <v>4</v>
      </c>
      <c r="G27" s="75">
        <f t="shared" si="2"/>
        <v>4</v>
      </c>
      <c r="H27" s="75">
        <f t="shared" si="3"/>
        <v>4</v>
      </c>
      <c r="I27" s="76">
        <v>17</v>
      </c>
      <c r="J27" s="75">
        <f t="shared" si="18"/>
        <v>0</v>
      </c>
      <c r="K27" s="75">
        <f t="shared" si="19"/>
        <v>0</v>
      </c>
      <c r="L27" s="75">
        <f t="shared" si="4"/>
        <v>0</v>
      </c>
      <c r="M27" s="75">
        <f t="shared" si="5"/>
        <v>0</v>
      </c>
      <c r="N27" s="75">
        <v>60</v>
      </c>
      <c r="O27" s="75">
        <f t="shared" si="20"/>
        <v>0</v>
      </c>
      <c r="P27" s="75">
        <f t="shared" si="21"/>
        <v>0</v>
      </c>
      <c r="Q27" s="75"/>
      <c r="R27" s="75">
        <f t="shared" si="6"/>
        <v>0</v>
      </c>
      <c r="S27" s="75">
        <f t="shared" si="7"/>
        <v>0</v>
      </c>
      <c r="T27" s="77">
        <v>150</v>
      </c>
      <c r="U27" s="75">
        <f t="shared" si="8"/>
        <v>0</v>
      </c>
      <c r="V27" s="75">
        <f t="shared" si="9"/>
        <v>13</v>
      </c>
      <c r="W27" s="75">
        <f t="shared" si="10"/>
        <v>13</v>
      </c>
      <c r="X27" s="75">
        <f t="shared" si="11"/>
        <v>13</v>
      </c>
      <c r="Y27" s="76">
        <v>11</v>
      </c>
      <c r="Z27" s="75">
        <f t="shared" si="12"/>
        <v>0</v>
      </c>
      <c r="AA27" s="75">
        <f t="shared" si="13"/>
        <v>22</v>
      </c>
      <c r="AB27" s="75">
        <f t="shared" si="14"/>
        <v>22</v>
      </c>
      <c r="AC27" s="75">
        <f t="shared" si="15"/>
        <v>22</v>
      </c>
      <c r="AD27" s="78">
        <f t="shared" si="16"/>
        <v>39</v>
      </c>
      <c r="AE27" s="78">
        <f t="shared" si="17"/>
        <v>39</v>
      </c>
      <c r="AF27" s="78">
        <f t="shared" si="22"/>
        <v>177</v>
      </c>
    </row>
    <row r="28" spans="1:34" s="79" customFormat="1" x14ac:dyDescent="0.25">
      <c r="A28" s="71">
        <v>23</v>
      </c>
      <c r="B28" s="72" t="s">
        <v>88</v>
      </c>
      <c r="C28" s="73">
        <v>34</v>
      </c>
      <c r="D28" s="84">
        <v>7.63</v>
      </c>
      <c r="E28" s="75">
        <f t="shared" si="0"/>
        <v>44</v>
      </c>
      <c r="F28" s="75">
        <f t="shared" si="1"/>
        <v>0</v>
      </c>
      <c r="G28" s="75">
        <f t="shared" si="2"/>
        <v>44</v>
      </c>
      <c r="H28" s="75">
        <f t="shared" si="3"/>
        <v>44</v>
      </c>
      <c r="I28" s="76">
        <v>30</v>
      </c>
      <c r="J28" s="75">
        <f t="shared" si="18"/>
        <v>0</v>
      </c>
      <c r="K28" s="75">
        <f t="shared" si="19"/>
        <v>9</v>
      </c>
      <c r="L28" s="75">
        <f t="shared" si="4"/>
        <v>9</v>
      </c>
      <c r="M28" s="75">
        <f t="shared" si="5"/>
        <v>9</v>
      </c>
      <c r="N28" s="75">
        <v>60</v>
      </c>
      <c r="O28" s="75">
        <f t="shared" si="20"/>
        <v>0</v>
      </c>
      <c r="P28" s="75">
        <f t="shared" si="21"/>
        <v>0</v>
      </c>
      <c r="Q28" s="75"/>
      <c r="R28" s="75">
        <f t="shared" si="6"/>
        <v>0</v>
      </c>
      <c r="S28" s="75">
        <f t="shared" si="7"/>
        <v>0</v>
      </c>
      <c r="T28" s="77">
        <v>187</v>
      </c>
      <c r="U28" s="75">
        <f t="shared" si="8"/>
        <v>0</v>
      </c>
      <c r="V28" s="75">
        <f t="shared" si="9"/>
        <v>31</v>
      </c>
      <c r="W28" s="75">
        <f t="shared" si="10"/>
        <v>31</v>
      </c>
      <c r="X28" s="75">
        <f t="shared" si="11"/>
        <v>31</v>
      </c>
      <c r="Y28" s="76">
        <v>18</v>
      </c>
      <c r="Z28" s="75">
        <f t="shared" si="12"/>
        <v>0</v>
      </c>
      <c r="AA28" s="75">
        <f t="shared" si="13"/>
        <v>41</v>
      </c>
      <c r="AB28" s="75">
        <f t="shared" si="14"/>
        <v>41</v>
      </c>
      <c r="AC28" s="75">
        <f t="shared" si="15"/>
        <v>41</v>
      </c>
      <c r="AD28" s="78">
        <f t="shared" si="16"/>
        <v>125</v>
      </c>
      <c r="AE28" s="78">
        <f t="shared" si="17"/>
        <v>125</v>
      </c>
      <c r="AF28" s="78">
        <f t="shared" si="22"/>
        <v>98</v>
      </c>
    </row>
    <row r="29" spans="1:34" s="79" customFormat="1" x14ac:dyDescent="0.25">
      <c r="A29" s="71">
        <v>24</v>
      </c>
      <c r="B29" s="72" t="s">
        <v>89</v>
      </c>
      <c r="C29" s="73">
        <v>34</v>
      </c>
      <c r="D29" s="84">
        <v>7.79</v>
      </c>
      <c r="E29" s="75">
        <f t="shared" si="0"/>
        <v>38</v>
      </c>
      <c r="F29" s="75">
        <f t="shared" si="1"/>
        <v>0</v>
      </c>
      <c r="G29" s="75">
        <f t="shared" si="2"/>
        <v>38</v>
      </c>
      <c r="H29" s="75">
        <f t="shared" si="3"/>
        <v>38</v>
      </c>
      <c r="I29" s="76">
        <v>45</v>
      </c>
      <c r="J29" s="75">
        <f t="shared" si="18"/>
        <v>0</v>
      </c>
      <c r="K29" s="75">
        <f t="shared" si="19"/>
        <v>32</v>
      </c>
      <c r="L29" s="75">
        <f t="shared" si="4"/>
        <v>32</v>
      </c>
      <c r="M29" s="75">
        <f t="shared" si="5"/>
        <v>32</v>
      </c>
      <c r="N29" s="75">
        <v>60</v>
      </c>
      <c r="O29" s="75">
        <f t="shared" si="20"/>
        <v>0</v>
      </c>
      <c r="P29" s="75">
        <f t="shared" si="21"/>
        <v>0</v>
      </c>
      <c r="Q29" s="75"/>
      <c r="R29" s="75">
        <f t="shared" si="6"/>
        <v>0</v>
      </c>
      <c r="S29" s="75">
        <f t="shared" si="7"/>
        <v>0</v>
      </c>
      <c r="T29" s="77">
        <v>195</v>
      </c>
      <c r="U29" s="75">
        <f t="shared" si="8"/>
        <v>0</v>
      </c>
      <c r="V29" s="75">
        <f t="shared" si="9"/>
        <v>35</v>
      </c>
      <c r="W29" s="75">
        <f t="shared" si="10"/>
        <v>35</v>
      </c>
      <c r="X29" s="75">
        <f t="shared" si="11"/>
        <v>35</v>
      </c>
      <c r="Y29" s="76">
        <v>20</v>
      </c>
      <c r="Z29" s="75">
        <f t="shared" si="12"/>
        <v>0</v>
      </c>
      <c r="AA29" s="75">
        <f t="shared" si="13"/>
        <v>47</v>
      </c>
      <c r="AB29" s="75">
        <f t="shared" si="14"/>
        <v>47</v>
      </c>
      <c r="AC29" s="75">
        <f t="shared" si="15"/>
        <v>47</v>
      </c>
      <c r="AD29" s="78">
        <f t="shared" si="16"/>
        <v>152</v>
      </c>
      <c r="AE29" s="78">
        <f t="shared" si="17"/>
        <v>152</v>
      </c>
      <c r="AF29" s="78">
        <f t="shared" si="22"/>
        <v>58</v>
      </c>
    </row>
    <row r="30" spans="1:34" s="79" customFormat="1" x14ac:dyDescent="0.25">
      <c r="A30" s="71">
        <v>25</v>
      </c>
      <c r="B30" s="72" t="s">
        <v>90</v>
      </c>
      <c r="C30" s="73">
        <v>34</v>
      </c>
      <c r="D30" s="84">
        <v>8.0399999999999991</v>
      </c>
      <c r="E30" s="75">
        <f t="shared" si="0"/>
        <v>30</v>
      </c>
      <c r="F30" s="75">
        <f t="shared" si="1"/>
        <v>0</v>
      </c>
      <c r="G30" s="75">
        <f t="shared" si="2"/>
        <v>30</v>
      </c>
      <c r="H30" s="75">
        <f t="shared" si="3"/>
        <v>30</v>
      </c>
      <c r="I30" s="76">
        <v>31</v>
      </c>
      <c r="J30" s="75">
        <f t="shared" si="18"/>
        <v>0</v>
      </c>
      <c r="K30" s="75">
        <f t="shared" si="19"/>
        <v>10</v>
      </c>
      <c r="L30" s="75">
        <f t="shared" si="4"/>
        <v>10</v>
      </c>
      <c r="M30" s="75">
        <f t="shared" si="5"/>
        <v>10</v>
      </c>
      <c r="N30" s="75">
        <v>60</v>
      </c>
      <c r="O30" s="75">
        <f t="shared" si="20"/>
        <v>0</v>
      </c>
      <c r="P30" s="75">
        <f t="shared" si="21"/>
        <v>0</v>
      </c>
      <c r="Q30" s="75"/>
      <c r="R30" s="75">
        <f t="shared" si="6"/>
        <v>0</v>
      </c>
      <c r="S30" s="75">
        <f t="shared" si="7"/>
        <v>0</v>
      </c>
      <c r="T30" s="77">
        <v>193</v>
      </c>
      <c r="U30" s="75">
        <f t="shared" si="8"/>
        <v>0</v>
      </c>
      <c r="V30" s="75">
        <f t="shared" si="9"/>
        <v>34</v>
      </c>
      <c r="W30" s="75">
        <f t="shared" si="10"/>
        <v>34</v>
      </c>
      <c r="X30" s="75">
        <f t="shared" si="11"/>
        <v>34</v>
      </c>
      <c r="Y30" s="76">
        <v>19.5</v>
      </c>
      <c r="Z30" s="75">
        <f t="shared" si="12"/>
        <v>0</v>
      </c>
      <c r="AA30" s="75">
        <f t="shared" si="13"/>
        <v>45</v>
      </c>
      <c r="AB30" s="75">
        <f t="shared" si="14"/>
        <v>45</v>
      </c>
      <c r="AC30" s="75">
        <f t="shared" si="15"/>
        <v>45</v>
      </c>
      <c r="AD30" s="78">
        <f t="shared" si="16"/>
        <v>119</v>
      </c>
      <c r="AE30" s="78">
        <f t="shared" si="17"/>
        <v>119</v>
      </c>
      <c r="AF30" s="78">
        <f t="shared" si="22"/>
        <v>115</v>
      </c>
      <c r="AH30" s="79">
        <f>SUM(H26,H28:H30,M26,M28:M30,X26,X28:X30,AC26,AC28:AC30)</f>
        <v>488</v>
      </c>
    </row>
    <row r="31" spans="1:34" x14ac:dyDescent="0.25">
      <c r="A31" s="43">
        <v>26</v>
      </c>
      <c r="B31" s="44" t="s">
        <v>91</v>
      </c>
      <c r="C31" s="45">
        <v>46</v>
      </c>
      <c r="D31" s="67">
        <v>8.35</v>
      </c>
      <c r="E31" s="14">
        <f t="shared" si="0"/>
        <v>0</v>
      </c>
      <c r="F31" s="14">
        <f t="shared" si="1"/>
        <v>21</v>
      </c>
      <c r="G31" s="14">
        <f t="shared" si="2"/>
        <v>21</v>
      </c>
      <c r="H31" s="15">
        <f t="shared" si="3"/>
        <v>21</v>
      </c>
      <c r="I31" s="47">
        <v>44</v>
      </c>
      <c r="J31" s="14">
        <f t="shared" si="18"/>
        <v>0</v>
      </c>
      <c r="K31" s="14">
        <f t="shared" si="19"/>
        <v>29</v>
      </c>
      <c r="L31" s="14">
        <f t="shared" si="4"/>
        <v>29</v>
      </c>
      <c r="M31" s="15">
        <f t="shared" si="5"/>
        <v>29</v>
      </c>
      <c r="N31" s="16">
        <v>60</v>
      </c>
      <c r="O31" s="16">
        <f t="shared" si="20"/>
        <v>0</v>
      </c>
      <c r="P31" s="16">
        <f t="shared" si="21"/>
        <v>0</v>
      </c>
      <c r="Q31" s="16"/>
      <c r="R31" s="16">
        <f t="shared" si="6"/>
        <v>0</v>
      </c>
      <c r="S31" s="16">
        <f t="shared" si="7"/>
        <v>0</v>
      </c>
      <c r="T31" s="50">
        <v>181</v>
      </c>
      <c r="U31" s="16">
        <f t="shared" si="8"/>
        <v>0</v>
      </c>
      <c r="V31" s="16">
        <f t="shared" si="9"/>
        <v>28</v>
      </c>
      <c r="W31" s="16">
        <f t="shared" si="10"/>
        <v>28</v>
      </c>
      <c r="X31" s="15">
        <f t="shared" si="11"/>
        <v>28</v>
      </c>
      <c r="Y31" s="47">
        <v>17.5</v>
      </c>
      <c r="Z31" s="16">
        <f t="shared" si="12"/>
        <v>0</v>
      </c>
      <c r="AA31" s="16">
        <f t="shared" si="13"/>
        <v>39</v>
      </c>
      <c r="AB31" s="16">
        <f t="shared" si="14"/>
        <v>39</v>
      </c>
      <c r="AC31" s="15">
        <f t="shared" si="15"/>
        <v>39</v>
      </c>
      <c r="AD31" s="18">
        <f t="shared" si="16"/>
        <v>117</v>
      </c>
      <c r="AE31" s="19">
        <f t="shared" si="17"/>
        <v>117</v>
      </c>
      <c r="AF31" s="19">
        <f t="shared" si="22"/>
        <v>121</v>
      </c>
    </row>
    <row r="32" spans="1:34" x14ac:dyDescent="0.25">
      <c r="A32" s="43">
        <v>27</v>
      </c>
      <c r="B32" s="44" t="s">
        <v>92</v>
      </c>
      <c r="C32" s="45">
        <v>46</v>
      </c>
      <c r="D32" s="67">
        <v>8.82</v>
      </c>
      <c r="E32" s="14">
        <f t="shared" si="0"/>
        <v>0</v>
      </c>
      <c r="F32" s="14">
        <f t="shared" si="1"/>
        <v>10</v>
      </c>
      <c r="G32" s="14">
        <f t="shared" si="2"/>
        <v>10</v>
      </c>
      <c r="H32" s="15">
        <f t="shared" si="3"/>
        <v>10</v>
      </c>
      <c r="I32" s="47">
        <v>32</v>
      </c>
      <c r="J32" s="14">
        <f t="shared" si="18"/>
        <v>0</v>
      </c>
      <c r="K32" s="14">
        <f t="shared" si="19"/>
        <v>11</v>
      </c>
      <c r="L32" s="14">
        <f t="shared" si="4"/>
        <v>11</v>
      </c>
      <c r="M32" s="15">
        <f t="shared" si="5"/>
        <v>11</v>
      </c>
      <c r="N32" s="16">
        <v>60</v>
      </c>
      <c r="O32" s="16">
        <f t="shared" si="20"/>
        <v>0</v>
      </c>
      <c r="P32" s="16">
        <f t="shared" si="21"/>
        <v>0</v>
      </c>
      <c r="Q32" s="16"/>
      <c r="R32" s="16">
        <f t="shared" si="6"/>
        <v>0</v>
      </c>
      <c r="S32" s="16">
        <f t="shared" si="7"/>
        <v>0</v>
      </c>
      <c r="T32" s="50">
        <v>165</v>
      </c>
      <c r="U32" s="16">
        <f t="shared" si="8"/>
        <v>0</v>
      </c>
      <c r="V32" s="16">
        <f t="shared" si="9"/>
        <v>20</v>
      </c>
      <c r="W32" s="16">
        <f t="shared" si="10"/>
        <v>20</v>
      </c>
      <c r="X32" s="15">
        <f t="shared" si="11"/>
        <v>20</v>
      </c>
      <c r="Y32" s="47">
        <v>12</v>
      </c>
      <c r="Z32" s="16">
        <f t="shared" si="12"/>
        <v>0</v>
      </c>
      <c r="AA32" s="16">
        <f t="shared" si="13"/>
        <v>24</v>
      </c>
      <c r="AB32" s="16">
        <f t="shared" si="14"/>
        <v>24</v>
      </c>
      <c r="AC32" s="15">
        <f t="shared" si="15"/>
        <v>24</v>
      </c>
      <c r="AD32" s="18">
        <f t="shared" si="16"/>
        <v>65</v>
      </c>
      <c r="AE32" s="19">
        <f t="shared" si="17"/>
        <v>65</v>
      </c>
      <c r="AF32" s="19">
        <f t="shared" si="22"/>
        <v>169</v>
      </c>
    </row>
    <row r="33" spans="1:34" x14ac:dyDescent="0.25">
      <c r="A33" s="43">
        <v>28</v>
      </c>
      <c r="B33" s="44" t="s">
        <v>93</v>
      </c>
      <c r="C33" s="45">
        <v>46</v>
      </c>
      <c r="D33" s="67">
        <v>8.34</v>
      </c>
      <c r="E33" s="14">
        <f t="shared" si="0"/>
        <v>0</v>
      </c>
      <c r="F33" s="14">
        <f t="shared" si="1"/>
        <v>21</v>
      </c>
      <c r="G33" s="14">
        <f t="shared" si="2"/>
        <v>21</v>
      </c>
      <c r="H33" s="15">
        <f t="shared" si="3"/>
        <v>21</v>
      </c>
      <c r="I33" s="47">
        <v>31</v>
      </c>
      <c r="J33" s="14">
        <f t="shared" si="18"/>
        <v>0</v>
      </c>
      <c r="K33" s="14">
        <f t="shared" si="19"/>
        <v>10</v>
      </c>
      <c r="L33" s="14">
        <f t="shared" si="4"/>
        <v>10</v>
      </c>
      <c r="M33" s="15">
        <f t="shared" si="5"/>
        <v>10</v>
      </c>
      <c r="N33" s="16">
        <v>60</v>
      </c>
      <c r="O33" s="16">
        <f t="shared" si="20"/>
        <v>0</v>
      </c>
      <c r="P33" s="16">
        <f t="shared" si="21"/>
        <v>0</v>
      </c>
      <c r="Q33" s="16"/>
      <c r="R33" s="16">
        <f t="shared" si="6"/>
        <v>0</v>
      </c>
      <c r="S33" s="16">
        <f t="shared" si="7"/>
        <v>0</v>
      </c>
      <c r="T33" s="50">
        <v>176</v>
      </c>
      <c r="U33" s="16">
        <f t="shared" si="8"/>
        <v>0</v>
      </c>
      <c r="V33" s="16">
        <f t="shared" si="9"/>
        <v>26</v>
      </c>
      <c r="W33" s="16">
        <f t="shared" si="10"/>
        <v>26</v>
      </c>
      <c r="X33" s="15">
        <f t="shared" si="11"/>
        <v>26</v>
      </c>
      <c r="Y33" s="47">
        <v>20</v>
      </c>
      <c r="Z33" s="16">
        <f t="shared" si="12"/>
        <v>0</v>
      </c>
      <c r="AA33" s="16">
        <f t="shared" si="13"/>
        <v>47</v>
      </c>
      <c r="AB33" s="16">
        <f t="shared" si="14"/>
        <v>47</v>
      </c>
      <c r="AC33" s="15">
        <f t="shared" si="15"/>
        <v>47</v>
      </c>
      <c r="AD33" s="18">
        <f t="shared" si="16"/>
        <v>104</v>
      </c>
      <c r="AE33" s="19">
        <f t="shared" si="17"/>
        <v>104</v>
      </c>
      <c r="AF33" s="19">
        <f t="shared" si="22"/>
        <v>139</v>
      </c>
    </row>
    <row r="34" spans="1:34" x14ac:dyDescent="0.25">
      <c r="A34" s="43">
        <v>29</v>
      </c>
      <c r="B34" s="44" t="s">
        <v>94</v>
      </c>
      <c r="C34" s="45">
        <v>46</v>
      </c>
      <c r="D34" s="67">
        <v>8.11</v>
      </c>
      <c r="E34" s="14">
        <f t="shared" si="0"/>
        <v>28</v>
      </c>
      <c r="F34" s="14">
        <f t="shared" si="1"/>
        <v>0</v>
      </c>
      <c r="G34" s="14">
        <f t="shared" si="2"/>
        <v>28</v>
      </c>
      <c r="H34" s="15">
        <f t="shared" si="3"/>
        <v>28</v>
      </c>
      <c r="I34" s="47">
        <v>37</v>
      </c>
      <c r="J34" s="14">
        <f t="shared" si="18"/>
        <v>0</v>
      </c>
      <c r="K34" s="14">
        <f t="shared" si="19"/>
        <v>16</v>
      </c>
      <c r="L34" s="14">
        <f t="shared" si="4"/>
        <v>16</v>
      </c>
      <c r="M34" s="15">
        <f t="shared" si="5"/>
        <v>16</v>
      </c>
      <c r="N34" s="16">
        <v>60</v>
      </c>
      <c r="O34" s="16">
        <f t="shared" si="20"/>
        <v>0</v>
      </c>
      <c r="P34" s="16">
        <f t="shared" si="21"/>
        <v>0</v>
      </c>
      <c r="Q34" s="16"/>
      <c r="R34" s="16">
        <f t="shared" si="6"/>
        <v>0</v>
      </c>
      <c r="S34" s="16">
        <f t="shared" si="7"/>
        <v>0</v>
      </c>
      <c r="T34" s="50">
        <v>193</v>
      </c>
      <c r="U34" s="16">
        <f t="shared" si="8"/>
        <v>0</v>
      </c>
      <c r="V34" s="16">
        <f t="shared" si="9"/>
        <v>34</v>
      </c>
      <c r="W34" s="16">
        <f t="shared" si="10"/>
        <v>34</v>
      </c>
      <c r="X34" s="15">
        <f t="shared" si="11"/>
        <v>34</v>
      </c>
      <c r="Y34" s="47">
        <v>18</v>
      </c>
      <c r="Z34" s="16">
        <f t="shared" si="12"/>
        <v>0</v>
      </c>
      <c r="AA34" s="16">
        <f t="shared" si="13"/>
        <v>41</v>
      </c>
      <c r="AB34" s="16">
        <f t="shared" si="14"/>
        <v>41</v>
      </c>
      <c r="AC34" s="15">
        <f t="shared" si="15"/>
        <v>41</v>
      </c>
      <c r="AD34" s="18">
        <f t="shared" si="16"/>
        <v>119</v>
      </c>
      <c r="AE34" s="19">
        <f t="shared" si="17"/>
        <v>119</v>
      </c>
      <c r="AF34" s="19">
        <f t="shared" si="22"/>
        <v>115</v>
      </c>
    </row>
    <row r="35" spans="1:34" x14ac:dyDescent="0.25">
      <c r="A35" s="43">
        <v>30</v>
      </c>
      <c r="B35" s="44" t="s">
        <v>95</v>
      </c>
      <c r="C35" s="45">
        <v>46</v>
      </c>
      <c r="D35" s="67">
        <v>7.95</v>
      </c>
      <c r="E35" s="14">
        <f t="shared" si="0"/>
        <v>33</v>
      </c>
      <c r="F35" s="14">
        <f t="shared" si="1"/>
        <v>0</v>
      </c>
      <c r="G35" s="14">
        <f t="shared" si="2"/>
        <v>33</v>
      </c>
      <c r="H35" s="15">
        <f t="shared" si="3"/>
        <v>33</v>
      </c>
      <c r="I35" s="47">
        <v>38</v>
      </c>
      <c r="J35" s="14">
        <f t="shared" si="18"/>
        <v>0</v>
      </c>
      <c r="K35" s="14">
        <f t="shared" si="19"/>
        <v>17</v>
      </c>
      <c r="L35" s="14">
        <f t="shared" si="4"/>
        <v>17</v>
      </c>
      <c r="M35" s="15">
        <f t="shared" si="5"/>
        <v>17</v>
      </c>
      <c r="N35" s="16">
        <v>60</v>
      </c>
      <c r="O35" s="16">
        <f t="shared" si="20"/>
        <v>0</v>
      </c>
      <c r="P35" s="16">
        <f t="shared" si="21"/>
        <v>0</v>
      </c>
      <c r="Q35" s="16"/>
      <c r="R35" s="16">
        <f t="shared" si="6"/>
        <v>0</v>
      </c>
      <c r="S35" s="16">
        <f t="shared" si="7"/>
        <v>0</v>
      </c>
      <c r="T35" s="50">
        <v>176</v>
      </c>
      <c r="U35" s="16">
        <f t="shared" si="8"/>
        <v>0</v>
      </c>
      <c r="V35" s="16">
        <f t="shared" si="9"/>
        <v>26</v>
      </c>
      <c r="W35" s="16">
        <f t="shared" si="10"/>
        <v>26</v>
      </c>
      <c r="X35" s="15">
        <f t="shared" si="11"/>
        <v>26</v>
      </c>
      <c r="Y35" s="47">
        <v>23</v>
      </c>
      <c r="Z35" s="16">
        <f t="shared" si="12"/>
        <v>0</v>
      </c>
      <c r="AA35" s="16">
        <f t="shared" si="13"/>
        <v>54</v>
      </c>
      <c r="AB35" s="16">
        <f t="shared" si="14"/>
        <v>54</v>
      </c>
      <c r="AC35" s="15">
        <f t="shared" si="15"/>
        <v>54</v>
      </c>
      <c r="AD35" s="18">
        <f t="shared" si="16"/>
        <v>130</v>
      </c>
      <c r="AE35" s="19">
        <f t="shared" si="17"/>
        <v>130</v>
      </c>
      <c r="AF35" s="19">
        <f t="shared" si="22"/>
        <v>90</v>
      </c>
      <c r="AH35">
        <f>SUM(H31,H33:H35,M31,M32,M34:M35,X31,X33:X35,AC31,AC33,AC34:AC35)</f>
        <v>471</v>
      </c>
    </row>
    <row r="36" spans="1:34" s="79" customFormat="1" x14ac:dyDescent="0.25">
      <c r="A36" s="71">
        <v>31</v>
      </c>
      <c r="B36" s="72" t="s">
        <v>134</v>
      </c>
      <c r="C36" s="73">
        <v>32</v>
      </c>
      <c r="D36" s="84">
        <v>8.52</v>
      </c>
      <c r="E36" s="75">
        <f t="shared" si="0"/>
        <v>0</v>
      </c>
      <c r="F36" s="75">
        <f t="shared" si="1"/>
        <v>16</v>
      </c>
      <c r="G36" s="75">
        <f t="shared" si="2"/>
        <v>16</v>
      </c>
      <c r="H36" s="75">
        <f t="shared" si="3"/>
        <v>16</v>
      </c>
      <c r="I36" s="76">
        <v>56</v>
      </c>
      <c r="J36" s="75">
        <f t="shared" si="18"/>
        <v>60</v>
      </c>
      <c r="K36" s="75">
        <f t="shared" si="19"/>
        <v>0</v>
      </c>
      <c r="L36" s="75">
        <f t="shared" si="4"/>
        <v>60</v>
      </c>
      <c r="M36" s="75">
        <f t="shared" si="5"/>
        <v>60</v>
      </c>
      <c r="N36" s="75">
        <v>60</v>
      </c>
      <c r="O36" s="75">
        <f t="shared" si="20"/>
        <v>0</v>
      </c>
      <c r="P36" s="75">
        <f t="shared" si="21"/>
        <v>0</v>
      </c>
      <c r="Q36" s="75"/>
      <c r="R36" s="75">
        <f t="shared" si="6"/>
        <v>0</v>
      </c>
      <c r="S36" s="75">
        <f t="shared" si="7"/>
        <v>0</v>
      </c>
      <c r="T36" s="77">
        <v>191</v>
      </c>
      <c r="U36" s="75">
        <f t="shared" si="8"/>
        <v>0</v>
      </c>
      <c r="V36" s="75">
        <f t="shared" si="9"/>
        <v>33</v>
      </c>
      <c r="W36" s="75">
        <f t="shared" si="10"/>
        <v>33</v>
      </c>
      <c r="X36" s="75">
        <f t="shared" si="11"/>
        <v>33</v>
      </c>
      <c r="Y36" s="76">
        <v>24</v>
      </c>
      <c r="Z36" s="75">
        <f t="shared" si="12"/>
        <v>0</v>
      </c>
      <c r="AA36" s="75">
        <f t="shared" si="13"/>
        <v>56</v>
      </c>
      <c r="AB36" s="75">
        <f t="shared" si="14"/>
        <v>56</v>
      </c>
      <c r="AC36" s="75">
        <f t="shared" si="15"/>
        <v>56</v>
      </c>
      <c r="AD36" s="78">
        <f t="shared" si="16"/>
        <v>165</v>
      </c>
      <c r="AE36" s="78">
        <f t="shared" si="17"/>
        <v>165</v>
      </c>
      <c r="AF36" s="78">
        <f t="shared" si="22"/>
        <v>33</v>
      </c>
    </row>
    <row r="37" spans="1:34" s="79" customFormat="1" x14ac:dyDescent="0.25">
      <c r="A37" s="71">
        <v>32</v>
      </c>
      <c r="B37" s="72" t="s">
        <v>135</v>
      </c>
      <c r="C37" s="73">
        <v>32</v>
      </c>
      <c r="D37" s="84">
        <v>7.84</v>
      </c>
      <c r="E37" s="75">
        <f t="shared" si="0"/>
        <v>36</v>
      </c>
      <c r="F37" s="75">
        <f t="shared" si="1"/>
        <v>0</v>
      </c>
      <c r="G37" s="75">
        <f t="shared" si="2"/>
        <v>36</v>
      </c>
      <c r="H37" s="75">
        <f t="shared" si="3"/>
        <v>36</v>
      </c>
      <c r="I37" s="76">
        <v>51</v>
      </c>
      <c r="J37" s="75">
        <f t="shared" si="18"/>
        <v>50</v>
      </c>
      <c r="K37" s="75">
        <f t="shared" si="19"/>
        <v>0</v>
      </c>
      <c r="L37" s="75">
        <f t="shared" si="4"/>
        <v>50</v>
      </c>
      <c r="M37" s="75">
        <f t="shared" si="5"/>
        <v>50</v>
      </c>
      <c r="N37" s="75">
        <v>60</v>
      </c>
      <c r="O37" s="75">
        <f t="shared" si="20"/>
        <v>0</v>
      </c>
      <c r="P37" s="75">
        <f t="shared" si="21"/>
        <v>0</v>
      </c>
      <c r="Q37" s="75"/>
      <c r="R37" s="75">
        <f t="shared" si="6"/>
        <v>0</v>
      </c>
      <c r="S37" s="75">
        <f t="shared" si="7"/>
        <v>0</v>
      </c>
      <c r="T37" s="77">
        <v>205</v>
      </c>
      <c r="U37" s="75">
        <f t="shared" si="8"/>
        <v>0</v>
      </c>
      <c r="V37" s="75">
        <f t="shared" si="9"/>
        <v>45</v>
      </c>
      <c r="W37" s="75">
        <f t="shared" si="10"/>
        <v>45</v>
      </c>
      <c r="X37" s="75">
        <f t="shared" si="11"/>
        <v>45</v>
      </c>
      <c r="Y37" s="76">
        <v>27</v>
      </c>
      <c r="Z37" s="75">
        <f t="shared" si="12"/>
        <v>62</v>
      </c>
      <c r="AA37" s="75">
        <f t="shared" si="13"/>
        <v>0</v>
      </c>
      <c r="AB37" s="75">
        <f t="shared" si="14"/>
        <v>62</v>
      </c>
      <c r="AC37" s="75">
        <f t="shared" si="15"/>
        <v>62</v>
      </c>
      <c r="AD37" s="78">
        <f t="shared" si="16"/>
        <v>193</v>
      </c>
      <c r="AE37" s="78">
        <f t="shared" si="17"/>
        <v>193</v>
      </c>
      <c r="AF37" s="78">
        <f t="shared" si="22"/>
        <v>12</v>
      </c>
    </row>
    <row r="38" spans="1:34" s="79" customFormat="1" x14ac:dyDescent="0.25">
      <c r="A38" s="71">
        <v>33</v>
      </c>
      <c r="B38" s="72" t="s">
        <v>136</v>
      </c>
      <c r="C38" s="73">
        <v>32</v>
      </c>
      <c r="D38" s="84">
        <v>0</v>
      </c>
      <c r="E38" s="75">
        <f t="shared" si="0"/>
        <v>0</v>
      </c>
      <c r="F38" s="75">
        <f t="shared" si="1"/>
        <v>0</v>
      </c>
      <c r="G38" s="75">
        <f t="shared" si="2"/>
        <v>0</v>
      </c>
      <c r="H38" s="75">
        <f t="shared" si="3"/>
        <v>0</v>
      </c>
      <c r="I38" s="76">
        <v>39</v>
      </c>
      <c r="J38" s="75">
        <f t="shared" si="18"/>
        <v>0</v>
      </c>
      <c r="K38" s="75">
        <f t="shared" si="19"/>
        <v>19</v>
      </c>
      <c r="L38" s="75">
        <f t="shared" si="4"/>
        <v>19</v>
      </c>
      <c r="M38" s="75">
        <f t="shared" si="5"/>
        <v>19</v>
      </c>
      <c r="N38" s="75">
        <v>60</v>
      </c>
      <c r="O38" s="75">
        <f t="shared" si="20"/>
        <v>0</v>
      </c>
      <c r="P38" s="75">
        <f t="shared" si="21"/>
        <v>0</v>
      </c>
      <c r="Q38" s="75"/>
      <c r="R38" s="75">
        <f t="shared" si="6"/>
        <v>0</v>
      </c>
      <c r="S38" s="75">
        <f t="shared" si="7"/>
        <v>0</v>
      </c>
      <c r="T38" s="77">
        <v>200</v>
      </c>
      <c r="U38" s="75">
        <f t="shared" si="8"/>
        <v>0</v>
      </c>
      <c r="V38" s="75">
        <f t="shared" si="9"/>
        <v>40</v>
      </c>
      <c r="W38" s="75">
        <f t="shared" si="10"/>
        <v>40</v>
      </c>
      <c r="X38" s="75">
        <f t="shared" si="11"/>
        <v>40</v>
      </c>
      <c r="Y38" s="76">
        <v>32</v>
      </c>
      <c r="Z38" s="75">
        <f t="shared" si="12"/>
        <v>67</v>
      </c>
      <c r="AA38" s="75">
        <f t="shared" si="13"/>
        <v>0</v>
      </c>
      <c r="AB38" s="75">
        <f t="shared" si="14"/>
        <v>67</v>
      </c>
      <c r="AC38" s="75">
        <f t="shared" si="15"/>
        <v>67</v>
      </c>
      <c r="AD38" s="78">
        <f t="shared" si="16"/>
        <v>126</v>
      </c>
      <c r="AE38" s="78">
        <f t="shared" si="17"/>
        <v>126</v>
      </c>
      <c r="AF38" s="78">
        <f t="shared" si="22"/>
        <v>96</v>
      </c>
    </row>
    <row r="39" spans="1:34" s="79" customFormat="1" x14ac:dyDescent="0.25">
      <c r="A39" s="71">
        <v>34</v>
      </c>
      <c r="B39" s="72" t="s">
        <v>137</v>
      </c>
      <c r="C39" s="73">
        <v>32</v>
      </c>
      <c r="D39" s="84">
        <v>7.9</v>
      </c>
      <c r="E39" s="75">
        <f t="shared" si="0"/>
        <v>35</v>
      </c>
      <c r="F39" s="75">
        <f t="shared" si="1"/>
        <v>0</v>
      </c>
      <c r="G39" s="75">
        <f t="shared" si="2"/>
        <v>35</v>
      </c>
      <c r="H39" s="75">
        <f t="shared" si="3"/>
        <v>35</v>
      </c>
      <c r="I39" s="76">
        <v>65</v>
      </c>
      <c r="J39" s="75">
        <f t="shared" si="18"/>
        <v>78</v>
      </c>
      <c r="K39" s="75">
        <f t="shared" si="19"/>
        <v>0</v>
      </c>
      <c r="L39" s="75">
        <f t="shared" si="4"/>
        <v>78</v>
      </c>
      <c r="M39" s="75">
        <f t="shared" si="5"/>
        <v>78</v>
      </c>
      <c r="N39" s="75">
        <v>60</v>
      </c>
      <c r="O39" s="75">
        <f t="shared" si="20"/>
        <v>0</v>
      </c>
      <c r="P39" s="75">
        <f t="shared" si="21"/>
        <v>0</v>
      </c>
      <c r="Q39" s="75"/>
      <c r="R39" s="75">
        <f t="shared" si="6"/>
        <v>0</v>
      </c>
      <c r="S39" s="75">
        <f t="shared" si="7"/>
        <v>0</v>
      </c>
      <c r="T39" s="77">
        <v>209</v>
      </c>
      <c r="U39" s="75">
        <f t="shared" si="8"/>
        <v>0</v>
      </c>
      <c r="V39" s="75">
        <f t="shared" si="9"/>
        <v>49</v>
      </c>
      <c r="W39" s="75">
        <f t="shared" si="10"/>
        <v>49</v>
      </c>
      <c r="X39" s="75">
        <f t="shared" si="11"/>
        <v>49</v>
      </c>
      <c r="Y39" s="76">
        <v>18</v>
      </c>
      <c r="Z39" s="75">
        <f t="shared" si="12"/>
        <v>0</v>
      </c>
      <c r="AA39" s="75">
        <f t="shared" si="13"/>
        <v>41</v>
      </c>
      <c r="AB39" s="75">
        <f t="shared" si="14"/>
        <v>41</v>
      </c>
      <c r="AC39" s="75">
        <f t="shared" si="15"/>
        <v>41</v>
      </c>
      <c r="AD39" s="78">
        <f t="shared" si="16"/>
        <v>203</v>
      </c>
      <c r="AE39" s="78">
        <f t="shared" si="17"/>
        <v>203</v>
      </c>
      <c r="AF39" s="78">
        <f t="shared" si="22"/>
        <v>6</v>
      </c>
    </row>
    <row r="40" spans="1:34" s="79" customFormat="1" x14ac:dyDescent="0.25">
      <c r="A40" s="71">
        <v>35</v>
      </c>
      <c r="B40" s="72" t="s">
        <v>138</v>
      </c>
      <c r="C40" s="73">
        <v>32</v>
      </c>
      <c r="D40" s="84">
        <v>7.12</v>
      </c>
      <c r="E40" s="75">
        <f t="shared" si="0"/>
        <v>60</v>
      </c>
      <c r="F40" s="75">
        <f t="shared" si="1"/>
        <v>0</v>
      </c>
      <c r="G40" s="75">
        <f t="shared" si="2"/>
        <v>60</v>
      </c>
      <c r="H40" s="75">
        <f t="shared" si="3"/>
        <v>60</v>
      </c>
      <c r="I40" s="76">
        <v>65</v>
      </c>
      <c r="J40" s="75">
        <f t="shared" si="18"/>
        <v>78</v>
      </c>
      <c r="K40" s="75">
        <f t="shared" si="19"/>
        <v>0</v>
      </c>
      <c r="L40" s="75">
        <f t="shared" si="4"/>
        <v>78</v>
      </c>
      <c r="M40" s="75">
        <f t="shared" si="5"/>
        <v>78</v>
      </c>
      <c r="N40" s="75">
        <v>60</v>
      </c>
      <c r="O40" s="75">
        <f t="shared" si="20"/>
        <v>0</v>
      </c>
      <c r="P40" s="75">
        <f t="shared" si="21"/>
        <v>0</v>
      </c>
      <c r="Q40" s="75"/>
      <c r="R40" s="75">
        <f t="shared" si="6"/>
        <v>0</v>
      </c>
      <c r="S40" s="75">
        <f t="shared" si="7"/>
        <v>0</v>
      </c>
      <c r="T40" s="77">
        <v>193</v>
      </c>
      <c r="U40" s="75">
        <f t="shared" si="8"/>
        <v>0</v>
      </c>
      <c r="V40" s="75">
        <f t="shared" si="9"/>
        <v>34</v>
      </c>
      <c r="W40" s="75">
        <f t="shared" si="10"/>
        <v>34</v>
      </c>
      <c r="X40" s="75">
        <f t="shared" si="11"/>
        <v>34</v>
      </c>
      <c r="Y40" s="76">
        <v>33</v>
      </c>
      <c r="Z40" s="75">
        <f t="shared" si="12"/>
        <v>68</v>
      </c>
      <c r="AA40" s="75">
        <f t="shared" si="13"/>
        <v>0</v>
      </c>
      <c r="AB40" s="75">
        <f t="shared" si="14"/>
        <v>68</v>
      </c>
      <c r="AC40" s="75">
        <f t="shared" si="15"/>
        <v>68</v>
      </c>
      <c r="AD40" s="78">
        <f t="shared" si="16"/>
        <v>240</v>
      </c>
      <c r="AE40" s="78">
        <f t="shared" si="17"/>
        <v>240</v>
      </c>
      <c r="AF40" s="78">
        <f t="shared" si="22"/>
        <v>1</v>
      </c>
      <c r="AH40" s="79">
        <f>SUM(H36:H37,H39:H40,M36:M37,M39:M40,X37:X40,AC36:AC38,AC40)</f>
        <v>834</v>
      </c>
    </row>
    <row r="41" spans="1:34" x14ac:dyDescent="0.25">
      <c r="A41" s="43">
        <v>36</v>
      </c>
      <c r="B41" s="44" t="s">
        <v>139</v>
      </c>
      <c r="C41" s="45">
        <v>9</v>
      </c>
      <c r="D41" s="67">
        <v>7.5</v>
      </c>
      <c r="E41" s="14">
        <f t="shared" si="0"/>
        <v>50</v>
      </c>
      <c r="F41" s="14">
        <f t="shared" si="1"/>
        <v>0</v>
      </c>
      <c r="G41" s="14">
        <f t="shared" si="2"/>
        <v>50</v>
      </c>
      <c r="H41" s="15">
        <f t="shared" si="3"/>
        <v>50</v>
      </c>
      <c r="I41" s="47">
        <v>44</v>
      </c>
      <c r="J41" s="14">
        <f t="shared" si="18"/>
        <v>0</v>
      </c>
      <c r="K41" s="14">
        <f t="shared" si="19"/>
        <v>29</v>
      </c>
      <c r="L41" s="14">
        <f t="shared" si="4"/>
        <v>29</v>
      </c>
      <c r="M41" s="15">
        <f t="shared" si="5"/>
        <v>29</v>
      </c>
      <c r="N41" s="16">
        <v>60</v>
      </c>
      <c r="O41" s="16">
        <f t="shared" si="20"/>
        <v>0</v>
      </c>
      <c r="P41" s="16">
        <f t="shared" si="21"/>
        <v>0</v>
      </c>
      <c r="Q41" s="16"/>
      <c r="R41" s="16">
        <f t="shared" si="6"/>
        <v>0</v>
      </c>
      <c r="S41" s="16">
        <f t="shared" si="7"/>
        <v>0</v>
      </c>
      <c r="T41" s="50">
        <v>206</v>
      </c>
      <c r="U41" s="16">
        <f t="shared" si="8"/>
        <v>0</v>
      </c>
      <c r="V41" s="16">
        <f t="shared" si="9"/>
        <v>46</v>
      </c>
      <c r="W41" s="16">
        <f t="shared" si="10"/>
        <v>46</v>
      </c>
      <c r="X41" s="15">
        <f t="shared" si="11"/>
        <v>46</v>
      </c>
      <c r="Y41" s="47">
        <v>20</v>
      </c>
      <c r="Z41" s="16">
        <f t="shared" si="12"/>
        <v>0</v>
      </c>
      <c r="AA41" s="16">
        <f t="shared" si="13"/>
        <v>47</v>
      </c>
      <c r="AB41" s="16">
        <f t="shared" si="14"/>
        <v>47</v>
      </c>
      <c r="AC41" s="15">
        <f t="shared" si="15"/>
        <v>47</v>
      </c>
      <c r="AD41" s="18">
        <f t="shared" si="16"/>
        <v>172</v>
      </c>
      <c r="AE41" s="19">
        <f t="shared" si="17"/>
        <v>172</v>
      </c>
      <c r="AF41" s="19">
        <f t="shared" si="22"/>
        <v>22</v>
      </c>
    </row>
    <row r="42" spans="1:34" x14ac:dyDescent="0.25">
      <c r="A42" s="43">
        <v>37</v>
      </c>
      <c r="B42" s="44" t="s">
        <v>140</v>
      </c>
      <c r="C42" s="45">
        <v>9</v>
      </c>
      <c r="D42" s="67">
        <v>7.35</v>
      </c>
      <c r="E42" s="14">
        <f t="shared" si="0"/>
        <v>54</v>
      </c>
      <c r="F42" s="14">
        <f t="shared" si="1"/>
        <v>0</v>
      </c>
      <c r="G42" s="14">
        <f t="shared" si="2"/>
        <v>54</v>
      </c>
      <c r="H42" s="15">
        <f t="shared" si="3"/>
        <v>54</v>
      </c>
      <c r="I42" s="47">
        <v>59</v>
      </c>
      <c r="J42" s="14">
        <f t="shared" si="18"/>
        <v>66</v>
      </c>
      <c r="K42" s="14">
        <f t="shared" si="19"/>
        <v>0</v>
      </c>
      <c r="L42" s="14">
        <f t="shared" si="4"/>
        <v>66</v>
      </c>
      <c r="M42" s="15">
        <f t="shared" si="5"/>
        <v>66</v>
      </c>
      <c r="N42" s="16">
        <v>60</v>
      </c>
      <c r="O42" s="16">
        <f t="shared" si="20"/>
        <v>0</v>
      </c>
      <c r="P42" s="16">
        <f t="shared" si="21"/>
        <v>0</v>
      </c>
      <c r="Q42" s="16"/>
      <c r="R42" s="16">
        <f t="shared" si="6"/>
        <v>0</v>
      </c>
      <c r="S42" s="16">
        <f t="shared" si="7"/>
        <v>0</v>
      </c>
      <c r="T42" s="50">
        <v>199</v>
      </c>
      <c r="U42" s="16">
        <f t="shared" si="8"/>
        <v>0</v>
      </c>
      <c r="V42" s="16">
        <f t="shared" si="9"/>
        <v>39</v>
      </c>
      <c r="W42" s="16">
        <f t="shared" si="10"/>
        <v>39</v>
      </c>
      <c r="X42" s="15">
        <f t="shared" si="11"/>
        <v>39</v>
      </c>
      <c r="Y42" s="47">
        <v>18.5</v>
      </c>
      <c r="Z42" s="16">
        <f t="shared" si="12"/>
        <v>0</v>
      </c>
      <c r="AA42" s="16">
        <f t="shared" si="13"/>
        <v>42</v>
      </c>
      <c r="AB42" s="16">
        <f t="shared" si="14"/>
        <v>42</v>
      </c>
      <c r="AC42" s="15">
        <f t="shared" si="15"/>
        <v>42</v>
      </c>
      <c r="AD42" s="18">
        <f t="shared" si="16"/>
        <v>201</v>
      </c>
      <c r="AE42" s="19">
        <f t="shared" si="17"/>
        <v>201</v>
      </c>
      <c r="AF42" s="19">
        <f t="shared" si="22"/>
        <v>9</v>
      </c>
    </row>
    <row r="43" spans="1:34" x14ac:dyDescent="0.25">
      <c r="A43" s="43">
        <v>38</v>
      </c>
      <c r="B43" s="44" t="s">
        <v>141</v>
      </c>
      <c r="C43" s="45">
        <v>9</v>
      </c>
      <c r="D43" s="67">
        <v>7.5</v>
      </c>
      <c r="E43" s="14">
        <f t="shared" si="0"/>
        <v>50</v>
      </c>
      <c r="F43" s="14">
        <f t="shared" si="1"/>
        <v>0</v>
      </c>
      <c r="G43" s="14">
        <f t="shared" si="2"/>
        <v>50</v>
      </c>
      <c r="H43" s="15">
        <f t="shared" si="3"/>
        <v>50</v>
      </c>
      <c r="I43" s="47">
        <v>49</v>
      </c>
      <c r="J43" s="14">
        <f t="shared" si="18"/>
        <v>44</v>
      </c>
      <c r="K43" s="14">
        <f t="shared" si="19"/>
        <v>0</v>
      </c>
      <c r="L43" s="14">
        <f t="shared" si="4"/>
        <v>44</v>
      </c>
      <c r="M43" s="15">
        <f t="shared" si="5"/>
        <v>44</v>
      </c>
      <c r="N43" s="16">
        <v>60</v>
      </c>
      <c r="O43" s="16">
        <f t="shared" si="20"/>
        <v>0</v>
      </c>
      <c r="P43" s="16">
        <f t="shared" si="21"/>
        <v>0</v>
      </c>
      <c r="Q43" s="16"/>
      <c r="R43" s="16">
        <f t="shared" si="6"/>
        <v>0</v>
      </c>
      <c r="S43" s="16">
        <f t="shared" si="7"/>
        <v>0</v>
      </c>
      <c r="T43" s="50">
        <v>198</v>
      </c>
      <c r="U43" s="16">
        <f t="shared" si="8"/>
        <v>0</v>
      </c>
      <c r="V43" s="16">
        <f t="shared" si="9"/>
        <v>38</v>
      </c>
      <c r="W43" s="16">
        <f t="shared" si="10"/>
        <v>38</v>
      </c>
      <c r="X43" s="15">
        <f t="shared" si="11"/>
        <v>38</v>
      </c>
      <c r="Y43" s="47">
        <v>27.5</v>
      </c>
      <c r="Z43" s="16">
        <f t="shared" si="12"/>
        <v>62</v>
      </c>
      <c r="AA43" s="16">
        <f t="shared" si="13"/>
        <v>0</v>
      </c>
      <c r="AB43" s="16">
        <f t="shared" si="14"/>
        <v>62</v>
      </c>
      <c r="AC43" s="15">
        <f t="shared" si="15"/>
        <v>62</v>
      </c>
      <c r="AD43" s="18">
        <f t="shared" si="16"/>
        <v>194</v>
      </c>
      <c r="AE43" s="19">
        <f t="shared" si="17"/>
        <v>194</v>
      </c>
      <c r="AF43" s="19">
        <f t="shared" si="22"/>
        <v>10</v>
      </c>
    </row>
    <row r="44" spans="1:34" x14ac:dyDescent="0.25">
      <c r="A44" s="43">
        <v>39</v>
      </c>
      <c r="B44" s="44" t="s">
        <v>142</v>
      </c>
      <c r="C44" s="45">
        <v>9</v>
      </c>
      <c r="D44" s="67">
        <v>7.06</v>
      </c>
      <c r="E44" s="14">
        <f t="shared" si="0"/>
        <v>61</v>
      </c>
      <c r="F44" s="14">
        <f t="shared" si="1"/>
        <v>0</v>
      </c>
      <c r="G44" s="14">
        <f t="shared" si="2"/>
        <v>61</v>
      </c>
      <c r="H44" s="15">
        <f t="shared" si="3"/>
        <v>61</v>
      </c>
      <c r="I44" s="47">
        <v>46</v>
      </c>
      <c r="J44" s="14">
        <f t="shared" si="18"/>
        <v>0</v>
      </c>
      <c r="K44" s="14">
        <f t="shared" si="19"/>
        <v>35</v>
      </c>
      <c r="L44" s="14">
        <f t="shared" si="4"/>
        <v>35</v>
      </c>
      <c r="M44" s="15">
        <f t="shared" si="5"/>
        <v>35</v>
      </c>
      <c r="N44" s="16">
        <v>60</v>
      </c>
      <c r="O44" s="16">
        <f t="shared" si="20"/>
        <v>0</v>
      </c>
      <c r="P44" s="16">
        <f t="shared" si="21"/>
        <v>0</v>
      </c>
      <c r="Q44" s="16"/>
      <c r="R44" s="16">
        <f t="shared" si="6"/>
        <v>0</v>
      </c>
      <c r="S44" s="16">
        <f t="shared" si="7"/>
        <v>0</v>
      </c>
      <c r="T44" s="50">
        <v>208</v>
      </c>
      <c r="U44" s="16">
        <f t="shared" si="8"/>
        <v>0</v>
      </c>
      <c r="V44" s="16">
        <f t="shared" si="9"/>
        <v>48</v>
      </c>
      <c r="W44" s="16">
        <f t="shared" si="10"/>
        <v>48</v>
      </c>
      <c r="X44" s="15">
        <f t="shared" si="11"/>
        <v>48</v>
      </c>
      <c r="Y44" s="47">
        <v>25</v>
      </c>
      <c r="Z44" s="16">
        <f t="shared" si="12"/>
        <v>0</v>
      </c>
      <c r="AA44" s="16">
        <f t="shared" si="13"/>
        <v>58</v>
      </c>
      <c r="AB44" s="16">
        <f t="shared" si="14"/>
        <v>58</v>
      </c>
      <c r="AC44" s="15">
        <f t="shared" si="15"/>
        <v>58</v>
      </c>
      <c r="AD44" s="18">
        <f t="shared" si="16"/>
        <v>202</v>
      </c>
      <c r="AE44" s="19">
        <f t="shared" si="17"/>
        <v>202</v>
      </c>
      <c r="AF44" s="19">
        <f t="shared" si="22"/>
        <v>8</v>
      </c>
    </row>
    <row r="45" spans="1:34" x14ac:dyDescent="0.25">
      <c r="A45" s="43">
        <v>40</v>
      </c>
      <c r="B45" s="44" t="s">
        <v>143</v>
      </c>
      <c r="C45" s="45">
        <v>9</v>
      </c>
      <c r="D45" s="67">
        <v>7.5</v>
      </c>
      <c r="E45" s="14">
        <f t="shared" si="0"/>
        <v>50</v>
      </c>
      <c r="F45" s="14">
        <f t="shared" si="1"/>
        <v>0</v>
      </c>
      <c r="G45" s="14">
        <f t="shared" si="2"/>
        <v>50</v>
      </c>
      <c r="H45" s="15">
        <f t="shared" si="3"/>
        <v>50</v>
      </c>
      <c r="I45" s="47">
        <v>56</v>
      </c>
      <c r="J45" s="14">
        <f t="shared" si="18"/>
        <v>60</v>
      </c>
      <c r="K45" s="14">
        <f t="shared" si="19"/>
        <v>0</v>
      </c>
      <c r="L45" s="14">
        <f t="shared" si="4"/>
        <v>60</v>
      </c>
      <c r="M45" s="15">
        <f t="shared" si="5"/>
        <v>60</v>
      </c>
      <c r="N45" s="16">
        <v>60</v>
      </c>
      <c r="O45" s="16">
        <f t="shared" si="20"/>
        <v>0</v>
      </c>
      <c r="P45" s="16">
        <f t="shared" si="21"/>
        <v>0</v>
      </c>
      <c r="Q45" s="16"/>
      <c r="R45" s="16">
        <f t="shared" si="6"/>
        <v>0</v>
      </c>
      <c r="S45" s="16">
        <f t="shared" si="7"/>
        <v>0</v>
      </c>
      <c r="T45" s="50">
        <v>199</v>
      </c>
      <c r="U45" s="16">
        <f t="shared" si="8"/>
        <v>0</v>
      </c>
      <c r="V45" s="16">
        <f t="shared" si="9"/>
        <v>39</v>
      </c>
      <c r="W45" s="16">
        <f t="shared" si="10"/>
        <v>39</v>
      </c>
      <c r="X45" s="15">
        <f t="shared" si="11"/>
        <v>39</v>
      </c>
      <c r="Y45" s="47">
        <v>24</v>
      </c>
      <c r="Z45" s="16">
        <f t="shared" si="12"/>
        <v>0</v>
      </c>
      <c r="AA45" s="16">
        <f t="shared" si="13"/>
        <v>56</v>
      </c>
      <c r="AB45" s="16">
        <f t="shared" si="14"/>
        <v>56</v>
      </c>
      <c r="AC45" s="15">
        <f t="shared" si="15"/>
        <v>56</v>
      </c>
      <c r="AD45" s="18">
        <f t="shared" si="16"/>
        <v>205</v>
      </c>
      <c r="AE45" s="19">
        <f t="shared" si="17"/>
        <v>205</v>
      </c>
      <c r="AF45" s="19">
        <f t="shared" si="22"/>
        <v>4</v>
      </c>
      <c r="AH45">
        <f>SUM(H42:H45,M42:M45,X41:X42,X44:X45,AC41,AC43:AC45)</f>
        <v>815</v>
      </c>
    </row>
    <row r="46" spans="1:34" s="79" customFormat="1" x14ac:dyDescent="0.25">
      <c r="A46" s="71">
        <v>41</v>
      </c>
      <c r="B46" s="72" t="s">
        <v>144</v>
      </c>
      <c r="C46" s="73">
        <v>19</v>
      </c>
      <c r="D46" s="84">
        <v>7.48</v>
      </c>
      <c r="E46" s="75">
        <f t="shared" si="0"/>
        <v>50</v>
      </c>
      <c r="F46" s="75">
        <f t="shared" si="1"/>
        <v>0</v>
      </c>
      <c r="G46" s="75">
        <f t="shared" si="2"/>
        <v>50</v>
      </c>
      <c r="H46" s="75">
        <f t="shared" si="3"/>
        <v>50</v>
      </c>
      <c r="I46" s="76">
        <v>51</v>
      </c>
      <c r="J46" s="75">
        <f t="shared" si="18"/>
        <v>50</v>
      </c>
      <c r="K46" s="75">
        <f t="shared" si="19"/>
        <v>0</v>
      </c>
      <c r="L46" s="75">
        <f t="shared" si="4"/>
        <v>50</v>
      </c>
      <c r="M46" s="75">
        <f t="shared" si="5"/>
        <v>50</v>
      </c>
      <c r="N46" s="75">
        <v>60</v>
      </c>
      <c r="O46" s="75">
        <f t="shared" si="20"/>
        <v>0</v>
      </c>
      <c r="P46" s="75">
        <f t="shared" si="21"/>
        <v>0</v>
      </c>
      <c r="Q46" s="75"/>
      <c r="R46" s="75">
        <f t="shared" si="6"/>
        <v>0</v>
      </c>
      <c r="S46" s="75">
        <f t="shared" si="7"/>
        <v>0</v>
      </c>
      <c r="T46" s="77">
        <v>212</v>
      </c>
      <c r="U46" s="75">
        <f t="shared" si="8"/>
        <v>0</v>
      </c>
      <c r="V46" s="75">
        <f t="shared" si="9"/>
        <v>51</v>
      </c>
      <c r="W46" s="75">
        <f t="shared" si="10"/>
        <v>51</v>
      </c>
      <c r="X46" s="75">
        <f t="shared" si="11"/>
        <v>51</v>
      </c>
      <c r="Y46" s="76">
        <v>15.5</v>
      </c>
      <c r="Z46" s="75">
        <f t="shared" si="12"/>
        <v>0</v>
      </c>
      <c r="AA46" s="75">
        <f t="shared" si="13"/>
        <v>33</v>
      </c>
      <c r="AB46" s="75">
        <f t="shared" si="14"/>
        <v>33</v>
      </c>
      <c r="AC46" s="75">
        <f t="shared" si="15"/>
        <v>33</v>
      </c>
      <c r="AD46" s="78">
        <f t="shared" si="16"/>
        <v>184</v>
      </c>
      <c r="AE46" s="78">
        <f t="shared" si="17"/>
        <v>184</v>
      </c>
      <c r="AF46" s="78">
        <f t="shared" si="22"/>
        <v>17</v>
      </c>
    </row>
    <row r="47" spans="1:34" s="79" customFormat="1" x14ac:dyDescent="0.25">
      <c r="A47" s="71">
        <v>42</v>
      </c>
      <c r="B47" s="72" t="s">
        <v>145</v>
      </c>
      <c r="C47" s="73">
        <v>19</v>
      </c>
      <c r="D47" s="84">
        <v>7.83</v>
      </c>
      <c r="E47" s="75">
        <f t="shared" si="0"/>
        <v>37</v>
      </c>
      <c r="F47" s="75">
        <f t="shared" si="1"/>
        <v>0</v>
      </c>
      <c r="G47" s="75">
        <f t="shared" si="2"/>
        <v>37</v>
      </c>
      <c r="H47" s="75">
        <f t="shared" si="3"/>
        <v>37</v>
      </c>
      <c r="I47" s="76">
        <v>50</v>
      </c>
      <c r="J47" s="75">
        <f t="shared" si="18"/>
        <v>47</v>
      </c>
      <c r="K47" s="75">
        <f t="shared" si="19"/>
        <v>0</v>
      </c>
      <c r="L47" s="75">
        <f t="shared" si="4"/>
        <v>47</v>
      </c>
      <c r="M47" s="75">
        <f t="shared" si="5"/>
        <v>47</v>
      </c>
      <c r="N47" s="75">
        <v>60</v>
      </c>
      <c r="O47" s="75">
        <f t="shared" si="20"/>
        <v>0</v>
      </c>
      <c r="P47" s="75">
        <f t="shared" si="21"/>
        <v>0</v>
      </c>
      <c r="Q47" s="75"/>
      <c r="R47" s="75">
        <f t="shared" si="6"/>
        <v>0</v>
      </c>
      <c r="S47" s="75">
        <f t="shared" si="7"/>
        <v>0</v>
      </c>
      <c r="T47" s="77">
        <v>196</v>
      </c>
      <c r="U47" s="75">
        <f t="shared" si="8"/>
        <v>0</v>
      </c>
      <c r="V47" s="75">
        <f t="shared" si="9"/>
        <v>36</v>
      </c>
      <c r="W47" s="75">
        <f t="shared" si="10"/>
        <v>36</v>
      </c>
      <c r="X47" s="75">
        <f t="shared" si="11"/>
        <v>36</v>
      </c>
      <c r="Y47" s="76">
        <v>15.5</v>
      </c>
      <c r="Z47" s="75">
        <f t="shared" si="12"/>
        <v>0</v>
      </c>
      <c r="AA47" s="75">
        <f t="shared" si="13"/>
        <v>33</v>
      </c>
      <c r="AB47" s="75">
        <f t="shared" si="14"/>
        <v>33</v>
      </c>
      <c r="AC47" s="75">
        <f t="shared" si="15"/>
        <v>33</v>
      </c>
      <c r="AD47" s="78">
        <f t="shared" si="16"/>
        <v>153</v>
      </c>
      <c r="AE47" s="78">
        <f t="shared" si="17"/>
        <v>153</v>
      </c>
      <c r="AF47" s="78">
        <f t="shared" si="22"/>
        <v>54</v>
      </c>
    </row>
    <row r="48" spans="1:34" s="79" customFormat="1" x14ac:dyDescent="0.25">
      <c r="A48" s="71">
        <v>43</v>
      </c>
      <c r="B48" s="72" t="s">
        <v>146</v>
      </c>
      <c r="C48" s="73">
        <v>19</v>
      </c>
      <c r="D48" s="84">
        <v>8.1199999999999992</v>
      </c>
      <c r="E48" s="75">
        <f t="shared" si="0"/>
        <v>28</v>
      </c>
      <c r="F48" s="75">
        <f t="shared" si="1"/>
        <v>0</v>
      </c>
      <c r="G48" s="75">
        <f t="shared" si="2"/>
        <v>28</v>
      </c>
      <c r="H48" s="75">
        <f t="shared" si="3"/>
        <v>28</v>
      </c>
      <c r="I48" s="76">
        <v>51</v>
      </c>
      <c r="J48" s="75">
        <f t="shared" si="18"/>
        <v>50</v>
      </c>
      <c r="K48" s="75">
        <f t="shared" si="19"/>
        <v>0</v>
      </c>
      <c r="L48" s="75">
        <f t="shared" si="4"/>
        <v>50</v>
      </c>
      <c r="M48" s="75">
        <f t="shared" si="5"/>
        <v>50</v>
      </c>
      <c r="N48" s="75">
        <v>60</v>
      </c>
      <c r="O48" s="75">
        <f t="shared" si="20"/>
        <v>0</v>
      </c>
      <c r="P48" s="75">
        <f t="shared" si="21"/>
        <v>0</v>
      </c>
      <c r="Q48" s="75"/>
      <c r="R48" s="75">
        <f t="shared" si="6"/>
        <v>0</v>
      </c>
      <c r="S48" s="75">
        <f t="shared" si="7"/>
        <v>0</v>
      </c>
      <c r="T48" s="77">
        <v>190</v>
      </c>
      <c r="U48" s="75">
        <f t="shared" si="8"/>
        <v>0</v>
      </c>
      <c r="V48" s="75">
        <f t="shared" si="9"/>
        <v>33</v>
      </c>
      <c r="W48" s="75">
        <f t="shared" si="10"/>
        <v>33</v>
      </c>
      <c r="X48" s="75">
        <f t="shared" si="11"/>
        <v>33</v>
      </c>
      <c r="Y48" s="76">
        <v>21</v>
      </c>
      <c r="Z48" s="75">
        <f t="shared" si="12"/>
        <v>0</v>
      </c>
      <c r="AA48" s="75">
        <f t="shared" si="13"/>
        <v>50</v>
      </c>
      <c r="AB48" s="75">
        <f t="shared" si="14"/>
        <v>50</v>
      </c>
      <c r="AC48" s="75">
        <f t="shared" si="15"/>
        <v>50</v>
      </c>
      <c r="AD48" s="78">
        <f t="shared" si="16"/>
        <v>161</v>
      </c>
      <c r="AE48" s="78">
        <f t="shared" si="17"/>
        <v>161</v>
      </c>
      <c r="AF48" s="78">
        <f t="shared" si="22"/>
        <v>38</v>
      </c>
    </row>
    <row r="49" spans="1:34" s="79" customFormat="1" x14ac:dyDescent="0.25">
      <c r="A49" s="71">
        <v>44</v>
      </c>
      <c r="B49" s="72" t="s">
        <v>147</v>
      </c>
      <c r="C49" s="73">
        <v>19</v>
      </c>
      <c r="D49" s="84">
        <v>7.73</v>
      </c>
      <c r="E49" s="75">
        <f t="shared" si="0"/>
        <v>40</v>
      </c>
      <c r="F49" s="75">
        <f t="shared" si="1"/>
        <v>0</v>
      </c>
      <c r="G49" s="75">
        <f t="shared" si="2"/>
        <v>40</v>
      </c>
      <c r="H49" s="75">
        <f t="shared" si="3"/>
        <v>40</v>
      </c>
      <c r="I49" s="76">
        <v>48</v>
      </c>
      <c r="J49" s="75">
        <f t="shared" si="18"/>
        <v>0</v>
      </c>
      <c r="K49" s="75">
        <f t="shared" si="19"/>
        <v>41</v>
      </c>
      <c r="L49" s="75">
        <f t="shared" si="4"/>
        <v>41</v>
      </c>
      <c r="M49" s="75">
        <f t="shared" si="5"/>
        <v>41</v>
      </c>
      <c r="N49" s="75">
        <v>60</v>
      </c>
      <c r="O49" s="75">
        <f t="shared" si="20"/>
        <v>0</v>
      </c>
      <c r="P49" s="75">
        <f t="shared" si="21"/>
        <v>0</v>
      </c>
      <c r="Q49" s="75"/>
      <c r="R49" s="75">
        <f t="shared" si="6"/>
        <v>0</v>
      </c>
      <c r="S49" s="75">
        <f t="shared" si="7"/>
        <v>0</v>
      </c>
      <c r="T49" s="77">
        <v>193</v>
      </c>
      <c r="U49" s="75">
        <f t="shared" si="8"/>
        <v>0</v>
      </c>
      <c r="V49" s="75">
        <f t="shared" si="9"/>
        <v>34</v>
      </c>
      <c r="W49" s="75">
        <f t="shared" si="10"/>
        <v>34</v>
      </c>
      <c r="X49" s="75">
        <f t="shared" si="11"/>
        <v>34</v>
      </c>
      <c r="Y49" s="76">
        <v>17.5</v>
      </c>
      <c r="Z49" s="75">
        <f t="shared" si="12"/>
        <v>0</v>
      </c>
      <c r="AA49" s="75">
        <f t="shared" si="13"/>
        <v>39</v>
      </c>
      <c r="AB49" s="75">
        <f t="shared" si="14"/>
        <v>39</v>
      </c>
      <c r="AC49" s="75">
        <f t="shared" si="15"/>
        <v>39</v>
      </c>
      <c r="AD49" s="78">
        <f t="shared" si="16"/>
        <v>154</v>
      </c>
      <c r="AE49" s="78">
        <f t="shared" si="17"/>
        <v>154</v>
      </c>
      <c r="AF49" s="78">
        <f t="shared" si="22"/>
        <v>52</v>
      </c>
    </row>
    <row r="50" spans="1:34" s="79" customFormat="1" x14ac:dyDescent="0.25">
      <c r="A50" s="71">
        <v>45</v>
      </c>
      <c r="B50" s="72" t="s">
        <v>148</v>
      </c>
      <c r="C50" s="73">
        <v>19</v>
      </c>
      <c r="D50" s="84">
        <v>8.0500000000000007</v>
      </c>
      <c r="E50" s="75">
        <f t="shared" si="0"/>
        <v>30</v>
      </c>
      <c r="F50" s="75">
        <f t="shared" si="1"/>
        <v>0</v>
      </c>
      <c r="G50" s="75">
        <f t="shared" si="2"/>
        <v>30</v>
      </c>
      <c r="H50" s="75">
        <f t="shared" si="3"/>
        <v>30</v>
      </c>
      <c r="I50" s="76">
        <v>50</v>
      </c>
      <c r="J50" s="75">
        <f t="shared" si="18"/>
        <v>47</v>
      </c>
      <c r="K50" s="75">
        <f t="shared" si="19"/>
        <v>0</v>
      </c>
      <c r="L50" s="75">
        <f t="shared" si="4"/>
        <v>47</v>
      </c>
      <c r="M50" s="75">
        <f t="shared" si="5"/>
        <v>47</v>
      </c>
      <c r="N50" s="75">
        <v>60</v>
      </c>
      <c r="O50" s="75">
        <f t="shared" si="20"/>
        <v>0</v>
      </c>
      <c r="P50" s="75">
        <f t="shared" si="21"/>
        <v>0</v>
      </c>
      <c r="Q50" s="75"/>
      <c r="R50" s="75">
        <f t="shared" si="6"/>
        <v>0</v>
      </c>
      <c r="S50" s="75">
        <f t="shared" si="7"/>
        <v>0</v>
      </c>
      <c r="T50" s="77">
        <v>165</v>
      </c>
      <c r="U50" s="75">
        <f t="shared" si="8"/>
        <v>0</v>
      </c>
      <c r="V50" s="75">
        <f t="shared" si="9"/>
        <v>20</v>
      </c>
      <c r="W50" s="75">
        <f t="shared" si="10"/>
        <v>20</v>
      </c>
      <c r="X50" s="75">
        <f t="shared" si="11"/>
        <v>20</v>
      </c>
      <c r="Y50" s="76">
        <v>18</v>
      </c>
      <c r="Z50" s="75">
        <f t="shared" si="12"/>
        <v>0</v>
      </c>
      <c r="AA50" s="75">
        <f t="shared" si="13"/>
        <v>41</v>
      </c>
      <c r="AB50" s="75">
        <f t="shared" si="14"/>
        <v>41</v>
      </c>
      <c r="AC50" s="75">
        <f t="shared" si="15"/>
        <v>41</v>
      </c>
      <c r="AD50" s="78">
        <f t="shared" si="16"/>
        <v>138</v>
      </c>
      <c r="AE50" s="78">
        <f t="shared" si="17"/>
        <v>138</v>
      </c>
      <c r="AF50" s="78">
        <f t="shared" si="22"/>
        <v>77</v>
      </c>
      <c r="AH50" s="79">
        <f>SUM(H46:H47,H49:H50,M46:M48,M50,X46:X49,AC47:AC50)</f>
        <v>668</v>
      </c>
    </row>
    <row r="51" spans="1:34" x14ac:dyDescent="0.25">
      <c r="A51" s="43">
        <v>46</v>
      </c>
      <c r="B51" s="44" t="s">
        <v>149</v>
      </c>
      <c r="C51" s="45">
        <v>30</v>
      </c>
      <c r="D51" s="67">
        <v>7.96</v>
      </c>
      <c r="E51" s="14">
        <f t="shared" si="0"/>
        <v>32</v>
      </c>
      <c r="F51" s="14">
        <f t="shared" si="1"/>
        <v>0</v>
      </c>
      <c r="G51" s="14">
        <f t="shared" si="2"/>
        <v>32</v>
      </c>
      <c r="H51" s="15">
        <f t="shared" si="3"/>
        <v>32</v>
      </c>
      <c r="I51" s="47">
        <v>43</v>
      </c>
      <c r="J51" s="14">
        <f t="shared" si="18"/>
        <v>0</v>
      </c>
      <c r="K51" s="14">
        <f t="shared" si="19"/>
        <v>27</v>
      </c>
      <c r="L51" s="14">
        <f t="shared" si="4"/>
        <v>27</v>
      </c>
      <c r="M51" s="15">
        <f t="shared" si="5"/>
        <v>27</v>
      </c>
      <c r="N51" s="16">
        <v>60</v>
      </c>
      <c r="O51" s="16">
        <f t="shared" si="20"/>
        <v>0</v>
      </c>
      <c r="P51" s="16">
        <f t="shared" si="21"/>
        <v>0</v>
      </c>
      <c r="Q51" s="16"/>
      <c r="R51" s="16">
        <f t="shared" si="6"/>
        <v>0</v>
      </c>
      <c r="S51" s="16">
        <f t="shared" si="7"/>
        <v>0</v>
      </c>
      <c r="T51" s="50">
        <v>180</v>
      </c>
      <c r="U51" s="16">
        <f t="shared" si="8"/>
        <v>0</v>
      </c>
      <c r="V51" s="16">
        <f t="shared" si="9"/>
        <v>28</v>
      </c>
      <c r="W51" s="16">
        <f t="shared" si="10"/>
        <v>28</v>
      </c>
      <c r="X51" s="15">
        <f t="shared" si="11"/>
        <v>28</v>
      </c>
      <c r="Y51" s="47">
        <v>22</v>
      </c>
      <c r="Z51" s="16">
        <f t="shared" si="12"/>
        <v>0</v>
      </c>
      <c r="AA51" s="16">
        <f t="shared" si="13"/>
        <v>52</v>
      </c>
      <c r="AB51" s="16">
        <f t="shared" si="14"/>
        <v>52</v>
      </c>
      <c r="AC51" s="15">
        <f t="shared" si="15"/>
        <v>52</v>
      </c>
      <c r="AD51" s="18">
        <f t="shared" si="16"/>
        <v>139</v>
      </c>
      <c r="AE51" s="19">
        <f t="shared" si="17"/>
        <v>139</v>
      </c>
      <c r="AF51" s="19">
        <f t="shared" si="22"/>
        <v>73</v>
      </c>
    </row>
    <row r="52" spans="1:34" x14ac:dyDescent="0.25">
      <c r="A52" s="43">
        <v>47</v>
      </c>
      <c r="B52" s="44" t="s">
        <v>150</v>
      </c>
      <c r="C52" s="45">
        <v>30</v>
      </c>
      <c r="D52" s="67">
        <v>7.33</v>
      </c>
      <c r="E52" s="14">
        <f t="shared" si="0"/>
        <v>55</v>
      </c>
      <c r="F52" s="14">
        <f t="shared" si="1"/>
        <v>0</v>
      </c>
      <c r="G52" s="14">
        <f t="shared" si="2"/>
        <v>55</v>
      </c>
      <c r="H52" s="15">
        <f t="shared" si="3"/>
        <v>55</v>
      </c>
      <c r="I52" s="47">
        <v>63</v>
      </c>
      <c r="J52" s="14">
        <f t="shared" si="18"/>
        <v>74</v>
      </c>
      <c r="K52" s="14">
        <f t="shared" si="19"/>
        <v>0</v>
      </c>
      <c r="L52" s="14">
        <f t="shared" si="4"/>
        <v>74</v>
      </c>
      <c r="M52" s="15">
        <f t="shared" si="5"/>
        <v>74</v>
      </c>
      <c r="N52" s="16">
        <v>60</v>
      </c>
      <c r="O52" s="16">
        <f t="shared" si="20"/>
        <v>0</v>
      </c>
      <c r="P52" s="16">
        <f t="shared" si="21"/>
        <v>0</v>
      </c>
      <c r="Q52" s="16"/>
      <c r="R52" s="16">
        <f t="shared" si="6"/>
        <v>0</v>
      </c>
      <c r="S52" s="16">
        <f t="shared" si="7"/>
        <v>0</v>
      </c>
      <c r="T52" s="50">
        <v>216</v>
      </c>
      <c r="U52" s="16">
        <f t="shared" si="8"/>
        <v>0</v>
      </c>
      <c r="V52" s="16">
        <f t="shared" si="9"/>
        <v>53</v>
      </c>
      <c r="W52" s="16">
        <f t="shared" si="10"/>
        <v>53</v>
      </c>
      <c r="X52" s="15">
        <f t="shared" si="11"/>
        <v>53</v>
      </c>
      <c r="Y52" s="47">
        <v>20.5</v>
      </c>
      <c r="Z52" s="16">
        <f t="shared" si="12"/>
        <v>0</v>
      </c>
      <c r="AA52" s="16">
        <f t="shared" si="13"/>
        <v>48</v>
      </c>
      <c r="AB52" s="16">
        <f t="shared" si="14"/>
        <v>48</v>
      </c>
      <c r="AC52" s="15">
        <f t="shared" si="15"/>
        <v>48</v>
      </c>
      <c r="AD52" s="18">
        <f t="shared" si="16"/>
        <v>230</v>
      </c>
      <c r="AE52" s="19">
        <f t="shared" si="17"/>
        <v>230</v>
      </c>
      <c r="AF52" s="19">
        <f t="shared" si="22"/>
        <v>2</v>
      </c>
    </row>
    <row r="53" spans="1:34" x14ac:dyDescent="0.25">
      <c r="A53" s="43">
        <v>48</v>
      </c>
      <c r="B53" s="44" t="s">
        <v>151</v>
      </c>
      <c r="C53" s="45">
        <v>30</v>
      </c>
      <c r="D53" s="67">
        <v>8.83</v>
      </c>
      <c r="E53" s="14">
        <f t="shared" si="0"/>
        <v>0</v>
      </c>
      <c r="F53" s="14">
        <f t="shared" si="1"/>
        <v>10</v>
      </c>
      <c r="G53" s="14">
        <f t="shared" si="2"/>
        <v>10</v>
      </c>
      <c r="H53" s="15">
        <f t="shared" si="3"/>
        <v>10</v>
      </c>
      <c r="I53" s="47">
        <v>40</v>
      </c>
      <c r="J53" s="14">
        <f t="shared" si="18"/>
        <v>0</v>
      </c>
      <c r="K53" s="14">
        <f t="shared" si="19"/>
        <v>21</v>
      </c>
      <c r="L53" s="14">
        <f t="shared" si="4"/>
        <v>21</v>
      </c>
      <c r="M53" s="15">
        <f t="shared" si="5"/>
        <v>21</v>
      </c>
      <c r="N53" s="16">
        <v>60</v>
      </c>
      <c r="O53" s="16">
        <f t="shared" si="20"/>
        <v>0</v>
      </c>
      <c r="P53" s="16">
        <f t="shared" si="21"/>
        <v>0</v>
      </c>
      <c r="Q53" s="16"/>
      <c r="R53" s="16">
        <f t="shared" si="6"/>
        <v>0</v>
      </c>
      <c r="S53" s="16">
        <f t="shared" si="7"/>
        <v>0</v>
      </c>
      <c r="T53" s="50">
        <v>163</v>
      </c>
      <c r="U53" s="16">
        <f t="shared" si="8"/>
        <v>0</v>
      </c>
      <c r="V53" s="16">
        <f t="shared" si="9"/>
        <v>19</v>
      </c>
      <c r="W53" s="16">
        <f t="shared" si="10"/>
        <v>19</v>
      </c>
      <c r="X53" s="15">
        <f t="shared" si="11"/>
        <v>19</v>
      </c>
      <c r="Y53" s="47">
        <v>25</v>
      </c>
      <c r="Z53" s="16">
        <f t="shared" si="12"/>
        <v>0</v>
      </c>
      <c r="AA53" s="16">
        <f t="shared" si="13"/>
        <v>58</v>
      </c>
      <c r="AB53" s="16">
        <f t="shared" si="14"/>
        <v>58</v>
      </c>
      <c r="AC53" s="15">
        <f t="shared" si="15"/>
        <v>58</v>
      </c>
      <c r="AD53" s="18">
        <f t="shared" si="16"/>
        <v>108</v>
      </c>
      <c r="AE53" s="19">
        <f t="shared" si="17"/>
        <v>108</v>
      </c>
      <c r="AF53" s="19">
        <f t="shared" si="22"/>
        <v>132</v>
      </c>
    </row>
    <row r="54" spans="1:34" x14ac:dyDescent="0.25">
      <c r="A54" s="43">
        <v>49</v>
      </c>
      <c r="B54" s="44" t="s">
        <v>152</v>
      </c>
      <c r="C54" s="45">
        <v>30</v>
      </c>
      <c r="D54" s="67">
        <v>8.01</v>
      </c>
      <c r="E54" s="14">
        <f t="shared" si="0"/>
        <v>31</v>
      </c>
      <c r="F54" s="14">
        <f t="shared" si="1"/>
        <v>0</v>
      </c>
      <c r="G54" s="14">
        <f t="shared" si="2"/>
        <v>31</v>
      </c>
      <c r="H54" s="15">
        <f t="shared" si="3"/>
        <v>31</v>
      </c>
      <c r="I54" s="47">
        <v>40</v>
      </c>
      <c r="J54" s="14">
        <f t="shared" si="18"/>
        <v>0</v>
      </c>
      <c r="K54" s="14">
        <f t="shared" si="19"/>
        <v>21</v>
      </c>
      <c r="L54" s="14">
        <f t="shared" si="4"/>
        <v>21</v>
      </c>
      <c r="M54" s="15">
        <f t="shared" si="5"/>
        <v>21</v>
      </c>
      <c r="N54" s="16">
        <v>60</v>
      </c>
      <c r="O54" s="16">
        <f t="shared" si="20"/>
        <v>0</v>
      </c>
      <c r="P54" s="16">
        <f t="shared" si="21"/>
        <v>0</v>
      </c>
      <c r="Q54" s="16"/>
      <c r="R54" s="16">
        <f t="shared" si="6"/>
        <v>0</v>
      </c>
      <c r="S54" s="16">
        <f t="shared" si="7"/>
        <v>0</v>
      </c>
      <c r="T54" s="50">
        <v>204</v>
      </c>
      <c r="U54" s="16">
        <f t="shared" si="8"/>
        <v>0</v>
      </c>
      <c r="V54" s="16">
        <f t="shared" si="9"/>
        <v>44</v>
      </c>
      <c r="W54" s="16">
        <f t="shared" si="10"/>
        <v>44</v>
      </c>
      <c r="X54" s="15">
        <f t="shared" si="11"/>
        <v>44</v>
      </c>
      <c r="Y54" s="47">
        <v>10</v>
      </c>
      <c r="Z54" s="16">
        <f t="shared" si="12"/>
        <v>0</v>
      </c>
      <c r="AA54" s="16">
        <f t="shared" si="13"/>
        <v>20</v>
      </c>
      <c r="AB54" s="16">
        <f t="shared" si="14"/>
        <v>20</v>
      </c>
      <c r="AC54" s="15">
        <f t="shared" si="15"/>
        <v>20</v>
      </c>
      <c r="AD54" s="18">
        <f t="shared" si="16"/>
        <v>116</v>
      </c>
      <c r="AE54" s="19">
        <f t="shared" si="17"/>
        <v>116</v>
      </c>
      <c r="AF54" s="19">
        <f t="shared" si="22"/>
        <v>122</v>
      </c>
    </row>
    <row r="55" spans="1:34" x14ac:dyDescent="0.25">
      <c r="A55" s="43">
        <v>50</v>
      </c>
      <c r="B55" s="44" t="s">
        <v>153</v>
      </c>
      <c r="C55" s="45">
        <v>30</v>
      </c>
      <c r="D55" s="67">
        <v>8.35</v>
      </c>
      <c r="E55" s="14">
        <f t="shared" si="0"/>
        <v>0</v>
      </c>
      <c r="F55" s="14">
        <f t="shared" si="1"/>
        <v>21</v>
      </c>
      <c r="G55" s="14">
        <f t="shared" si="2"/>
        <v>21</v>
      </c>
      <c r="H55" s="15">
        <f t="shared" si="3"/>
        <v>21</v>
      </c>
      <c r="I55" s="47">
        <v>35</v>
      </c>
      <c r="J55" s="14">
        <f t="shared" si="18"/>
        <v>0</v>
      </c>
      <c r="K55" s="14">
        <f t="shared" si="19"/>
        <v>14</v>
      </c>
      <c r="L55" s="14">
        <f t="shared" si="4"/>
        <v>14</v>
      </c>
      <c r="M55" s="15">
        <f t="shared" si="5"/>
        <v>14</v>
      </c>
      <c r="N55" s="16">
        <v>60</v>
      </c>
      <c r="O55" s="16">
        <f t="shared" si="20"/>
        <v>0</v>
      </c>
      <c r="P55" s="16">
        <f t="shared" si="21"/>
        <v>0</v>
      </c>
      <c r="Q55" s="16"/>
      <c r="R55" s="16">
        <f t="shared" si="6"/>
        <v>0</v>
      </c>
      <c r="S55" s="16">
        <f t="shared" si="7"/>
        <v>0</v>
      </c>
      <c r="T55" s="50">
        <v>178</v>
      </c>
      <c r="U55" s="16">
        <f t="shared" si="8"/>
        <v>0</v>
      </c>
      <c r="V55" s="16">
        <f t="shared" si="9"/>
        <v>27</v>
      </c>
      <c r="W55" s="16">
        <f t="shared" si="10"/>
        <v>27</v>
      </c>
      <c r="X55" s="15">
        <f t="shared" si="11"/>
        <v>27</v>
      </c>
      <c r="Y55" s="47">
        <v>17.5</v>
      </c>
      <c r="Z55" s="16">
        <f t="shared" si="12"/>
        <v>0</v>
      </c>
      <c r="AA55" s="16">
        <f t="shared" si="13"/>
        <v>39</v>
      </c>
      <c r="AB55" s="16">
        <f t="shared" si="14"/>
        <v>39</v>
      </c>
      <c r="AC55" s="15">
        <f t="shared" si="15"/>
        <v>39</v>
      </c>
      <c r="AD55" s="18">
        <f t="shared" si="16"/>
        <v>101</v>
      </c>
      <c r="AE55" s="19">
        <f t="shared" si="17"/>
        <v>101</v>
      </c>
      <c r="AF55" s="19">
        <f t="shared" si="22"/>
        <v>144</v>
      </c>
      <c r="AH55">
        <f>SUM(H51:H52,H54:H55,M51:M54,X51:X52,X54:X55,AC51:AC53,AC55)</f>
        <v>631</v>
      </c>
    </row>
    <row r="56" spans="1:34" s="79" customFormat="1" x14ac:dyDescent="0.25">
      <c r="A56" s="71">
        <v>51</v>
      </c>
      <c r="B56" s="72" t="s">
        <v>154</v>
      </c>
      <c r="C56" s="73">
        <v>38</v>
      </c>
      <c r="D56" s="84">
        <v>7.41</v>
      </c>
      <c r="E56" s="75">
        <f t="shared" si="0"/>
        <v>52</v>
      </c>
      <c r="F56" s="75">
        <f t="shared" si="1"/>
        <v>0</v>
      </c>
      <c r="G56" s="75">
        <f t="shared" si="2"/>
        <v>52</v>
      </c>
      <c r="H56" s="75">
        <f t="shared" si="3"/>
        <v>52</v>
      </c>
      <c r="I56" s="76">
        <v>39</v>
      </c>
      <c r="J56" s="75">
        <f t="shared" si="18"/>
        <v>0</v>
      </c>
      <c r="K56" s="75">
        <f t="shared" si="19"/>
        <v>19</v>
      </c>
      <c r="L56" s="75">
        <f t="shared" si="4"/>
        <v>19</v>
      </c>
      <c r="M56" s="75">
        <f t="shared" si="5"/>
        <v>19</v>
      </c>
      <c r="N56" s="75">
        <v>60</v>
      </c>
      <c r="O56" s="75">
        <f t="shared" si="20"/>
        <v>0</v>
      </c>
      <c r="P56" s="75">
        <f t="shared" si="21"/>
        <v>0</v>
      </c>
      <c r="Q56" s="75"/>
      <c r="R56" s="75">
        <f t="shared" si="6"/>
        <v>0</v>
      </c>
      <c r="S56" s="75">
        <f t="shared" si="7"/>
        <v>0</v>
      </c>
      <c r="T56" s="77">
        <v>190</v>
      </c>
      <c r="U56" s="75">
        <f t="shared" si="8"/>
        <v>0</v>
      </c>
      <c r="V56" s="75">
        <f t="shared" si="9"/>
        <v>33</v>
      </c>
      <c r="W56" s="75">
        <f t="shared" si="10"/>
        <v>33</v>
      </c>
      <c r="X56" s="75">
        <f t="shared" si="11"/>
        <v>33</v>
      </c>
      <c r="Y56" s="76">
        <v>21.5</v>
      </c>
      <c r="Z56" s="75">
        <f t="shared" si="12"/>
        <v>0</v>
      </c>
      <c r="AA56" s="75">
        <f t="shared" si="13"/>
        <v>51</v>
      </c>
      <c r="AB56" s="75">
        <f t="shared" si="14"/>
        <v>51</v>
      </c>
      <c r="AC56" s="75">
        <f t="shared" si="15"/>
        <v>51</v>
      </c>
      <c r="AD56" s="78">
        <f t="shared" si="16"/>
        <v>155</v>
      </c>
      <c r="AE56" s="78">
        <f t="shared" si="17"/>
        <v>155</v>
      </c>
      <c r="AF56" s="78">
        <f t="shared" si="22"/>
        <v>50</v>
      </c>
    </row>
    <row r="57" spans="1:34" s="79" customFormat="1" x14ac:dyDescent="0.25">
      <c r="A57" s="71">
        <v>52</v>
      </c>
      <c r="B57" s="72" t="s">
        <v>155</v>
      </c>
      <c r="C57" s="73">
        <v>38</v>
      </c>
      <c r="D57" s="84">
        <v>8.02</v>
      </c>
      <c r="E57" s="75">
        <f t="shared" si="0"/>
        <v>31</v>
      </c>
      <c r="F57" s="75">
        <f t="shared" si="1"/>
        <v>0</v>
      </c>
      <c r="G57" s="75">
        <f t="shared" si="2"/>
        <v>31</v>
      </c>
      <c r="H57" s="75">
        <f t="shared" si="3"/>
        <v>31</v>
      </c>
      <c r="I57" s="76">
        <v>51</v>
      </c>
      <c r="J57" s="75">
        <f t="shared" si="18"/>
        <v>50</v>
      </c>
      <c r="K57" s="75">
        <f t="shared" si="19"/>
        <v>0</v>
      </c>
      <c r="L57" s="75">
        <f t="shared" si="4"/>
        <v>50</v>
      </c>
      <c r="M57" s="75">
        <f t="shared" si="5"/>
        <v>50</v>
      </c>
      <c r="N57" s="75">
        <v>60</v>
      </c>
      <c r="O57" s="75">
        <f t="shared" si="20"/>
        <v>0</v>
      </c>
      <c r="P57" s="75">
        <f t="shared" si="21"/>
        <v>0</v>
      </c>
      <c r="Q57" s="75"/>
      <c r="R57" s="75">
        <f t="shared" si="6"/>
        <v>0</v>
      </c>
      <c r="S57" s="75">
        <f t="shared" si="7"/>
        <v>0</v>
      </c>
      <c r="T57" s="77">
        <v>204</v>
      </c>
      <c r="U57" s="75">
        <f t="shared" si="8"/>
        <v>0</v>
      </c>
      <c r="V57" s="75">
        <f t="shared" si="9"/>
        <v>44</v>
      </c>
      <c r="W57" s="75">
        <f t="shared" si="10"/>
        <v>44</v>
      </c>
      <c r="X57" s="75">
        <f t="shared" si="11"/>
        <v>44</v>
      </c>
      <c r="Y57" s="76">
        <v>20.5</v>
      </c>
      <c r="Z57" s="75">
        <f t="shared" si="12"/>
        <v>0</v>
      </c>
      <c r="AA57" s="75">
        <f t="shared" si="13"/>
        <v>48</v>
      </c>
      <c r="AB57" s="75">
        <f t="shared" si="14"/>
        <v>48</v>
      </c>
      <c r="AC57" s="75">
        <f t="shared" si="15"/>
        <v>48</v>
      </c>
      <c r="AD57" s="78">
        <f t="shared" si="16"/>
        <v>173</v>
      </c>
      <c r="AE57" s="78">
        <f t="shared" si="17"/>
        <v>173</v>
      </c>
      <c r="AF57" s="78">
        <f t="shared" si="22"/>
        <v>21</v>
      </c>
    </row>
    <row r="58" spans="1:34" s="79" customFormat="1" x14ac:dyDescent="0.25">
      <c r="A58" s="71">
        <v>53</v>
      </c>
      <c r="B58" s="72" t="s">
        <v>156</v>
      </c>
      <c r="C58" s="73">
        <v>38</v>
      </c>
      <c r="D58" s="84">
        <v>7.92</v>
      </c>
      <c r="E58" s="75">
        <f t="shared" si="0"/>
        <v>34</v>
      </c>
      <c r="F58" s="75">
        <f t="shared" si="1"/>
        <v>0</v>
      </c>
      <c r="G58" s="75">
        <f t="shared" si="2"/>
        <v>34</v>
      </c>
      <c r="H58" s="75">
        <f t="shared" si="3"/>
        <v>34</v>
      </c>
      <c r="I58" s="76">
        <v>58</v>
      </c>
      <c r="J58" s="75">
        <f t="shared" si="18"/>
        <v>64</v>
      </c>
      <c r="K58" s="75">
        <f t="shared" si="19"/>
        <v>0</v>
      </c>
      <c r="L58" s="75">
        <f t="shared" si="4"/>
        <v>64</v>
      </c>
      <c r="M58" s="75">
        <f t="shared" si="5"/>
        <v>64</v>
      </c>
      <c r="N58" s="75">
        <v>60</v>
      </c>
      <c r="O58" s="75">
        <f t="shared" si="20"/>
        <v>0</v>
      </c>
      <c r="P58" s="75">
        <f t="shared" si="21"/>
        <v>0</v>
      </c>
      <c r="Q58" s="75"/>
      <c r="R58" s="75">
        <f t="shared" si="6"/>
        <v>0</v>
      </c>
      <c r="S58" s="75">
        <f t="shared" si="7"/>
        <v>0</v>
      </c>
      <c r="T58" s="77">
        <v>178</v>
      </c>
      <c r="U58" s="75">
        <f t="shared" si="8"/>
        <v>0</v>
      </c>
      <c r="V58" s="75">
        <f t="shared" si="9"/>
        <v>27</v>
      </c>
      <c r="W58" s="75">
        <f t="shared" si="10"/>
        <v>27</v>
      </c>
      <c r="X58" s="75">
        <f t="shared" si="11"/>
        <v>27</v>
      </c>
      <c r="Y58" s="76">
        <v>23</v>
      </c>
      <c r="Z58" s="75">
        <f t="shared" si="12"/>
        <v>0</v>
      </c>
      <c r="AA58" s="75">
        <f t="shared" si="13"/>
        <v>54</v>
      </c>
      <c r="AB58" s="75">
        <f t="shared" si="14"/>
        <v>54</v>
      </c>
      <c r="AC58" s="75">
        <f t="shared" si="15"/>
        <v>54</v>
      </c>
      <c r="AD58" s="78">
        <f t="shared" si="16"/>
        <v>179</v>
      </c>
      <c r="AE58" s="78">
        <f t="shared" si="17"/>
        <v>179</v>
      </c>
      <c r="AF58" s="78">
        <f t="shared" si="22"/>
        <v>18</v>
      </c>
    </row>
    <row r="59" spans="1:34" s="79" customFormat="1" x14ac:dyDescent="0.25">
      <c r="A59" s="71">
        <v>54</v>
      </c>
      <c r="B59" s="72" t="s">
        <v>157</v>
      </c>
      <c r="C59" s="73">
        <v>38</v>
      </c>
      <c r="D59" s="84">
        <v>8.01</v>
      </c>
      <c r="E59" s="75">
        <f t="shared" si="0"/>
        <v>31</v>
      </c>
      <c r="F59" s="75">
        <f t="shared" si="1"/>
        <v>0</v>
      </c>
      <c r="G59" s="75">
        <f t="shared" si="2"/>
        <v>31</v>
      </c>
      <c r="H59" s="75">
        <f t="shared" si="3"/>
        <v>31</v>
      </c>
      <c r="I59" s="76">
        <v>26</v>
      </c>
      <c r="J59" s="75">
        <f t="shared" si="18"/>
        <v>0</v>
      </c>
      <c r="K59" s="75">
        <f t="shared" si="19"/>
        <v>5</v>
      </c>
      <c r="L59" s="75">
        <f t="shared" si="4"/>
        <v>5</v>
      </c>
      <c r="M59" s="75">
        <f t="shared" si="5"/>
        <v>5</v>
      </c>
      <c r="N59" s="75">
        <v>60</v>
      </c>
      <c r="O59" s="75">
        <f t="shared" si="20"/>
        <v>0</v>
      </c>
      <c r="P59" s="75">
        <f t="shared" si="21"/>
        <v>0</v>
      </c>
      <c r="Q59" s="75"/>
      <c r="R59" s="75">
        <f t="shared" si="6"/>
        <v>0</v>
      </c>
      <c r="S59" s="75">
        <f t="shared" si="7"/>
        <v>0</v>
      </c>
      <c r="T59" s="77">
        <v>186</v>
      </c>
      <c r="U59" s="75">
        <f t="shared" si="8"/>
        <v>0</v>
      </c>
      <c r="V59" s="75">
        <f t="shared" si="9"/>
        <v>31</v>
      </c>
      <c r="W59" s="75">
        <f t="shared" si="10"/>
        <v>31</v>
      </c>
      <c r="X59" s="75">
        <f t="shared" si="11"/>
        <v>31</v>
      </c>
      <c r="Y59" s="76">
        <v>24.5</v>
      </c>
      <c r="Z59" s="75">
        <f t="shared" si="12"/>
        <v>0</v>
      </c>
      <c r="AA59" s="75">
        <f t="shared" si="13"/>
        <v>57</v>
      </c>
      <c r="AB59" s="75">
        <f t="shared" si="14"/>
        <v>57</v>
      </c>
      <c r="AC59" s="75">
        <f t="shared" si="15"/>
        <v>57</v>
      </c>
      <c r="AD59" s="78">
        <f t="shared" si="16"/>
        <v>124</v>
      </c>
      <c r="AE59" s="78">
        <f t="shared" si="17"/>
        <v>124</v>
      </c>
      <c r="AF59" s="78">
        <f t="shared" si="22"/>
        <v>102</v>
      </c>
    </row>
    <row r="60" spans="1:34" s="79" customFormat="1" x14ac:dyDescent="0.25">
      <c r="A60" s="71">
        <v>55</v>
      </c>
      <c r="B60" s="72" t="s">
        <v>158</v>
      </c>
      <c r="C60" s="73">
        <v>38</v>
      </c>
      <c r="D60" s="84">
        <v>8</v>
      </c>
      <c r="E60" s="75">
        <f t="shared" si="0"/>
        <v>32</v>
      </c>
      <c r="F60" s="75">
        <f t="shared" si="1"/>
        <v>0</v>
      </c>
      <c r="G60" s="75">
        <f t="shared" si="2"/>
        <v>32</v>
      </c>
      <c r="H60" s="75">
        <f t="shared" si="3"/>
        <v>32</v>
      </c>
      <c r="I60" s="76">
        <v>43</v>
      </c>
      <c r="J60" s="75">
        <f t="shared" si="18"/>
        <v>0</v>
      </c>
      <c r="K60" s="75">
        <f t="shared" si="19"/>
        <v>27</v>
      </c>
      <c r="L60" s="75">
        <f t="shared" si="4"/>
        <v>27</v>
      </c>
      <c r="M60" s="75">
        <f t="shared" si="5"/>
        <v>27</v>
      </c>
      <c r="N60" s="75">
        <v>60</v>
      </c>
      <c r="O60" s="75">
        <f t="shared" si="20"/>
        <v>0</v>
      </c>
      <c r="P60" s="75">
        <f t="shared" si="21"/>
        <v>0</v>
      </c>
      <c r="Q60" s="75"/>
      <c r="R60" s="75">
        <f t="shared" si="6"/>
        <v>0</v>
      </c>
      <c r="S60" s="75">
        <f t="shared" si="7"/>
        <v>0</v>
      </c>
      <c r="T60" s="77">
        <v>184</v>
      </c>
      <c r="U60" s="75">
        <f t="shared" si="8"/>
        <v>0</v>
      </c>
      <c r="V60" s="75">
        <f t="shared" si="9"/>
        <v>30</v>
      </c>
      <c r="W60" s="75">
        <f t="shared" si="10"/>
        <v>30</v>
      </c>
      <c r="X60" s="75">
        <f t="shared" si="11"/>
        <v>30</v>
      </c>
      <c r="Y60" s="76">
        <v>10</v>
      </c>
      <c r="Z60" s="75">
        <f t="shared" si="12"/>
        <v>0</v>
      </c>
      <c r="AA60" s="75">
        <f t="shared" si="13"/>
        <v>20</v>
      </c>
      <c r="AB60" s="75">
        <f t="shared" si="14"/>
        <v>20</v>
      </c>
      <c r="AC60" s="75">
        <f t="shared" si="15"/>
        <v>20</v>
      </c>
      <c r="AD60" s="78">
        <f t="shared" si="16"/>
        <v>109</v>
      </c>
      <c r="AE60" s="78">
        <f t="shared" si="17"/>
        <v>109</v>
      </c>
      <c r="AF60" s="78">
        <f t="shared" si="22"/>
        <v>130</v>
      </c>
      <c r="AH60" s="79">
        <f>SUM(H56,H58:H60,M56:M58,M60,X56:X57,X59:X60,AC56:AC59)</f>
        <v>657</v>
      </c>
    </row>
    <row r="61" spans="1:34" x14ac:dyDescent="0.25">
      <c r="A61" s="43">
        <v>56</v>
      </c>
      <c r="B61" s="44" t="s">
        <v>159</v>
      </c>
      <c r="C61" s="45">
        <v>10</v>
      </c>
      <c r="D61" s="67">
        <v>8.1199999999999992</v>
      </c>
      <c r="E61" s="14">
        <f t="shared" si="0"/>
        <v>28</v>
      </c>
      <c r="F61" s="14">
        <f t="shared" si="1"/>
        <v>0</v>
      </c>
      <c r="G61" s="14">
        <f t="shared" si="2"/>
        <v>28</v>
      </c>
      <c r="H61" s="15">
        <f t="shared" si="3"/>
        <v>28</v>
      </c>
      <c r="I61" s="47">
        <v>40</v>
      </c>
      <c r="J61" s="14">
        <f t="shared" si="18"/>
        <v>0</v>
      </c>
      <c r="K61" s="14">
        <f t="shared" si="19"/>
        <v>21</v>
      </c>
      <c r="L61" s="14">
        <f t="shared" si="4"/>
        <v>21</v>
      </c>
      <c r="M61" s="15">
        <f t="shared" si="5"/>
        <v>21</v>
      </c>
      <c r="N61" s="16">
        <v>60</v>
      </c>
      <c r="O61" s="16">
        <f t="shared" si="20"/>
        <v>0</v>
      </c>
      <c r="P61" s="16">
        <f t="shared" si="21"/>
        <v>0</v>
      </c>
      <c r="Q61" s="16"/>
      <c r="R61" s="16">
        <f t="shared" si="6"/>
        <v>0</v>
      </c>
      <c r="S61" s="16">
        <f t="shared" si="7"/>
        <v>0</v>
      </c>
      <c r="T61" s="50">
        <v>211</v>
      </c>
      <c r="U61" s="16">
        <f t="shared" si="8"/>
        <v>0</v>
      </c>
      <c r="V61" s="16">
        <f t="shared" si="9"/>
        <v>50</v>
      </c>
      <c r="W61" s="16">
        <f t="shared" si="10"/>
        <v>50</v>
      </c>
      <c r="X61" s="15">
        <f t="shared" si="11"/>
        <v>50</v>
      </c>
      <c r="Y61" s="47">
        <v>10</v>
      </c>
      <c r="Z61" s="16">
        <f t="shared" si="12"/>
        <v>0</v>
      </c>
      <c r="AA61" s="16">
        <f t="shared" si="13"/>
        <v>20</v>
      </c>
      <c r="AB61" s="16">
        <f t="shared" si="14"/>
        <v>20</v>
      </c>
      <c r="AC61" s="15">
        <f t="shared" si="15"/>
        <v>20</v>
      </c>
      <c r="AD61" s="18">
        <f t="shared" si="16"/>
        <v>119</v>
      </c>
      <c r="AE61" s="19">
        <f t="shared" si="17"/>
        <v>119</v>
      </c>
      <c r="AF61" s="19">
        <f t="shared" si="22"/>
        <v>115</v>
      </c>
    </row>
    <row r="62" spans="1:34" x14ac:dyDescent="0.25">
      <c r="A62" s="43">
        <v>57</v>
      </c>
      <c r="B62" s="44" t="s">
        <v>160</v>
      </c>
      <c r="C62" s="45">
        <v>10</v>
      </c>
      <c r="D62" s="67">
        <v>7.57</v>
      </c>
      <c r="E62" s="14">
        <f t="shared" si="0"/>
        <v>46</v>
      </c>
      <c r="F62" s="14">
        <f t="shared" si="1"/>
        <v>0</v>
      </c>
      <c r="G62" s="14">
        <f t="shared" si="2"/>
        <v>46</v>
      </c>
      <c r="H62" s="15">
        <f t="shared" si="3"/>
        <v>46</v>
      </c>
      <c r="I62" s="47">
        <v>50</v>
      </c>
      <c r="J62" s="14">
        <f t="shared" si="18"/>
        <v>47</v>
      </c>
      <c r="K62" s="14">
        <f t="shared" si="19"/>
        <v>0</v>
      </c>
      <c r="L62" s="14">
        <f t="shared" si="4"/>
        <v>47</v>
      </c>
      <c r="M62" s="15">
        <f t="shared" si="5"/>
        <v>47</v>
      </c>
      <c r="N62" s="16">
        <v>60</v>
      </c>
      <c r="O62" s="16">
        <f t="shared" si="20"/>
        <v>0</v>
      </c>
      <c r="P62" s="16">
        <f t="shared" si="21"/>
        <v>0</v>
      </c>
      <c r="Q62" s="16"/>
      <c r="R62" s="16">
        <f t="shared" si="6"/>
        <v>0</v>
      </c>
      <c r="S62" s="16">
        <f t="shared" si="7"/>
        <v>0</v>
      </c>
      <c r="T62" s="50">
        <v>168</v>
      </c>
      <c r="U62" s="16">
        <f t="shared" si="8"/>
        <v>0</v>
      </c>
      <c r="V62" s="16">
        <f t="shared" si="9"/>
        <v>22</v>
      </c>
      <c r="W62" s="16">
        <f t="shared" si="10"/>
        <v>22</v>
      </c>
      <c r="X62" s="15">
        <f t="shared" si="11"/>
        <v>22</v>
      </c>
      <c r="Y62" s="47">
        <v>19</v>
      </c>
      <c r="Z62" s="16">
        <f t="shared" si="12"/>
        <v>0</v>
      </c>
      <c r="AA62" s="16">
        <f t="shared" si="13"/>
        <v>44</v>
      </c>
      <c r="AB62" s="16">
        <f t="shared" si="14"/>
        <v>44</v>
      </c>
      <c r="AC62" s="15">
        <f t="shared" si="15"/>
        <v>44</v>
      </c>
      <c r="AD62" s="18">
        <f t="shared" si="16"/>
        <v>159</v>
      </c>
      <c r="AE62" s="19">
        <f t="shared" si="17"/>
        <v>159</v>
      </c>
      <c r="AF62" s="19">
        <f t="shared" si="22"/>
        <v>42</v>
      </c>
    </row>
    <row r="63" spans="1:34" x14ac:dyDescent="0.25">
      <c r="A63" s="43">
        <v>58</v>
      </c>
      <c r="B63" s="44" t="s">
        <v>161</v>
      </c>
      <c r="C63" s="45">
        <v>10</v>
      </c>
      <c r="D63" s="67">
        <v>8.15</v>
      </c>
      <c r="E63" s="14">
        <f t="shared" si="0"/>
        <v>0</v>
      </c>
      <c r="F63" s="14">
        <f t="shared" si="1"/>
        <v>27</v>
      </c>
      <c r="G63" s="14">
        <f t="shared" si="2"/>
        <v>27</v>
      </c>
      <c r="H63" s="15">
        <f t="shared" si="3"/>
        <v>27</v>
      </c>
      <c r="I63" s="47">
        <v>50</v>
      </c>
      <c r="J63" s="14">
        <f t="shared" si="18"/>
        <v>47</v>
      </c>
      <c r="K63" s="14">
        <f t="shared" si="19"/>
        <v>0</v>
      </c>
      <c r="L63" s="14">
        <f t="shared" si="4"/>
        <v>47</v>
      </c>
      <c r="M63" s="15">
        <f t="shared" si="5"/>
        <v>47</v>
      </c>
      <c r="N63" s="16">
        <v>60</v>
      </c>
      <c r="O63" s="16">
        <f t="shared" si="20"/>
        <v>0</v>
      </c>
      <c r="P63" s="16">
        <f t="shared" si="21"/>
        <v>0</v>
      </c>
      <c r="Q63" s="16"/>
      <c r="R63" s="16">
        <f t="shared" si="6"/>
        <v>0</v>
      </c>
      <c r="S63" s="16">
        <f t="shared" si="7"/>
        <v>0</v>
      </c>
      <c r="T63" s="50">
        <v>180</v>
      </c>
      <c r="U63" s="16">
        <f t="shared" si="8"/>
        <v>0</v>
      </c>
      <c r="V63" s="16">
        <f t="shared" si="9"/>
        <v>28</v>
      </c>
      <c r="W63" s="16">
        <f t="shared" si="10"/>
        <v>28</v>
      </c>
      <c r="X63" s="15">
        <f t="shared" si="11"/>
        <v>28</v>
      </c>
      <c r="Y63" s="47">
        <v>24</v>
      </c>
      <c r="Z63" s="16">
        <f t="shared" si="12"/>
        <v>0</v>
      </c>
      <c r="AA63" s="16">
        <f t="shared" si="13"/>
        <v>56</v>
      </c>
      <c r="AB63" s="16">
        <f t="shared" si="14"/>
        <v>56</v>
      </c>
      <c r="AC63" s="15">
        <f t="shared" si="15"/>
        <v>56</v>
      </c>
      <c r="AD63" s="18">
        <f t="shared" si="16"/>
        <v>158</v>
      </c>
      <c r="AE63" s="19">
        <f t="shared" si="17"/>
        <v>158</v>
      </c>
      <c r="AF63" s="19">
        <f t="shared" si="22"/>
        <v>44</v>
      </c>
    </row>
    <row r="64" spans="1:34" x14ac:dyDescent="0.25">
      <c r="A64" s="43">
        <v>59</v>
      </c>
      <c r="B64" s="44" t="s">
        <v>162</v>
      </c>
      <c r="C64" s="45">
        <v>10</v>
      </c>
      <c r="D64" s="67">
        <v>8.35</v>
      </c>
      <c r="E64" s="14">
        <f t="shared" si="0"/>
        <v>0</v>
      </c>
      <c r="F64" s="14">
        <f t="shared" si="1"/>
        <v>21</v>
      </c>
      <c r="G64" s="14">
        <f t="shared" si="2"/>
        <v>21</v>
      </c>
      <c r="H64" s="15">
        <f t="shared" si="3"/>
        <v>21</v>
      </c>
      <c r="I64" s="47">
        <v>27</v>
      </c>
      <c r="J64" s="14">
        <f t="shared" si="18"/>
        <v>0</v>
      </c>
      <c r="K64" s="14">
        <f t="shared" si="19"/>
        <v>6</v>
      </c>
      <c r="L64" s="14">
        <f t="shared" si="4"/>
        <v>6</v>
      </c>
      <c r="M64" s="15">
        <f t="shared" si="5"/>
        <v>6</v>
      </c>
      <c r="N64" s="16">
        <v>60</v>
      </c>
      <c r="O64" s="16">
        <f t="shared" si="20"/>
        <v>0</v>
      </c>
      <c r="P64" s="16">
        <f t="shared" si="21"/>
        <v>0</v>
      </c>
      <c r="Q64" s="16"/>
      <c r="R64" s="16">
        <f t="shared" si="6"/>
        <v>0</v>
      </c>
      <c r="S64" s="16">
        <f t="shared" si="7"/>
        <v>0</v>
      </c>
      <c r="T64" s="50">
        <v>180</v>
      </c>
      <c r="U64" s="16">
        <f t="shared" si="8"/>
        <v>0</v>
      </c>
      <c r="V64" s="16">
        <f t="shared" si="9"/>
        <v>28</v>
      </c>
      <c r="W64" s="16">
        <f t="shared" si="10"/>
        <v>28</v>
      </c>
      <c r="X64" s="15">
        <f t="shared" si="11"/>
        <v>28</v>
      </c>
      <c r="Y64" s="47">
        <v>21.5</v>
      </c>
      <c r="Z64" s="16">
        <f t="shared" si="12"/>
        <v>0</v>
      </c>
      <c r="AA64" s="16">
        <f t="shared" si="13"/>
        <v>51</v>
      </c>
      <c r="AB64" s="16">
        <f t="shared" si="14"/>
        <v>51</v>
      </c>
      <c r="AC64" s="15">
        <f t="shared" si="15"/>
        <v>51</v>
      </c>
      <c r="AD64" s="18">
        <f t="shared" si="16"/>
        <v>106</v>
      </c>
      <c r="AE64" s="19">
        <f t="shared" si="17"/>
        <v>106</v>
      </c>
      <c r="AF64" s="19">
        <f t="shared" si="22"/>
        <v>136</v>
      </c>
    </row>
    <row r="65" spans="1:34" x14ac:dyDescent="0.25">
      <c r="A65" s="43">
        <v>60</v>
      </c>
      <c r="B65" s="44" t="s">
        <v>163</v>
      </c>
      <c r="C65" s="45">
        <v>10</v>
      </c>
      <c r="D65" s="67">
        <v>8.1999999999999993</v>
      </c>
      <c r="E65" s="14">
        <f t="shared" si="0"/>
        <v>0</v>
      </c>
      <c r="F65" s="14">
        <f t="shared" si="1"/>
        <v>26</v>
      </c>
      <c r="G65" s="14">
        <f t="shared" si="2"/>
        <v>26</v>
      </c>
      <c r="H65" s="15">
        <f t="shared" si="3"/>
        <v>26</v>
      </c>
      <c r="I65" s="47">
        <v>17</v>
      </c>
      <c r="J65" s="14">
        <f t="shared" si="18"/>
        <v>0</v>
      </c>
      <c r="K65" s="14">
        <f t="shared" si="19"/>
        <v>0</v>
      </c>
      <c r="L65" s="14">
        <f t="shared" si="4"/>
        <v>0</v>
      </c>
      <c r="M65" s="15">
        <f t="shared" si="5"/>
        <v>0</v>
      </c>
      <c r="N65" s="16">
        <v>60</v>
      </c>
      <c r="O65" s="16">
        <f t="shared" si="20"/>
        <v>0</v>
      </c>
      <c r="P65" s="16">
        <f t="shared" si="21"/>
        <v>0</v>
      </c>
      <c r="Q65" s="16"/>
      <c r="R65" s="16">
        <f t="shared" si="6"/>
        <v>0</v>
      </c>
      <c r="S65" s="16">
        <f t="shared" si="7"/>
        <v>0</v>
      </c>
      <c r="T65" s="50">
        <v>205</v>
      </c>
      <c r="U65" s="16">
        <f t="shared" si="8"/>
        <v>0</v>
      </c>
      <c r="V65" s="16">
        <f t="shared" si="9"/>
        <v>45</v>
      </c>
      <c r="W65" s="16">
        <f t="shared" si="10"/>
        <v>45</v>
      </c>
      <c r="X65" s="15">
        <f t="shared" si="11"/>
        <v>45</v>
      </c>
      <c r="Y65" s="47">
        <v>11.5</v>
      </c>
      <c r="Z65" s="16">
        <f t="shared" si="12"/>
        <v>0</v>
      </c>
      <c r="AA65" s="16">
        <f t="shared" si="13"/>
        <v>23</v>
      </c>
      <c r="AB65" s="16">
        <f t="shared" si="14"/>
        <v>23</v>
      </c>
      <c r="AC65" s="15">
        <f t="shared" si="15"/>
        <v>23</v>
      </c>
      <c r="AD65" s="18">
        <f t="shared" si="16"/>
        <v>94</v>
      </c>
      <c r="AE65" s="19">
        <f t="shared" si="17"/>
        <v>94</v>
      </c>
      <c r="AF65" s="19">
        <f t="shared" si="22"/>
        <v>154</v>
      </c>
      <c r="AH65">
        <f>SUM(H61:H63,H65,M61:M64,X61,X63:X65,AC62:AC65)</f>
        <v>573</v>
      </c>
    </row>
    <row r="66" spans="1:34" s="79" customFormat="1" x14ac:dyDescent="0.25">
      <c r="A66" s="71">
        <v>61</v>
      </c>
      <c r="B66" s="72" t="s">
        <v>183</v>
      </c>
      <c r="C66" s="73">
        <v>23</v>
      </c>
      <c r="D66" s="84">
        <v>7.57</v>
      </c>
      <c r="E66" s="75">
        <f t="shared" si="0"/>
        <v>46</v>
      </c>
      <c r="F66" s="75">
        <f t="shared" si="1"/>
        <v>0</v>
      </c>
      <c r="G66" s="75">
        <f t="shared" si="2"/>
        <v>46</v>
      </c>
      <c r="H66" s="75">
        <f t="shared" si="3"/>
        <v>46</v>
      </c>
      <c r="I66" s="76">
        <v>43</v>
      </c>
      <c r="J66" s="75">
        <f t="shared" si="18"/>
        <v>0</v>
      </c>
      <c r="K66" s="75">
        <f t="shared" si="19"/>
        <v>27</v>
      </c>
      <c r="L66" s="75">
        <f t="shared" si="4"/>
        <v>27</v>
      </c>
      <c r="M66" s="75">
        <f t="shared" si="5"/>
        <v>27</v>
      </c>
      <c r="N66" s="75">
        <v>60</v>
      </c>
      <c r="O66" s="75">
        <f t="shared" si="20"/>
        <v>0</v>
      </c>
      <c r="P66" s="75">
        <f t="shared" si="21"/>
        <v>0</v>
      </c>
      <c r="Q66" s="75"/>
      <c r="R66" s="75">
        <f t="shared" si="6"/>
        <v>0</v>
      </c>
      <c r="S66" s="75">
        <f t="shared" si="7"/>
        <v>0</v>
      </c>
      <c r="T66" s="77">
        <v>204</v>
      </c>
      <c r="U66" s="75">
        <f t="shared" si="8"/>
        <v>0</v>
      </c>
      <c r="V66" s="75">
        <f t="shared" si="9"/>
        <v>44</v>
      </c>
      <c r="W66" s="75">
        <f t="shared" si="10"/>
        <v>44</v>
      </c>
      <c r="X66" s="75">
        <f t="shared" si="11"/>
        <v>44</v>
      </c>
      <c r="Y66" s="76">
        <v>20</v>
      </c>
      <c r="Z66" s="75">
        <f t="shared" si="12"/>
        <v>0</v>
      </c>
      <c r="AA66" s="75">
        <f t="shared" si="13"/>
        <v>47</v>
      </c>
      <c r="AB66" s="75">
        <f t="shared" si="14"/>
        <v>47</v>
      </c>
      <c r="AC66" s="75">
        <f t="shared" si="15"/>
        <v>47</v>
      </c>
      <c r="AD66" s="78">
        <f t="shared" si="16"/>
        <v>164</v>
      </c>
      <c r="AE66" s="78">
        <f t="shared" si="17"/>
        <v>164</v>
      </c>
      <c r="AF66" s="78">
        <f t="shared" si="22"/>
        <v>35</v>
      </c>
    </row>
    <row r="67" spans="1:34" s="79" customFormat="1" x14ac:dyDescent="0.25">
      <c r="A67" s="71">
        <v>62</v>
      </c>
      <c r="B67" s="72" t="s">
        <v>184</v>
      </c>
      <c r="C67" s="73">
        <v>23</v>
      </c>
      <c r="D67" s="84">
        <v>7.73</v>
      </c>
      <c r="E67" s="75">
        <f t="shared" si="0"/>
        <v>40</v>
      </c>
      <c r="F67" s="75">
        <f t="shared" si="1"/>
        <v>0</v>
      </c>
      <c r="G67" s="75">
        <f t="shared" si="2"/>
        <v>40</v>
      </c>
      <c r="H67" s="75">
        <f t="shared" si="3"/>
        <v>40</v>
      </c>
      <c r="I67" s="76">
        <v>48</v>
      </c>
      <c r="J67" s="75">
        <f t="shared" si="18"/>
        <v>0</v>
      </c>
      <c r="K67" s="75">
        <f t="shared" si="19"/>
        <v>41</v>
      </c>
      <c r="L67" s="75">
        <f t="shared" si="4"/>
        <v>41</v>
      </c>
      <c r="M67" s="75">
        <f t="shared" si="5"/>
        <v>41</v>
      </c>
      <c r="N67" s="75">
        <v>60</v>
      </c>
      <c r="O67" s="75">
        <f t="shared" si="20"/>
        <v>0</v>
      </c>
      <c r="P67" s="75">
        <f t="shared" si="21"/>
        <v>0</v>
      </c>
      <c r="Q67" s="75"/>
      <c r="R67" s="75">
        <f t="shared" si="6"/>
        <v>0</v>
      </c>
      <c r="S67" s="75">
        <f t="shared" si="7"/>
        <v>0</v>
      </c>
      <c r="T67" s="77">
        <v>180</v>
      </c>
      <c r="U67" s="75">
        <f t="shared" si="8"/>
        <v>0</v>
      </c>
      <c r="V67" s="75">
        <f t="shared" si="9"/>
        <v>28</v>
      </c>
      <c r="W67" s="75">
        <f t="shared" si="10"/>
        <v>28</v>
      </c>
      <c r="X67" s="75">
        <f t="shared" si="11"/>
        <v>28</v>
      </c>
      <c r="Y67" s="76">
        <v>-3</v>
      </c>
      <c r="Z67" s="75">
        <f t="shared" si="12"/>
        <v>0</v>
      </c>
      <c r="AA67" s="75">
        <f t="shared" si="13"/>
        <v>1</v>
      </c>
      <c r="AB67" s="75">
        <f t="shared" si="14"/>
        <v>1</v>
      </c>
      <c r="AC67" s="75">
        <f t="shared" si="15"/>
        <v>1</v>
      </c>
      <c r="AD67" s="78">
        <f t="shared" si="16"/>
        <v>110</v>
      </c>
      <c r="AE67" s="78">
        <f t="shared" si="17"/>
        <v>110</v>
      </c>
      <c r="AF67" s="78">
        <f t="shared" si="22"/>
        <v>127</v>
      </c>
    </row>
    <row r="68" spans="1:34" s="79" customFormat="1" x14ac:dyDescent="0.25">
      <c r="A68" s="71">
        <v>63</v>
      </c>
      <c r="B68" s="72" t="s">
        <v>185</v>
      </c>
      <c r="C68" s="73">
        <v>23</v>
      </c>
      <c r="D68" s="84">
        <v>8.41</v>
      </c>
      <c r="E68" s="75">
        <f t="shared" si="0"/>
        <v>0</v>
      </c>
      <c r="F68" s="75">
        <f t="shared" si="1"/>
        <v>19</v>
      </c>
      <c r="G68" s="75">
        <f t="shared" si="2"/>
        <v>19</v>
      </c>
      <c r="H68" s="75">
        <f t="shared" si="3"/>
        <v>19</v>
      </c>
      <c r="I68" s="76">
        <v>34</v>
      </c>
      <c r="J68" s="75">
        <f t="shared" si="18"/>
        <v>0</v>
      </c>
      <c r="K68" s="75">
        <f t="shared" si="19"/>
        <v>13</v>
      </c>
      <c r="L68" s="75">
        <f t="shared" si="4"/>
        <v>13</v>
      </c>
      <c r="M68" s="75">
        <f t="shared" si="5"/>
        <v>13</v>
      </c>
      <c r="N68" s="75">
        <v>60</v>
      </c>
      <c r="O68" s="75">
        <f t="shared" si="20"/>
        <v>0</v>
      </c>
      <c r="P68" s="75">
        <f t="shared" si="21"/>
        <v>0</v>
      </c>
      <c r="Q68" s="75"/>
      <c r="R68" s="75">
        <f t="shared" si="6"/>
        <v>0</v>
      </c>
      <c r="S68" s="75">
        <f t="shared" si="7"/>
        <v>0</v>
      </c>
      <c r="T68" s="77">
        <v>157</v>
      </c>
      <c r="U68" s="75">
        <f t="shared" si="8"/>
        <v>0</v>
      </c>
      <c r="V68" s="75">
        <f t="shared" si="9"/>
        <v>16</v>
      </c>
      <c r="W68" s="75">
        <f t="shared" si="10"/>
        <v>16</v>
      </c>
      <c r="X68" s="75">
        <f t="shared" si="11"/>
        <v>16</v>
      </c>
      <c r="Y68" s="76">
        <v>23</v>
      </c>
      <c r="Z68" s="75">
        <f t="shared" si="12"/>
        <v>0</v>
      </c>
      <c r="AA68" s="75">
        <f t="shared" si="13"/>
        <v>54</v>
      </c>
      <c r="AB68" s="75">
        <f t="shared" si="14"/>
        <v>54</v>
      </c>
      <c r="AC68" s="75">
        <f t="shared" si="15"/>
        <v>54</v>
      </c>
      <c r="AD68" s="78">
        <f t="shared" si="16"/>
        <v>102</v>
      </c>
      <c r="AE68" s="78">
        <f t="shared" si="17"/>
        <v>102</v>
      </c>
      <c r="AF68" s="78">
        <f t="shared" si="22"/>
        <v>142</v>
      </c>
    </row>
    <row r="69" spans="1:34" s="79" customFormat="1" x14ac:dyDescent="0.25">
      <c r="A69" s="71">
        <v>64</v>
      </c>
      <c r="B69" s="72" t="s">
        <v>186</v>
      </c>
      <c r="C69" s="73">
        <v>23</v>
      </c>
      <c r="D69" s="84">
        <v>8.42</v>
      </c>
      <c r="E69" s="75">
        <f t="shared" si="0"/>
        <v>0</v>
      </c>
      <c r="F69" s="75">
        <f t="shared" si="1"/>
        <v>19</v>
      </c>
      <c r="G69" s="75">
        <f t="shared" si="2"/>
        <v>19</v>
      </c>
      <c r="H69" s="75">
        <f t="shared" si="3"/>
        <v>19</v>
      </c>
      <c r="I69" s="76">
        <v>39</v>
      </c>
      <c r="J69" s="75">
        <f t="shared" si="18"/>
        <v>0</v>
      </c>
      <c r="K69" s="75">
        <f t="shared" si="19"/>
        <v>19</v>
      </c>
      <c r="L69" s="75">
        <f t="shared" si="4"/>
        <v>19</v>
      </c>
      <c r="M69" s="75">
        <f t="shared" si="5"/>
        <v>19</v>
      </c>
      <c r="N69" s="75">
        <v>60</v>
      </c>
      <c r="O69" s="75">
        <f t="shared" si="20"/>
        <v>0</v>
      </c>
      <c r="P69" s="75">
        <f t="shared" si="21"/>
        <v>0</v>
      </c>
      <c r="Q69" s="75"/>
      <c r="R69" s="75">
        <f t="shared" si="6"/>
        <v>0</v>
      </c>
      <c r="S69" s="75">
        <f t="shared" si="7"/>
        <v>0</v>
      </c>
      <c r="T69" s="77">
        <v>166</v>
      </c>
      <c r="U69" s="75">
        <f t="shared" si="8"/>
        <v>0</v>
      </c>
      <c r="V69" s="75">
        <f t="shared" si="9"/>
        <v>21</v>
      </c>
      <c r="W69" s="75">
        <f t="shared" si="10"/>
        <v>21</v>
      </c>
      <c r="X69" s="75">
        <f t="shared" si="11"/>
        <v>21</v>
      </c>
      <c r="Y69" s="76">
        <v>14</v>
      </c>
      <c r="Z69" s="75">
        <f t="shared" si="12"/>
        <v>0</v>
      </c>
      <c r="AA69" s="75">
        <f t="shared" si="13"/>
        <v>29</v>
      </c>
      <c r="AB69" s="75">
        <f t="shared" si="14"/>
        <v>29</v>
      </c>
      <c r="AC69" s="75">
        <f t="shared" si="15"/>
        <v>29</v>
      </c>
      <c r="AD69" s="78">
        <f t="shared" si="16"/>
        <v>88</v>
      </c>
      <c r="AE69" s="78">
        <f t="shared" si="17"/>
        <v>88</v>
      </c>
      <c r="AF69" s="78">
        <f t="shared" si="22"/>
        <v>158</v>
      </c>
    </row>
    <row r="70" spans="1:34" s="79" customFormat="1" x14ac:dyDescent="0.25">
      <c r="A70" s="71">
        <v>65</v>
      </c>
      <c r="B70" s="72" t="s">
        <v>187</v>
      </c>
      <c r="C70" s="73">
        <v>23</v>
      </c>
      <c r="D70" s="84">
        <v>8.41</v>
      </c>
      <c r="E70" s="75">
        <f t="shared" ref="E70:E133" si="23">IF(D70&gt;8.13,0,IF(D70&gt;8.1,28,IF(D70&gt;8.06,29,IF(D70&gt;8.03,30,IF(D70&gt;8,31,IF(D70&gt;7.95,32,IF(D70&gt;7.93,33,IF(D70&gt;7.9,34,IF(D70&gt;7.85,35,IF(D70&gt;7.83,36,IF(D70&gt;7.8,37,IF(D70&gt;7.75,38,IF(D70&gt;7.74,39,IF(D70&gt;7.72,40,IF(D70&gt;7.7,41,IF(D70&gt;7.65,42,IF(D70&gt;7.64,43,IF(D70&gt;7.62,44,IF(D70&gt;7.6,45,IF(D70&gt;7.55,46,IF(D70&gt;7.54,47,IF(D70&gt;7.53,48,IF(D70&gt;7.5,49,IF(D70&gt;7.45,50,IF(D70&gt;7.43,51,IF(D70&gt;7.4,52,IF(D70&gt;7.35,53,IF(D70&gt;7.34,54,IF(D70&gt;7.3,55,IF(D70&gt;7.25,56,IF(D70&gt;7.24,57,IF(D70&gt;7.2,58,IF(D70&gt;7.15,59,IF(D70&gt;7.1,60,IF(D70&gt;7,61,IF(D70&gt;7,62,IF(D70&gt;6.95,63,IF(D70&gt;6.9,64,IF(D70&gt;6.85,65,IF(D70&gt;6.8,66,IF(D70&gt;6.75,67,IF(D70&gt;6.7,68,IF(D70&gt;6.6,69,IF(D70&gt;6.1,70,))))))))))))))))))))))))))))))))))))))))))))</f>
        <v>0</v>
      </c>
      <c r="F70" s="75">
        <f t="shared" ref="F70:F133" si="24">IF(D70&gt;9.5,0,IF(D70&gt;9.4,1,IF(D70&gt;9.3,2,IF(D70&gt;9.2,3,IF(D70&gt;9.1,4,IF(D70&gt;9.05,5,IF(D70&gt;9,6,IF(D70&gt;8.95,7,IF(D70&gt;8.9,8,IF(D70&gt;8.85,9,IF(D70&gt;8.8,10,IF(D70&gt;8.75,11,IF(D70&gt;8.7,12,IF(D70&gt;8.65,13,IF(D70&gt;8.6,14,IF(D70&gt;8.55,15,IF(D70&gt;8.5,16,IF(D70&gt;8.45,17,IF(D70&gt;8.43,18,IF(D70&gt;8.4,19,IF(D70&gt;8.35,20,IF(D70&gt;8.32,21,IF(D70&gt;8.3,22,IF(D70&gt;8.25,23,IF(D70&gt;8.23,24,IF(D70&gt;8.2,25,IF(D70&gt;8.15,26,IF(D70&gt;8.13,27,))))))))))))))))))))))))))))</f>
        <v>19</v>
      </c>
      <c r="G70" s="75">
        <f t="shared" ref="G70:G133" si="25">E70+F70</f>
        <v>19</v>
      </c>
      <c r="H70" s="75">
        <f t="shared" ref="H70:H133" si="26">G70</f>
        <v>19</v>
      </c>
      <c r="I70" s="76">
        <v>42</v>
      </c>
      <c r="J70" s="75">
        <f t="shared" si="18"/>
        <v>0</v>
      </c>
      <c r="K70" s="75">
        <f t="shared" si="19"/>
        <v>25</v>
      </c>
      <c r="L70" s="75">
        <f t="shared" ref="L70:L133" si="27">J70+K70</f>
        <v>25</v>
      </c>
      <c r="M70" s="75">
        <f t="shared" ref="M70:M133" si="28">L70</f>
        <v>25</v>
      </c>
      <c r="N70" s="75">
        <v>60</v>
      </c>
      <c r="O70" s="75">
        <f t="shared" si="20"/>
        <v>0</v>
      </c>
      <c r="P70" s="75">
        <f t="shared" si="21"/>
        <v>0</v>
      </c>
      <c r="Q70" s="75"/>
      <c r="R70" s="75">
        <f t="shared" ref="R70:R106" si="29">O70+P70+Q70</f>
        <v>0</v>
      </c>
      <c r="S70" s="75">
        <f t="shared" ref="S70:S106" si="30">R70</f>
        <v>0</v>
      </c>
      <c r="T70" s="77">
        <v>167</v>
      </c>
      <c r="U70" s="75">
        <f t="shared" ref="U70:U133" si="31">IF(T70&lt;230,0,IF(T70&lt;232,60,IF(T70&lt;234,61,IF(T70&lt;236,62,IF(T70&lt;238,63,IF(T70&lt;240,64,IF(T70&lt;243,65,IF(T70&lt;246,66,IF(T70&lt;249,67,IF(T70&lt;252,68,IF(T70&lt;255,69,IF(T70&lt;280,70,))))))))))))</f>
        <v>0</v>
      </c>
      <c r="V70" s="75">
        <f t="shared" ref="V70:V133" si="32">IF(T70&lt;116,0,IF(T70&lt;119,1,IF(T70&lt;122,2,IF(T70&lt;125,3,IF(T70&lt;128,4,IF(T70&lt;131,5,IF(T70&lt;134,6,IF(T70&lt;137,7,IF(T70&lt;140,8,IF(T70&lt;143,9,IF(T70&lt;146,10,IF(T70&lt;148,11,IF(T70&lt;150,12,IF(T70&lt;152,13,IF(T70&lt;154,14,IF(T70&lt;156,15,IF(T70&lt;158,16,IF(T70&lt;160,17,IF(T70&lt;162,18,IF(T70&lt;164,19,IF(T70&lt;166,20,IF(T70&lt;168,21,IF(T70&lt;170,22,IF(T70&lt;172,23,IF(T70&lt;174,24,IF(T70&lt;176,25,IF(T70&lt;178,26,IF(T70&lt;180,27,IF(T70&lt;182,28,IF(T70&lt;184,29,IF(T70&lt;186,30,IF(T70&lt;188,31,IF(T70&lt;190,32,IF(T70&lt;192,33,IF(T70&lt;194,34,IF(T70&lt;196,35,IF(T70&lt;197,36,IF(T70&lt;198,37,IF(T70&lt;199,38,IF(T70&lt;200,39,IF(T70&lt;201,40,IF(T70&lt;202,41,IF(T70&lt;203,42,IF(T70&lt;204,43,IF(T70&lt;205,44,IF(T70&lt;206,45,IF(T70&lt;207,46,IF(T70&lt;208,47,IF(T70&lt;209,48,IF(T70&lt;210,49,IF(T70&lt;212,50,IF(T70&lt;214,51,IF(T70&lt;216,52,IF(T70&lt;218,53,IF(T70&lt;220,54,IF(T70&lt;222,55,IF(T70&lt;224,56,IF(T70&lt;226,57,IF(T70&lt;228,58,IF(T70&lt;230,59,))))))))))))))))))))))))))))))))))))))))))))))))))))))))))))</f>
        <v>21</v>
      </c>
      <c r="W70" s="75">
        <f t="shared" ref="W70:W133" si="33">U70+V70</f>
        <v>21</v>
      </c>
      <c r="X70" s="75">
        <f t="shared" ref="X70:X133" si="34">W70</f>
        <v>21</v>
      </c>
      <c r="Y70" s="76">
        <v>15</v>
      </c>
      <c r="Z70" s="75">
        <f t="shared" ref="Z70:Z133" si="35">IF(Y70&lt;26,0,IF(Y70&lt;26.5,60,IF(Y70&lt;27,61,IF(Y70&lt;28,62,IF(Y70&lt;29,63,IF(Y70&lt;30,64,IF(Y70&lt;31,65,IF(Y70&lt;32,66,IF(Y70&lt;33,67,IF(Y70&lt;34,68,IF(Y70&lt;35,69,IF(Y70&lt;36,70,IF(Y70&lt;37,71,IF(Y70&lt;38,72,IF(Y70&lt;39,73,IF(Y70&lt;40,74,IF(Y70&lt;41,75,IF(Y70&lt;42,76,IF(Y70&lt;43,77,)))))))))))))))))))</f>
        <v>0</v>
      </c>
      <c r="AA70" s="75">
        <f t="shared" ref="AA70:AA133" si="36">IF(Y70&lt;-3,0,IF(Y70&lt;-2,1,IF(Y70&lt;-1,2,IF(Y70&lt;0,3,IF(Y70&lt;1,4,IF(Y70&lt;2,5,IF(Y70&lt;3,6,IF(Y70&lt;4,7,IF(Y70&lt;4.5,8,IF(Y70&lt;5,9,IF(Y70&lt;5.5,10,IF(Y70&lt;6,11,IF(Y70&lt;6.5,12,IF(Y70&lt;7,13,IF(Y70&lt;7.5,14,IF(Y70&lt;8,15,IF(Y70&lt;8.5,16,IF(Y70&lt;9,17,IF(Y70&lt;9.5,18,IF(Y70&lt;10,19,IF(Y70&lt;10.5,20,IF(Y70&lt;11,21,IF(Y70&lt;11.5,22,IF(Y70&lt;12,23,IF(Y70&lt;12.5,24,IF(Y70&lt;13,25,IF(Y70&lt;13.5,26,IF(Y70&lt;13.7,27,IF(Y70&lt;14,28,IF(Y70&lt;14.5,29,IF(Y70&lt;14.6,30,IF(Y70&lt;15,31,IF(Y70&lt;15.5,32,IF(Y70&lt;15.6,33,IF(Y70&lt;16,34,IF(Y70&lt;16.5,35,IF(Y70&lt;16.7,36,IF(Y70&lt;17,37,IF(Y70&lt;17.5,38,IF(Y70&lt;17.7,39,IF(Y70&lt;18,40,IF(Y70&lt;18.5,41,IF(Y70&lt;18.6,42,IF(Y70&lt;19,43,IF(Y70&lt;19.5,44,IF(Y70&lt;19.6,45,IF(Y70&lt;20,46,IF(Y70&lt;20.5,47,IF(Y70&lt;20.6,48,IF(Y70&lt;21,49,IF(Y70&lt;21.5,50,IF(Y70&lt;22,51,IF(Y70&lt;22.5,52,IF(Y70&lt;23,53,IF(Y70&lt;23.5,54,IF(Y70&lt;24,55,IF(Y70&lt;24.5,56,IF(Y70&lt;25,57,IF(Y70&lt;25.5,58,IF(Y70&lt;26,59,))))))))))))))))))))))))))))))))))))))))))))))))))))))))))))</f>
        <v>32</v>
      </c>
      <c r="AB70" s="75">
        <f t="shared" ref="AB70:AB133" si="37">Z70+AA70</f>
        <v>32</v>
      </c>
      <c r="AC70" s="75">
        <f t="shared" ref="AC70:AC133" si="38">AB70</f>
        <v>32</v>
      </c>
      <c r="AD70" s="78">
        <f t="shared" ref="AD70:AD133" si="39">H70+M70+S70+X70+AC70</f>
        <v>97</v>
      </c>
      <c r="AE70" s="78">
        <f t="shared" ref="AE70:AE133" si="40">AD70</f>
        <v>97</v>
      </c>
      <c r="AF70" s="78">
        <f t="shared" si="22"/>
        <v>152</v>
      </c>
      <c r="AH70" s="79">
        <f>SUM(H66:H69,M66:M67,M69:M70,X66:X67,X69:X70,AC66,AC68:AC70)</f>
        <v>512</v>
      </c>
    </row>
    <row r="71" spans="1:34" x14ac:dyDescent="0.25">
      <c r="A71" s="43">
        <v>66</v>
      </c>
      <c r="B71" s="44" t="s">
        <v>188</v>
      </c>
      <c r="C71" s="45">
        <v>50</v>
      </c>
      <c r="D71" s="67">
        <v>7.7</v>
      </c>
      <c r="E71" s="14">
        <f t="shared" si="23"/>
        <v>42</v>
      </c>
      <c r="F71" s="14">
        <f t="shared" si="24"/>
        <v>0</v>
      </c>
      <c r="G71" s="14">
        <f t="shared" si="25"/>
        <v>42</v>
      </c>
      <c r="H71" s="15">
        <f t="shared" si="26"/>
        <v>42</v>
      </c>
      <c r="I71" s="47">
        <v>31</v>
      </c>
      <c r="J71" s="14">
        <f t="shared" ref="J71:J134" si="41">IF(I71&lt;49,0,IF(I71&lt;49.5,44,IF(I71&lt;49.7,45,IF(I71&lt;50,46,IF(I71&lt;50.5,47,IF(I71&lt;50.7,48,IF(I71&lt;51,49,IF(I71&lt;51.5,50,IF(I71&lt;52,51,IF(I71&lt;52.5,52,IF(I71&lt;53,53,IF(I71&lt;53.5,54,IF(I71&lt;54,55,IF(I71&lt;54.5,56,IF(I71&lt;55,57,IF(I71&lt;55.5,58,IF(I71&lt;56,59,IF(I71&lt;56.5,60,IF(I71&lt;57,61,IF(I71&lt;57.5,62,IF(I71&lt;58,63,IF(I71&lt;58.5,64,IF(I71&lt;59,65,IF(I71&lt;59.5,66,IF(I71&lt;60,67,IF(I71&lt;60.5,68,IF(I71&lt;61,69,IF(I71&lt;61.5,70,IF(I71&lt;62,71,IF(I71&lt;62.5,72,IF(I71&lt;63,73,IF(I71&lt;63.5,74,IF(I71&lt;64,75,IF(I71&lt;64.5,76,IF(I71&lt;65,77,IF(I71&lt;65.5,78,IF(I71&lt;66,79,IF(I71&lt;66.5,80,IF(I71&lt;67,81,IF(I71&lt;67.5,82,))))))))))))))))))))))))))))))))))))))))</f>
        <v>0</v>
      </c>
      <c r="K71" s="14">
        <f t="shared" ref="K71:K134" si="42">IF(I71&lt;22,0,IF(I71&lt;23,1,IF(I71&lt;24,2,IF(I71&lt;25,3,IF(I71&lt;26,4,IF(I71&lt;27,5,IF(I71&lt;28,6,IF(I71&lt;29,7,IF(I71&lt;30,8,IF(I71&lt;31,9,IF(I71&lt;32,10,IF(I71&lt;33,11,IF(I71&lt;34,12,IF(I71&lt;35,13,IF(I71&lt;36,14,IF(I71&lt;37,15,IF(I71&lt;38,16,IF(I71&lt;38.5,17,IF(I71&lt;39,18,IF(I71&lt;39.5,19,IF(I71&lt;40,20,IF(I71&lt;40.5,21,IF(I71&lt;41,22,IF(I71&lt;41.5,23,IF(I71&lt;42,24,IF(I71&lt;42.5,25,IF(I71&lt;43,26,IF(I71&lt;43.5,27,IF(I71&lt;44,28,IF(I71&lt;44.5,29,IF(I71&lt;44.7,30,IF(I71&lt;45,31,IF(I71&lt;45.5,32,IF(I71&lt;45.7,33,IF(I71&lt;46,34,IF(I71&lt;46.5,35,IF(I71&lt;46.7,36,IF(I71&lt;47,37,IF(I71&lt;47.5,38,IF(I71&lt;47.7,39,IF(I71&lt;48,40,IF(I71&lt;48.5,41,IF(I71&lt;48.7,42,IF(I71&lt;49,43,))))))))))))))))))))))))))))))))))))))))))))</f>
        <v>10</v>
      </c>
      <c r="L71" s="14">
        <f t="shared" si="27"/>
        <v>10</v>
      </c>
      <c r="M71" s="15">
        <f t="shared" si="28"/>
        <v>10</v>
      </c>
      <c r="N71" s="16">
        <v>60</v>
      </c>
      <c r="O71" s="16">
        <f t="shared" ref="O71:O106" si="43">IF(N71&gt;1.567,0,IF(N71&gt;1.56,60,IF(N71&gt;1.554,61,IF(N71&gt;1.548,62,IF(N71&gt;1.542,63,IF(N71&gt;1.536,64,IF(N71&gt;1.53,65,IF(N71&gt;1.524,66,IF(N71&gt;1.518,67,IF(N71&gt;1.512,68,IF(N71&gt;1.506,69,IF(N71&gt;1.5,70,IF(N71&gt;1.494,71,IF(N71&gt;1.488,72,IF(N71&gt;1.482,73,IF(N71&gt;1.477,74,IF(N71&gt;1.473,75,IF(N71&gt;1.469,76,IF(N71&gt;1.464,77,IF(N71&gt;1.46,78,IF(N71&gt;1.455,79,IF(N71&gt;1.451,80,IF(N71&gt;1.447,81,IF(N71&gt;1.443,82,IF(N71&gt;1.439,83,IF(N71&gt;1.435,84,IF(N71&gt;1.432,85,IF(N71&gt;1.428,86,IF(N71&gt;1.425,87,IF(N71&gt;1.422,88,IF(N71&gt;1.419,89,IF(N71&gt;1.416,90,IF(N71&gt;1.413,91,IF(N71&gt;1.41,92,IF(N71&gt;1.407,93,IF(N71&gt;1.404,94,IF(N71&gt;1.401,95,IF(N71&gt;1.398,96,IF(N71&gt;1.395,97,IF(N71&gt;1.392,98,IF(N71&gt;1.389,99,IF(N71&gt;1.386,100,IF(N71&gt;1.383,101,IF(N71&gt;1.38,102,IF(N71&gt;1.378,103,IF(N71&gt;1.375,104,IF(N71&gt;1.372,105,IF(N71&gt;1.37,106,IF(N71&gt;1.367,107,IF(N71&gt;1.365,108,IF(N71&gt;1.362,109,IF(N71&gt;1.359,110,IF(N71&gt;1.357,111,IF(N71&gt;1.354,112,IF(N71&gt;1.351,113,IF(N71&gt;1.348,114,IF(N71&gt;1.346,115,IF(N71&gt;1.343,116,IF(N71&gt;1.341,117,IF(N71&gt;1.338,118,IF(N71&gt;1.336,119,)))))))))))))))))))))))))))))))))))))))))))))))))))))))))))))</f>
        <v>0</v>
      </c>
      <c r="P71" s="16">
        <f t="shared" ref="P71:P106" si="44">IF(N71&gt;3.015,0,IF(N71&gt;3.001,1,IF(N71&gt;2.587,2,IF(N71&gt;2.573,3,IF(N71&gt;2.559,4,IF(N71&gt;2.545,5,IF(N71&gt;2.531,6,IF(N71&gt;2.517,7,IF(N71&gt;2.503,8,IF(N71&gt;2.489,9,IF(N71&gt;2.475,10,IF(N71&gt;2.461,11,IF(N71&gt;2.448,12,IF(N71&gt;2.435,13,IF(N71&gt;2.422,14,IF(N71&gt;2.409,15,IF(N71&gt;2.396,16,IF(N71&gt;2.383,17,IF(N71&gt;2.37,18,IF(N71&gt;2.357,19,IF(N71&gt;2.344,20,IF(N71&gt;2.332,21,IF(N71&gt;2.32,22,IF(N71&gt;2.308,23,IF(N71&gt;2.296,24,IF(N71&gt;2.284,25,IF(N71&gt;2.272,26,IF(N71&gt;2.26,27,IF(N71&gt;2.248,28,IF(N71&gt;2.236,29,IF(N71&gt;2.225,30,IF(N71&gt;2.214,31,IF(N71&gt;2.203,32,IF(N71&gt;2.192,33,IF(N71&gt;2.181,34,IF(N71&gt;2.17,35,IF(N71&gt;2.16,36,IF(N71&gt;2.15,37,IF(N71&gt;2.14,38,IF(N71&gt;2.131,39,IF(N71&gt;2.122,40,IF(N71&gt;2.113,41,IF(N71&gt;2.104,42,IF(N71&gt;2.095,43,IF(N71&gt;2.086,44,IF(N71&gt;2.077,45,IF(N71&gt;2.068,46,IF(N71&gt;2.059,47,IF(N71&gt;2.05,48,IF(N71&gt;2.042,49,IF(N71&gt;2.034,50,IF(N71&gt;2.026,51,IF(N71&gt;2.018,52,IF(N71&gt;2.01,53,IF(N71&gt;2.002,54,IF(N71&gt;1.595,55,IF(N71&gt;1.588,56,IF(N71&gt;1.581,57,IF(N71&gt;1.574,58,IF(N71&gt;1.567,59,))))))))))))))))))))))))))))))))))))))))))))))))))))))))))))</f>
        <v>0</v>
      </c>
      <c r="Q71" s="16"/>
      <c r="R71" s="16">
        <f t="shared" si="29"/>
        <v>0</v>
      </c>
      <c r="S71" s="16">
        <f t="shared" si="30"/>
        <v>0</v>
      </c>
      <c r="T71" s="50">
        <v>189</v>
      </c>
      <c r="U71" s="16">
        <f t="shared" si="31"/>
        <v>0</v>
      </c>
      <c r="V71" s="16">
        <f t="shared" si="32"/>
        <v>32</v>
      </c>
      <c r="W71" s="16">
        <f t="shared" si="33"/>
        <v>32</v>
      </c>
      <c r="X71" s="15">
        <f t="shared" si="34"/>
        <v>32</v>
      </c>
      <c r="Y71" s="47">
        <v>15</v>
      </c>
      <c r="Z71" s="16">
        <f t="shared" si="35"/>
        <v>0</v>
      </c>
      <c r="AA71" s="16">
        <f t="shared" si="36"/>
        <v>32</v>
      </c>
      <c r="AB71" s="16">
        <f t="shared" si="37"/>
        <v>32</v>
      </c>
      <c r="AC71" s="15">
        <f t="shared" si="38"/>
        <v>32</v>
      </c>
      <c r="AD71" s="18">
        <f t="shared" si="39"/>
        <v>116</v>
      </c>
      <c r="AE71" s="19">
        <f t="shared" si="40"/>
        <v>116</v>
      </c>
      <c r="AF71" s="19">
        <f t="shared" ref="AF71:AF134" si="45">IF(ISNUMBER(AE71),RANK(AE71,$AE$6:$AE$182,0),"")</f>
        <v>122</v>
      </c>
    </row>
    <row r="72" spans="1:34" x14ac:dyDescent="0.25">
      <c r="A72" s="43">
        <v>67</v>
      </c>
      <c r="B72" s="44" t="s">
        <v>189</v>
      </c>
      <c r="C72" s="45">
        <v>50</v>
      </c>
      <c r="D72" s="67">
        <v>7.88</v>
      </c>
      <c r="E72" s="14">
        <f t="shared" si="23"/>
        <v>35</v>
      </c>
      <c r="F72" s="14">
        <f t="shared" si="24"/>
        <v>0</v>
      </c>
      <c r="G72" s="14">
        <f t="shared" si="25"/>
        <v>35</v>
      </c>
      <c r="H72" s="15">
        <f t="shared" si="26"/>
        <v>35</v>
      </c>
      <c r="I72" s="47">
        <v>50</v>
      </c>
      <c r="J72" s="14">
        <f t="shared" si="41"/>
        <v>47</v>
      </c>
      <c r="K72" s="14">
        <f t="shared" si="42"/>
        <v>0</v>
      </c>
      <c r="L72" s="14">
        <f t="shared" si="27"/>
        <v>47</v>
      </c>
      <c r="M72" s="15">
        <f t="shared" si="28"/>
        <v>47</v>
      </c>
      <c r="N72" s="16">
        <v>60</v>
      </c>
      <c r="O72" s="16">
        <f t="shared" si="43"/>
        <v>0</v>
      </c>
      <c r="P72" s="16">
        <f t="shared" si="44"/>
        <v>0</v>
      </c>
      <c r="Q72" s="16"/>
      <c r="R72" s="16">
        <f t="shared" si="29"/>
        <v>0</v>
      </c>
      <c r="S72" s="16">
        <f t="shared" si="30"/>
        <v>0</v>
      </c>
      <c r="T72" s="50">
        <v>184</v>
      </c>
      <c r="U72" s="16">
        <f t="shared" si="31"/>
        <v>0</v>
      </c>
      <c r="V72" s="16">
        <f t="shared" si="32"/>
        <v>30</v>
      </c>
      <c r="W72" s="16">
        <f t="shared" si="33"/>
        <v>30</v>
      </c>
      <c r="X72" s="15">
        <f t="shared" si="34"/>
        <v>30</v>
      </c>
      <c r="Y72" s="47">
        <v>16</v>
      </c>
      <c r="Z72" s="16">
        <f t="shared" si="35"/>
        <v>0</v>
      </c>
      <c r="AA72" s="16">
        <f t="shared" si="36"/>
        <v>35</v>
      </c>
      <c r="AB72" s="16">
        <f t="shared" si="37"/>
        <v>35</v>
      </c>
      <c r="AC72" s="15">
        <f t="shared" si="38"/>
        <v>35</v>
      </c>
      <c r="AD72" s="18">
        <f t="shared" si="39"/>
        <v>147</v>
      </c>
      <c r="AE72" s="19">
        <f t="shared" si="40"/>
        <v>147</v>
      </c>
      <c r="AF72" s="19">
        <f t="shared" si="45"/>
        <v>64</v>
      </c>
    </row>
    <row r="73" spans="1:34" x14ac:dyDescent="0.25">
      <c r="A73" s="43">
        <v>68</v>
      </c>
      <c r="B73" s="44" t="s">
        <v>190</v>
      </c>
      <c r="C73" s="45">
        <v>50</v>
      </c>
      <c r="D73" s="67">
        <v>7.57</v>
      </c>
      <c r="E73" s="14">
        <f t="shared" si="23"/>
        <v>46</v>
      </c>
      <c r="F73" s="14">
        <f t="shared" si="24"/>
        <v>0</v>
      </c>
      <c r="G73" s="14">
        <f t="shared" si="25"/>
        <v>46</v>
      </c>
      <c r="H73" s="15">
        <f t="shared" si="26"/>
        <v>46</v>
      </c>
      <c r="I73" s="47">
        <v>44</v>
      </c>
      <c r="J73" s="14">
        <f t="shared" si="41"/>
        <v>0</v>
      </c>
      <c r="K73" s="14">
        <f t="shared" si="42"/>
        <v>29</v>
      </c>
      <c r="L73" s="14">
        <f t="shared" si="27"/>
        <v>29</v>
      </c>
      <c r="M73" s="15">
        <f t="shared" si="28"/>
        <v>29</v>
      </c>
      <c r="N73" s="16">
        <v>60</v>
      </c>
      <c r="O73" s="16">
        <f t="shared" si="43"/>
        <v>0</v>
      </c>
      <c r="P73" s="16">
        <f t="shared" si="44"/>
        <v>0</v>
      </c>
      <c r="Q73" s="16"/>
      <c r="R73" s="16">
        <f t="shared" si="29"/>
        <v>0</v>
      </c>
      <c r="S73" s="16">
        <f t="shared" si="30"/>
        <v>0</v>
      </c>
      <c r="T73" s="50">
        <v>203</v>
      </c>
      <c r="U73" s="16">
        <f t="shared" si="31"/>
        <v>0</v>
      </c>
      <c r="V73" s="16">
        <f t="shared" si="32"/>
        <v>43</v>
      </c>
      <c r="W73" s="16">
        <f t="shared" si="33"/>
        <v>43</v>
      </c>
      <c r="X73" s="15">
        <f t="shared" si="34"/>
        <v>43</v>
      </c>
      <c r="Y73" s="47">
        <v>22</v>
      </c>
      <c r="Z73" s="16">
        <f t="shared" si="35"/>
        <v>0</v>
      </c>
      <c r="AA73" s="16">
        <f t="shared" si="36"/>
        <v>52</v>
      </c>
      <c r="AB73" s="16">
        <f t="shared" si="37"/>
        <v>52</v>
      </c>
      <c r="AC73" s="15">
        <f t="shared" si="38"/>
        <v>52</v>
      </c>
      <c r="AD73" s="18">
        <f t="shared" si="39"/>
        <v>170</v>
      </c>
      <c r="AE73" s="19">
        <f t="shared" si="40"/>
        <v>170</v>
      </c>
      <c r="AF73" s="19">
        <f t="shared" si="45"/>
        <v>24</v>
      </c>
    </row>
    <row r="74" spans="1:34" x14ac:dyDescent="0.25">
      <c r="A74" s="43">
        <v>69</v>
      </c>
      <c r="B74" s="44" t="s">
        <v>191</v>
      </c>
      <c r="C74" s="45">
        <v>50</v>
      </c>
      <c r="D74" s="67">
        <v>7.24</v>
      </c>
      <c r="E74" s="14">
        <f t="shared" si="23"/>
        <v>58</v>
      </c>
      <c r="F74" s="14">
        <f t="shared" si="24"/>
        <v>0</v>
      </c>
      <c r="G74" s="14">
        <f t="shared" si="25"/>
        <v>58</v>
      </c>
      <c r="H74" s="15">
        <f t="shared" si="26"/>
        <v>58</v>
      </c>
      <c r="I74" s="47">
        <v>38</v>
      </c>
      <c r="J74" s="14">
        <f t="shared" si="41"/>
        <v>0</v>
      </c>
      <c r="K74" s="14">
        <f t="shared" si="42"/>
        <v>17</v>
      </c>
      <c r="L74" s="14">
        <f t="shared" si="27"/>
        <v>17</v>
      </c>
      <c r="M74" s="15">
        <f t="shared" si="28"/>
        <v>17</v>
      </c>
      <c r="N74" s="16">
        <v>60</v>
      </c>
      <c r="O74" s="16">
        <f t="shared" si="43"/>
        <v>0</v>
      </c>
      <c r="P74" s="16">
        <f t="shared" si="44"/>
        <v>0</v>
      </c>
      <c r="Q74" s="16"/>
      <c r="R74" s="16">
        <f t="shared" si="29"/>
        <v>0</v>
      </c>
      <c r="S74" s="16">
        <f t="shared" si="30"/>
        <v>0</v>
      </c>
      <c r="T74" s="50">
        <v>211</v>
      </c>
      <c r="U74" s="16">
        <f t="shared" si="31"/>
        <v>0</v>
      </c>
      <c r="V74" s="16">
        <f t="shared" si="32"/>
        <v>50</v>
      </c>
      <c r="W74" s="16">
        <f t="shared" si="33"/>
        <v>50</v>
      </c>
      <c r="X74" s="15">
        <f t="shared" si="34"/>
        <v>50</v>
      </c>
      <c r="Y74" s="47">
        <v>21</v>
      </c>
      <c r="Z74" s="16">
        <f t="shared" si="35"/>
        <v>0</v>
      </c>
      <c r="AA74" s="16">
        <f t="shared" si="36"/>
        <v>50</v>
      </c>
      <c r="AB74" s="16">
        <f t="shared" si="37"/>
        <v>50</v>
      </c>
      <c r="AC74" s="15">
        <f t="shared" si="38"/>
        <v>50</v>
      </c>
      <c r="AD74" s="18">
        <f t="shared" si="39"/>
        <v>175</v>
      </c>
      <c r="AE74" s="19">
        <f t="shared" si="40"/>
        <v>175</v>
      </c>
      <c r="AF74" s="19">
        <f t="shared" si="45"/>
        <v>20</v>
      </c>
      <c r="AH74">
        <f>SUM(H71:H74,M71:M74,X71:X74,AC71:AC74)</f>
        <v>608</v>
      </c>
    </row>
    <row r="75" spans="1:34" s="79" customFormat="1" x14ac:dyDescent="0.25">
      <c r="A75" s="71">
        <v>70</v>
      </c>
      <c r="B75" s="72" t="s">
        <v>192</v>
      </c>
      <c r="C75" s="73">
        <v>27</v>
      </c>
      <c r="D75" s="84">
        <v>7.36</v>
      </c>
      <c r="E75" s="75">
        <f t="shared" si="23"/>
        <v>53</v>
      </c>
      <c r="F75" s="75">
        <f t="shared" si="24"/>
        <v>0</v>
      </c>
      <c r="G75" s="75">
        <f t="shared" si="25"/>
        <v>53</v>
      </c>
      <c r="H75" s="75">
        <f t="shared" si="26"/>
        <v>53</v>
      </c>
      <c r="I75" s="76">
        <v>50</v>
      </c>
      <c r="J75" s="75">
        <f t="shared" si="41"/>
        <v>47</v>
      </c>
      <c r="K75" s="75">
        <f t="shared" si="42"/>
        <v>0</v>
      </c>
      <c r="L75" s="75">
        <f t="shared" si="27"/>
        <v>47</v>
      </c>
      <c r="M75" s="75">
        <f t="shared" si="28"/>
        <v>47</v>
      </c>
      <c r="N75" s="75">
        <v>60</v>
      </c>
      <c r="O75" s="75">
        <f t="shared" si="43"/>
        <v>0</v>
      </c>
      <c r="P75" s="75">
        <f t="shared" si="44"/>
        <v>0</v>
      </c>
      <c r="Q75" s="75"/>
      <c r="R75" s="75">
        <f t="shared" si="29"/>
        <v>0</v>
      </c>
      <c r="S75" s="75">
        <f t="shared" si="30"/>
        <v>0</v>
      </c>
      <c r="T75" s="77">
        <v>209</v>
      </c>
      <c r="U75" s="75">
        <f t="shared" si="31"/>
        <v>0</v>
      </c>
      <c r="V75" s="75">
        <f t="shared" si="32"/>
        <v>49</v>
      </c>
      <c r="W75" s="75">
        <f t="shared" si="33"/>
        <v>49</v>
      </c>
      <c r="X75" s="75">
        <f t="shared" si="34"/>
        <v>49</v>
      </c>
      <c r="Y75" s="76">
        <v>24</v>
      </c>
      <c r="Z75" s="75">
        <f t="shared" si="35"/>
        <v>0</v>
      </c>
      <c r="AA75" s="75">
        <f t="shared" si="36"/>
        <v>56</v>
      </c>
      <c r="AB75" s="75">
        <f t="shared" si="37"/>
        <v>56</v>
      </c>
      <c r="AC75" s="75">
        <f t="shared" si="38"/>
        <v>56</v>
      </c>
      <c r="AD75" s="78">
        <f t="shared" si="39"/>
        <v>205</v>
      </c>
      <c r="AE75" s="78">
        <f t="shared" si="40"/>
        <v>205</v>
      </c>
      <c r="AF75" s="78">
        <f t="shared" si="45"/>
        <v>4</v>
      </c>
    </row>
    <row r="76" spans="1:34" s="79" customFormat="1" x14ac:dyDescent="0.25">
      <c r="A76" s="71">
        <v>71</v>
      </c>
      <c r="B76" s="72" t="s">
        <v>193</v>
      </c>
      <c r="C76" s="73">
        <v>27</v>
      </c>
      <c r="D76" s="84">
        <v>7.24</v>
      </c>
      <c r="E76" s="75">
        <f t="shared" si="23"/>
        <v>58</v>
      </c>
      <c r="F76" s="75">
        <f t="shared" si="24"/>
        <v>0</v>
      </c>
      <c r="G76" s="75">
        <f t="shared" si="25"/>
        <v>58</v>
      </c>
      <c r="H76" s="75">
        <f t="shared" si="26"/>
        <v>58</v>
      </c>
      <c r="I76" s="76">
        <v>43</v>
      </c>
      <c r="J76" s="75">
        <f t="shared" si="41"/>
        <v>0</v>
      </c>
      <c r="K76" s="75">
        <f t="shared" si="42"/>
        <v>27</v>
      </c>
      <c r="L76" s="75">
        <f t="shared" si="27"/>
        <v>27</v>
      </c>
      <c r="M76" s="75">
        <f t="shared" si="28"/>
        <v>27</v>
      </c>
      <c r="N76" s="75">
        <v>60</v>
      </c>
      <c r="O76" s="75">
        <f t="shared" si="43"/>
        <v>0</v>
      </c>
      <c r="P76" s="75">
        <f t="shared" si="44"/>
        <v>0</v>
      </c>
      <c r="Q76" s="75"/>
      <c r="R76" s="75">
        <f t="shared" si="29"/>
        <v>0</v>
      </c>
      <c r="S76" s="75">
        <f t="shared" si="30"/>
        <v>0</v>
      </c>
      <c r="T76" s="77">
        <v>206</v>
      </c>
      <c r="U76" s="75">
        <f t="shared" si="31"/>
        <v>0</v>
      </c>
      <c r="V76" s="75">
        <f t="shared" si="32"/>
        <v>46</v>
      </c>
      <c r="W76" s="75">
        <f t="shared" si="33"/>
        <v>46</v>
      </c>
      <c r="X76" s="75">
        <f t="shared" si="34"/>
        <v>46</v>
      </c>
      <c r="Y76" s="76">
        <v>17</v>
      </c>
      <c r="Z76" s="75">
        <f t="shared" si="35"/>
        <v>0</v>
      </c>
      <c r="AA76" s="75">
        <f t="shared" si="36"/>
        <v>38</v>
      </c>
      <c r="AB76" s="75">
        <f t="shared" si="37"/>
        <v>38</v>
      </c>
      <c r="AC76" s="75">
        <f t="shared" si="38"/>
        <v>38</v>
      </c>
      <c r="AD76" s="78">
        <f t="shared" si="39"/>
        <v>169</v>
      </c>
      <c r="AE76" s="78">
        <f t="shared" si="40"/>
        <v>169</v>
      </c>
      <c r="AF76" s="78">
        <f t="shared" si="45"/>
        <v>28</v>
      </c>
    </row>
    <row r="77" spans="1:34" s="79" customFormat="1" x14ac:dyDescent="0.25">
      <c r="A77" s="71">
        <v>72</v>
      </c>
      <c r="B77" s="72" t="s">
        <v>194</v>
      </c>
      <c r="C77" s="73">
        <v>27</v>
      </c>
      <c r="D77" s="84">
        <v>0</v>
      </c>
      <c r="E77" s="75">
        <f t="shared" si="23"/>
        <v>0</v>
      </c>
      <c r="F77" s="75">
        <f t="shared" si="24"/>
        <v>0</v>
      </c>
      <c r="G77" s="75">
        <f t="shared" si="25"/>
        <v>0</v>
      </c>
      <c r="H77" s="75">
        <f t="shared" si="26"/>
        <v>0</v>
      </c>
      <c r="I77" s="76">
        <v>53</v>
      </c>
      <c r="J77" s="75">
        <f t="shared" si="41"/>
        <v>54</v>
      </c>
      <c r="K77" s="75">
        <f t="shared" si="42"/>
        <v>0</v>
      </c>
      <c r="L77" s="75">
        <f t="shared" si="27"/>
        <v>54</v>
      </c>
      <c r="M77" s="75">
        <f t="shared" si="28"/>
        <v>54</v>
      </c>
      <c r="N77" s="75">
        <v>60</v>
      </c>
      <c r="O77" s="75">
        <f t="shared" si="43"/>
        <v>0</v>
      </c>
      <c r="P77" s="75">
        <f t="shared" si="44"/>
        <v>0</v>
      </c>
      <c r="Q77" s="75"/>
      <c r="R77" s="75">
        <f t="shared" si="29"/>
        <v>0</v>
      </c>
      <c r="S77" s="75">
        <f t="shared" si="30"/>
        <v>0</v>
      </c>
      <c r="T77" s="77">
        <v>212</v>
      </c>
      <c r="U77" s="75">
        <f t="shared" si="31"/>
        <v>0</v>
      </c>
      <c r="V77" s="75">
        <f t="shared" si="32"/>
        <v>51</v>
      </c>
      <c r="W77" s="75">
        <f t="shared" si="33"/>
        <v>51</v>
      </c>
      <c r="X77" s="75">
        <f t="shared" si="34"/>
        <v>51</v>
      </c>
      <c r="Y77" s="76">
        <v>13</v>
      </c>
      <c r="Z77" s="75">
        <f t="shared" si="35"/>
        <v>0</v>
      </c>
      <c r="AA77" s="75">
        <f t="shared" si="36"/>
        <v>26</v>
      </c>
      <c r="AB77" s="75">
        <f t="shared" si="37"/>
        <v>26</v>
      </c>
      <c r="AC77" s="75">
        <f t="shared" si="38"/>
        <v>26</v>
      </c>
      <c r="AD77" s="78">
        <f t="shared" si="39"/>
        <v>131</v>
      </c>
      <c r="AE77" s="78">
        <f t="shared" si="40"/>
        <v>131</v>
      </c>
      <c r="AF77" s="78">
        <f t="shared" si="45"/>
        <v>86</v>
      </c>
    </row>
    <row r="78" spans="1:34" s="79" customFormat="1" x14ac:dyDescent="0.25">
      <c r="A78" s="71">
        <v>73</v>
      </c>
      <c r="B78" s="72" t="s">
        <v>195</v>
      </c>
      <c r="C78" s="73">
        <v>27</v>
      </c>
      <c r="D78" s="84">
        <v>7.62</v>
      </c>
      <c r="E78" s="75">
        <f t="shared" si="23"/>
        <v>45</v>
      </c>
      <c r="F78" s="75">
        <f t="shared" si="24"/>
        <v>0</v>
      </c>
      <c r="G78" s="75">
        <f t="shared" si="25"/>
        <v>45</v>
      </c>
      <c r="H78" s="75">
        <f t="shared" si="26"/>
        <v>45</v>
      </c>
      <c r="I78" s="76">
        <v>43</v>
      </c>
      <c r="J78" s="75">
        <f t="shared" si="41"/>
        <v>0</v>
      </c>
      <c r="K78" s="75">
        <f t="shared" si="42"/>
        <v>27</v>
      </c>
      <c r="L78" s="75">
        <f t="shared" si="27"/>
        <v>27</v>
      </c>
      <c r="M78" s="75">
        <f t="shared" si="28"/>
        <v>27</v>
      </c>
      <c r="N78" s="75">
        <v>60</v>
      </c>
      <c r="O78" s="75">
        <f t="shared" si="43"/>
        <v>0</v>
      </c>
      <c r="P78" s="75">
        <f t="shared" si="44"/>
        <v>0</v>
      </c>
      <c r="Q78" s="75"/>
      <c r="R78" s="75">
        <f t="shared" si="29"/>
        <v>0</v>
      </c>
      <c r="S78" s="75">
        <f t="shared" si="30"/>
        <v>0</v>
      </c>
      <c r="T78" s="77">
        <v>183</v>
      </c>
      <c r="U78" s="75">
        <f t="shared" si="31"/>
        <v>0</v>
      </c>
      <c r="V78" s="75">
        <f t="shared" si="32"/>
        <v>29</v>
      </c>
      <c r="W78" s="75">
        <f t="shared" si="33"/>
        <v>29</v>
      </c>
      <c r="X78" s="75">
        <f t="shared" si="34"/>
        <v>29</v>
      </c>
      <c r="Y78" s="76">
        <v>14</v>
      </c>
      <c r="Z78" s="75">
        <f t="shared" si="35"/>
        <v>0</v>
      </c>
      <c r="AA78" s="75">
        <f t="shared" si="36"/>
        <v>29</v>
      </c>
      <c r="AB78" s="75">
        <f t="shared" si="37"/>
        <v>29</v>
      </c>
      <c r="AC78" s="75">
        <f t="shared" si="38"/>
        <v>29</v>
      </c>
      <c r="AD78" s="78">
        <f t="shared" si="39"/>
        <v>130</v>
      </c>
      <c r="AE78" s="78">
        <f t="shared" si="40"/>
        <v>130</v>
      </c>
      <c r="AF78" s="78">
        <f t="shared" si="45"/>
        <v>90</v>
      </c>
    </row>
    <row r="79" spans="1:34" s="79" customFormat="1" x14ac:dyDescent="0.25">
      <c r="A79" s="71">
        <v>74</v>
      </c>
      <c r="B79" s="72" t="s">
        <v>196</v>
      </c>
      <c r="C79" s="73">
        <v>27</v>
      </c>
      <c r="D79" s="84">
        <v>7.59</v>
      </c>
      <c r="E79" s="75">
        <f t="shared" si="23"/>
        <v>46</v>
      </c>
      <c r="F79" s="75">
        <f t="shared" si="24"/>
        <v>0</v>
      </c>
      <c r="G79" s="75">
        <f t="shared" si="25"/>
        <v>46</v>
      </c>
      <c r="H79" s="75">
        <f t="shared" si="26"/>
        <v>46</v>
      </c>
      <c r="I79" s="76">
        <v>48</v>
      </c>
      <c r="J79" s="75">
        <f t="shared" si="41"/>
        <v>0</v>
      </c>
      <c r="K79" s="75">
        <f t="shared" si="42"/>
        <v>41</v>
      </c>
      <c r="L79" s="75">
        <f t="shared" si="27"/>
        <v>41</v>
      </c>
      <c r="M79" s="75">
        <f t="shared" si="28"/>
        <v>41</v>
      </c>
      <c r="N79" s="75">
        <v>60</v>
      </c>
      <c r="O79" s="75">
        <f t="shared" si="43"/>
        <v>0</v>
      </c>
      <c r="P79" s="75">
        <f t="shared" si="44"/>
        <v>0</v>
      </c>
      <c r="Q79" s="75"/>
      <c r="R79" s="75">
        <f t="shared" si="29"/>
        <v>0</v>
      </c>
      <c r="S79" s="75">
        <f t="shared" si="30"/>
        <v>0</v>
      </c>
      <c r="T79" s="77">
        <v>200</v>
      </c>
      <c r="U79" s="75">
        <f t="shared" si="31"/>
        <v>0</v>
      </c>
      <c r="V79" s="75">
        <f t="shared" si="32"/>
        <v>40</v>
      </c>
      <c r="W79" s="75">
        <f t="shared" si="33"/>
        <v>40</v>
      </c>
      <c r="X79" s="75">
        <f t="shared" si="34"/>
        <v>40</v>
      </c>
      <c r="Y79" s="76">
        <v>25</v>
      </c>
      <c r="Z79" s="75">
        <f t="shared" si="35"/>
        <v>0</v>
      </c>
      <c r="AA79" s="75">
        <f t="shared" si="36"/>
        <v>58</v>
      </c>
      <c r="AB79" s="75">
        <f t="shared" si="37"/>
        <v>58</v>
      </c>
      <c r="AC79" s="75">
        <f t="shared" si="38"/>
        <v>58</v>
      </c>
      <c r="AD79" s="78">
        <f t="shared" si="39"/>
        <v>185</v>
      </c>
      <c r="AE79" s="78">
        <f t="shared" si="40"/>
        <v>185</v>
      </c>
      <c r="AF79" s="78">
        <f t="shared" si="45"/>
        <v>16</v>
      </c>
      <c r="AH79" s="79">
        <f>SUM(H75:H76,H78:H79,M75,M77:M79,X75:X77,X79,AC75:AC76,AC78:AC79)</f>
        <v>738</v>
      </c>
    </row>
    <row r="80" spans="1:34" x14ac:dyDescent="0.25">
      <c r="A80" s="43">
        <v>75</v>
      </c>
      <c r="B80" s="44" t="s">
        <v>211</v>
      </c>
      <c r="C80" s="45">
        <v>56</v>
      </c>
      <c r="D80" s="67">
        <v>8.2100000000000009</v>
      </c>
      <c r="E80" s="14">
        <f t="shared" si="23"/>
        <v>0</v>
      </c>
      <c r="F80" s="14">
        <f t="shared" si="24"/>
        <v>25</v>
      </c>
      <c r="G80" s="14">
        <f t="shared" si="25"/>
        <v>25</v>
      </c>
      <c r="H80" s="15">
        <f t="shared" si="26"/>
        <v>25</v>
      </c>
      <c r="I80" s="47">
        <v>42</v>
      </c>
      <c r="J80" s="14">
        <f t="shared" si="41"/>
        <v>0</v>
      </c>
      <c r="K80" s="14">
        <f t="shared" si="42"/>
        <v>25</v>
      </c>
      <c r="L80" s="14">
        <f t="shared" si="27"/>
        <v>25</v>
      </c>
      <c r="M80" s="15">
        <f t="shared" si="28"/>
        <v>25</v>
      </c>
      <c r="N80" s="16">
        <v>60</v>
      </c>
      <c r="O80" s="16">
        <f t="shared" si="43"/>
        <v>0</v>
      </c>
      <c r="P80" s="16">
        <f t="shared" si="44"/>
        <v>0</v>
      </c>
      <c r="Q80" s="16"/>
      <c r="R80" s="16">
        <f t="shared" si="29"/>
        <v>0</v>
      </c>
      <c r="S80" s="16">
        <f t="shared" si="30"/>
        <v>0</v>
      </c>
      <c r="T80" s="50">
        <v>178</v>
      </c>
      <c r="U80" s="16">
        <f t="shared" si="31"/>
        <v>0</v>
      </c>
      <c r="V80" s="16">
        <f t="shared" si="32"/>
        <v>27</v>
      </c>
      <c r="W80" s="16">
        <f t="shared" si="33"/>
        <v>27</v>
      </c>
      <c r="X80" s="15">
        <f t="shared" si="34"/>
        <v>27</v>
      </c>
      <c r="Y80" s="47">
        <v>12.5</v>
      </c>
      <c r="Z80" s="16">
        <f t="shared" si="35"/>
        <v>0</v>
      </c>
      <c r="AA80" s="16">
        <f t="shared" si="36"/>
        <v>25</v>
      </c>
      <c r="AB80" s="16">
        <f t="shared" si="37"/>
        <v>25</v>
      </c>
      <c r="AC80" s="15">
        <f t="shared" si="38"/>
        <v>25</v>
      </c>
      <c r="AD80" s="18">
        <f t="shared" si="39"/>
        <v>102</v>
      </c>
      <c r="AE80" s="19">
        <f t="shared" si="40"/>
        <v>102</v>
      </c>
      <c r="AF80" s="19">
        <f t="shared" si="45"/>
        <v>142</v>
      </c>
    </row>
    <row r="81" spans="1:34" x14ac:dyDescent="0.25">
      <c r="A81" s="43">
        <v>76</v>
      </c>
      <c r="B81" s="44" t="s">
        <v>212</v>
      </c>
      <c r="C81" s="45">
        <v>56</v>
      </c>
      <c r="D81" s="67">
        <v>8.34</v>
      </c>
      <c r="E81" s="14">
        <f t="shared" si="23"/>
        <v>0</v>
      </c>
      <c r="F81" s="14">
        <f t="shared" si="24"/>
        <v>21</v>
      </c>
      <c r="G81" s="14">
        <f t="shared" si="25"/>
        <v>21</v>
      </c>
      <c r="H81" s="15">
        <f t="shared" si="26"/>
        <v>21</v>
      </c>
      <c r="I81" s="47">
        <v>29</v>
      </c>
      <c r="J81" s="14">
        <f t="shared" si="41"/>
        <v>0</v>
      </c>
      <c r="K81" s="14">
        <f t="shared" si="42"/>
        <v>8</v>
      </c>
      <c r="L81" s="14">
        <f t="shared" si="27"/>
        <v>8</v>
      </c>
      <c r="M81" s="15">
        <f t="shared" si="28"/>
        <v>8</v>
      </c>
      <c r="N81" s="16">
        <v>60</v>
      </c>
      <c r="O81" s="16">
        <f t="shared" si="43"/>
        <v>0</v>
      </c>
      <c r="P81" s="16">
        <f t="shared" si="44"/>
        <v>0</v>
      </c>
      <c r="Q81" s="16"/>
      <c r="R81" s="16">
        <f t="shared" si="29"/>
        <v>0</v>
      </c>
      <c r="S81" s="16">
        <f t="shared" si="30"/>
        <v>0</v>
      </c>
      <c r="T81" s="50">
        <v>182</v>
      </c>
      <c r="U81" s="16">
        <f t="shared" si="31"/>
        <v>0</v>
      </c>
      <c r="V81" s="16">
        <f t="shared" si="32"/>
        <v>29</v>
      </c>
      <c r="W81" s="16">
        <f t="shared" si="33"/>
        <v>29</v>
      </c>
      <c r="X81" s="15">
        <f t="shared" si="34"/>
        <v>29</v>
      </c>
      <c r="Y81" s="47">
        <v>29</v>
      </c>
      <c r="Z81" s="16">
        <f t="shared" si="35"/>
        <v>64</v>
      </c>
      <c r="AA81" s="16">
        <f t="shared" si="36"/>
        <v>0</v>
      </c>
      <c r="AB81" s="16">
        <f t="shared" si="37"/>
        <v>64</v>
      </c>
      <c r="AC81" s="15">
        <f t="shared" si="38"/>
        <v>64</v>
      </c>
      <c r="AD81" s="18">
        <f t="shared" si="39"/>
        <v>122</v>
      </c>
      <c r="AE81" s="19">
        <f t="shared" si="40"/>
        <v>122</v>
      </c>
      <c r="AF81" s="19">
        <f t="shared" si="45"/>
        <v>107</v>
      </c>
    </row>
    <row r="82" spans="1:34" x14ac:dyDescent="0.25">
      <c r="A82" s="43">
        <v>77</v>
      </c>
      <c r="B82" s="44" t="s">
        <v>213</v>
      </c>
      <c r="C82" s="45">
        <v>56</v>
      </c>
      <c r="D82" s="67">
        <v>8.5500000000000007</v>
      </c>
      <c r="E82" s="14">
        <f t="shared" si="23"/>
        <v>0</v>
      </c>
      <c r="F82" s="14">
        <f t="shared" si="24"/>
        <v>16</v>
      </c>
      <c r="G82" s="14">
        <f t="shared" si="25"/>
        <v>16</v>
      </c>
      <c r="H82" s="15">
        <f t="shared" si="26"/>
        <v>16</v>
      </c>
      <c r="I82" s="47">
        <v>45</v>
      </c>
      <c r="J82" s="14">
        <f t="shared" si="41"/>
        <v>0</v>
      </c>
      <c r="K82" s="14">
        <f t="shared" si="42"/>
        <v>32</v>
      </c>
      <c r="L82" s="14">
        <f t="shared" si="27"/>
        <v>32</v>
      </c>
      <c r="M82" s="15">
        <f t="shared" si="28"/>
        <v>32</v>
      </c>
      <c r="N82" s="16">
        <v>60</v>
      </c>
      <c r="O82" s="16">
        <f t="shared" si="43"/>
        <v>0</v>
      </c>
      <c r="P82" s="16">
        <f t="shared" si="44"/>
        <v>0</v>
      </c>
      <c r="Q82" s="16"/>
      <c r="R82" s="16">
        <f t="shared" si="29"/>
        <v>0</v>
      </c>
      <c r="S82" s="16">
        <f t="shared" si="30"/>
        <v>0</v>
      </c>
      <c r="T82" s="50">
        <v>182</v>
      </c>
      <c r="U82" s="16">
        <f t="shared" si="31"/>
        <v>0</v>
      </c>
      <c r="V82" s="16">
        <f t="shared" si="32"/>
        <v>29</v>
      </c>
      <c r="W82" s="16">
        <f t="shared" si="33"/>
        <v>29</v>
      </c>
      <c r="X82" s="15">
        <f t="shared" si="34"/>
        <v>29</v>
      </c>
      <c r="Y82" s="47">
        <v>18</v>
      </c>
      <c r="Z82" s="16">
        <f t="shared" si="35"/>
        <v>0</v>
      </c>
      <c r="AA82" s="16">
        <f t="shared" si="36"/>
        <v>41</v>
      </c>
      <c r="AB82" s="16">
        <f t="shared" si="37"/>
        <v>41</v>
      </c>
      <c r="AC82" s="15">
        <f t="shared" si="38"/>
        <v>41</v>
      </c>
      <c r="AD82" s="18">
        <f t="shared" si="39"/>
        <v>118</v>
      </c>
      <c r="AE82" s="19">
        <f t="shared" si="40"/>
        <v>118</v>
      </c>
      <c r="AF82" s="19">
        <f t="shared" si="45"/>
        <v>119</v>
      </c>
    </row>
    <row r="83" spans="1:34" x14ac:dyDescent="0.25">
      <c r="A83" s="43">
        <v>78</v>
      </c>
      <c r="B83" s="44" t="s">
        <v>214</v>
      </c>
      <c r="C83" s="45">
        <v>56</v>
      </c>
      <c r="D83" s="67">
        <v>8.33</v>
      </c>
      <c r="E83" s="14">
        <f t="shared" si="23"/>
        <v>0</v>
      </c>
      <c r="F83" s="14">
        <f t="shared" si="24"/>
        <v>21</v>
      </c>
      <c r="G83" s="14">
        <f t="shared" si="25"/>
        <v>21</v>
      </c>
      <c r="H83" s="15">
        <f t="shared" si="26"/>
        <v>21</v>
      </c>
      <c r="I83" s="47">
        <v>26</v>
      </c>
      <c r="J83" s="14">
        <f t="shared" si="41"/>
        <v>0</v>
      </c>
      <c r="K83" s="14">
        <f t="shared" si="42"/>
        <v>5</v>
      </c>
      <c r="L83" s="14">
        <f t="shared" si="27"/>
        <v>5</v>
      </c>
      <c r="M83" s="15">
        <f t="shared" si="28"/>
        <v>5</v>
      </c>
      <c r="N83" s="16">
        <v>60</v>
      </c>
      <c r="O83" s="16">
        <f t="shared" si="43"/>
        <v>0</v>
      </c>
      <c r="P83" s="16">
        <f t="shared" si="44"/>
        <v>0</v>
      </c>
      <c r="Q83" s="16"/>
      <c r="R83" s="16">
        <f t="shared" si="29"/>
        <v>0</v>
      </c>
      <c r="S83" s="16">
        <f t="shared" si="30"/>
        <v>0</v>
      </c>
      <c r="T83" s="50">
        <v>196</v>
      </c>
      <c r="U83" s="16">
        <f t="shared" si="31"/>
        <v>0</v>
      </c>
      <c r="V83" s="16">
        <f t="shared" si="32"/>
        <v>36</v>
      </c>
      <c r="W83" s="16">
        <f t="shared" si="33"/>
        <v>36</v>
      </c>
      <c r="X83" s="15">
        <f t="shared" si="34"/>
        <v>36</v>
      </c>
      <c r="Y83" s="47">
        <v>28.5</v>
      </c>
      <c r="Z83" s="16">
        <f t="shared" si="35"/>
        <v>63</v>
      </c>
      <c r="AA83" s="16">
        <f t="shared" si="36"/>
        <v>0</v>
      </c>
      <c r="AB83" s="16">
        <f t="shared" si="37"/>
        <v>63</v>
      </c>
      <c r="AC83" s="15">
        <f t="shared" si="38"/>
        <v>63</v>
      </c>
      <c r="AD83" s="18">
        <f t="shared" si="39"/>
        <v>125</v>
      </c>
      <c r="AE83" s="19">
        <f t="shared" si="40"/>
        <v>125</v>
      </c>
      <c r="AF83" s="19">
        <f t="shared" si="45"/>
        <v>98</v>
      </c>
    </row>
    <row r="84" spans="1:34" x14ac:dyDescent="0.25">
      <c r="A84" s="43">
        <v>79</v>
      </c>
      <c r="B84" s="44" t="s">
        <v>215</v>
      </c>
      <c r="C84" s="45">
        <v>56</v>
      </c>
      <c r="D84" s="67">
        <v>8.23</v>
      </c>
      <c r="E84" s="14">
        <f t="shared" si="23"/>
        <v>0</v>
      </c>
      <c r="F84" s="14">
        <f t="shared" si="24"/>
        <v>25</v>
      </c>
      <c r="G84" s="14">
        <f t="shared" si="25"/>
        <v>25</v>
      </c>
      <c r="H84" s="15">
        <f t="shared" si="26"/>
        <v>25</v>
      </c>
      <c r="I84" s="47">
        <v>38</v>
      </c>
      <c r="J84" s="14">
        <f t="shared" si="41"/>
        <v>0</v>
      </c>
      <c r="K84" s="14">
        <f t="shared" si="42"/>
        <v>17</v>
      </c>
      <c r="L84" s="14">
        <f t="shared" si="27"/>
        <v>17</v>
      </c>
      <c r="M84" s="15">
        <f t="shared" si="28"/>
        <v>17</v>
      </c>
      <c r="N84" s="16">
        <v>60</v>
      </c>
      <c r="O84" s="16">
        <f t="shared" si="43"/>
        <v>0</v>
      </c>
      <c r="P84" s="16">
        <f t="shared" si="44"/>
        <v>0</v>
      </c>
      <c r="Q84" s="16"/>
      <c r="R84" s="16">
        <f t="shared" si="29"/>
        <v>0</v>
      </c>
      <c r="S84" s="16">
        <f t="shared" si="30"/>
        <v>0</v>
      </c>
      <c r="T84" s="50">
        <v>180</v>
      </c>
      <c r="U84" s="16">
        <f t="shared" si="31"/>
        <v>0</v>
      </c>
      <c r="V84" s="16">
        <f t="shared" si="32"/>
        <v>28</v>
      </c>
      <c r="W84" s="16">
        <f t="shared" si="33"/>
        <v>28</v>
      </c>
      <c r="X84" s="15">
        <f t="shared" si="34"/>
        <v>28</v>
      </c>
      <c r="Y84" s="47">
        <v>31</v>
      </c>
      <c r="Z84" s="16">
        <f t="shared" si="35"/>
        <v>66</v>
      </c>
      <c r="AA84" s="16">
        <f t="shared" si="36"/>
        <v>0</v>
      </c>
      <c r="AB84" s="16">
        <f t="shared" si="37"/>
        <v>66</v>
      </c>
      <c r="AC84" s="15">
        <f t="shared" si="38"/>
        <v>66</v>
      </c>
      <c r="AD84" s="18">
        <f t="shared" si="39"/>
        <v>136</v>
      </c>
      <c r="AE84" s="19">
        <f t="shared" si="40"/>
        <v>136</v>
      </c>
      <c r="AF84" s="19">
        <f t="shared" si="45"/>
        <v>79</v>
      </c>
      <c r="AH84">
        <f>SUM(H80:H81,H83:H84,M80:M82,M84,X81:X84,AC81:AC84)</f>
        <v>530</v>
      </c>
    </row>
    <row r="85" spans="1:34" s="79" customFormat="1" x14ac:dyDescent="0.25">
      <c r="A85" s="71">
        <v>80</v>
      </c>
      <c r="B85" s="72" t="s">
        <v>216</v>
      </c>
      <c r="C85" s="73">
        <v>11</v>
      </c>
      <c r="D85" s="84">
        <v>7.6</v>
      </c>
      <c r="E85" s="75">
        <f t="shared" si="23"/>
        <v>46</v>
      </c>
      <c r="F85" s="75">
        <f t="shared" si="24"/>
        <v>0</v>
      </c>
      <c r="G85" s="75">
        <f t="shared" si="25"/>
        <v>46</v>
      </c>
      <c r="H85" s="75">
        <f t="shared" si="26"/>
        <v>46</v>
      </c>
      <c r="I85" s="76">
        <v>37</v>
      </c>
      <c r="J85" s="75">
        <f t="shared" si="41"/>
        <v>0</v>
      </c>
      <c r="K85" s="75">
        <f t="shared" si="42"/>
        <v>16</v>
      </c>
      <c r="L85" s="75">
        <f t="shared" si="27"/>
        <v>16</v>
      </c>
      <c r="M85" s="75">
        <f t="shared" si="28"/>
        <v>16</v>
      </c>
      <c r="N85" s="75">
        <v>60</v>
      </c>
      <c r="O85" s="75">
        <f t="shared" si="43"/>
        <v>0</v>
      </c>
      <c r="P85" s="75">
        <f t="shared" si="44"/>
        <v>0</v>
      </c>
      <c r="Q85" s="75"/>
      <c r="R85" s="75">
        <f t="shared" si="29"/>
        <v>0</v>
      </c>
      <c r="S85" s="75">
        <f t="shared" si="30"/>
        <v>0</v>
      </c>
      <c r="T85" s="77">
        <v>195</v>
      </c>
      <c r="U85" s="75">
        <f t="shared" si="31"/>
        <v>0</v>
      </c>
      <c r="V85" s="75">
        <f t="shared" si="32"/>
        <v>35</v>
      </c>
      <c r="W85" s="75">
        <f t="shared" si="33"/>
        <v>35</v>
      </c>
      <c r="X85" s="75">
        <f t="shared" si="34"/>
        <v>35</v>
      </c>
      <c r="Y85" s="76">
        <v>27</v>
      </c>
      <c r="Z85" s="75">
        <f t="shared" si="35"/>
        <v>62</v>
      </c>
      <c r="AA85" s="75">
        <f t="shared" si="36"/>
        <v>0</v>
      </c>
      <c r="AB85" s="75">
        <f t="shared" si="37"/>
        <v>62</v>
      </c>
      <c r="AC85" s="75">
        <f t="shared" si="38"/>
        <v>62</v>
      </c>
      <c r="AD85" s="78">
        <f t="shared" si="39"/>
        <v>159</v>
      </c>
      <c r="AE85" s="78">
        <f t="shared" si="40"/>
        <v>159</v>
      </c>
      <c r="AF85" s="78">
        <f t="shared" si="45"/>
        <v>42</v>
      </c>
    </row>
    <row r="86" spans="1:34" s="79" customFormat="1" x14ac:dyDescent="0.25">
      <c r="A86" s="71">
        <v>81</v>
      </c>
      <c r="B86" s="72" t="s">
        <v>186</v>
      </c>
      <c r="C86" s="73">
        <v>11</v>
      </c>
      <c r="D86" s="84">
        <v>7.91</v>
      </c>
      <c r="E86" s="75">
        <f t="shared" si="23"/>
        <v>34</v>
      </c>
      <c r="F86" s="75">
        <f t="shared" si="24"/>
        <v>0</v>
      </c>
      <c r="G86" s="75">
        <f t="shared" si="25"/>
        <v>34</v>
      </c>
      <c r="H86" s="75">
        <f t="shared" si="26"/>
        <v>34</v>
      </c>
      <c r="I86" s="76">
        <v>49</v>
      </c>
      <c r="J86" s="75">
        <f t="shared" si="41"/>
        <v>44</v>
      </c>
      <c r="K86" s="75">
        <f t="shared" si="42"/>
        <v>0</v>
      </c>
      <c r="L86" s="75">
        <f t="shared" si="27"/>
        <v>44</v>
      </c>
      <c r="M86" s="75">
        <f t="shared" si="28"/>
        <v>44</v>
      </c>
      <c r="N86" s="75">
        <v>60</v>
      </c>
      <c r="O86" s="75">
        <f t="shared" si="43"/>
        <v>0</v>
      </c>
      <c r="P86" s="75">
        <f t="shared" si="44"/>
        <v>0</v>
      </c>
      <c r="Q86" s="75"/>
      <c r="R86" s="75">
        <f t="shared" si="29"/>
        <v>0</v>
      </c>
      <c r="S86" s="75">
        <f t="shared" si="30"/>
        <v>0</v>
      </c>
      <c r="T86" s="77">
        <v>196</v>
      </c>
      <c r="U86" s="75">
        <f t="shared" si="31"/>
        <v>0</v>
      </c>
      <c r="V86" s="75">
        <f t="shared" si="32"/>
        <v>36</v>
      </c>
      <c r="W86" s="75">
        <f t="shared" si="33"/>
        <v>36</v>
      </c>
      <c r="X86" s="75">
        <f t="shared" si="34"/>
        <v>36</v>
      </c>
      <c r="Y86" s="76">
        <v>16</v>
      </c>
      <c r="Z86" s="75">
        <f t="shared" si="35"/>
        <v>0</v>
      </c>
      <c r="AA86" s="75">
        <f t="shared" si="36"/>
        <v>35</v>
      </c>
      <c r="AB86" s="75">
        <f t="shared" si="37"/>
        <v>35</v>
      </c>
      <c r="AC86" s="75">
        <f t="shared" si="38"/>
        <v>35</v>
      </c>
      <c r="AD86" s="78">
        <f t="shared" si="39"/>
        <v>149</v>
      </c>
      <c r="AE86" s="78">
        <f t="shared" si="40"/>
        <v>149</v>
      </c>
      <c r="AF86" s="78">
        <f t="shared" si="45"/>
        <v>62</v>
      </c>
    </row>
    <row r="87" spans="1:34" s="79" customFormat="1" x14ac:dyDescent="0.25">
      <c r="A87" s="71">
        <v>82</v>
      </c>
      <c r="B87" s="72" t="s">
        <v>217</v>
      </c>
      <c r="C87" s="73">
        <v>11</v>
      </c>
      <c r="D87" s="84">
        <v>8.0399999999999991</v>
      </c>
      <c r="E87" s="75">
        <f t="shared" si="23"/>
        <v>30</v>
      </c>
      <c r="F87" s="75">
        <f t="shared" si="24"/>
        <v>0</v>
      </c>
      <c r="G87" s="75">
        <f t="shared" si="25"/>
        <v>30</v>
      </c>
      <c r="H87" s="75">
        <f t="shared" si="26"/>
        <v>30</v>
      </c>
      <c r="I87" s="76">
        <v>42</v>
      </c>
      <c r="J87" s="75">
        <f t="shared" si="41"/>
        <v>0</v>
      </c>
      <c r="K87" s="75">
        <f t="shared" si="42"/>
        <v>25</v>
      </c>
      <c r="L87" s="75">
        <f t="shared" si="27"/>
        <v>25</v>
      </c>
      <c r="M87" s="75">
        <f t="shared" si="28"/>
        <v>25</v>
      </c>
      <c r="N87" s="75">
        <v>60</v>
      </c>
      <c r="O87" s="75">
        <f t="shared" si="43"/>
        <v>0</v>
      </c>
      <c r="P87" s="75">
        <f t="shared" si="44"/>
        <v>0</v>
      </c>
      <c r="Q87" s="75"/>
      <c r="R87" s="75">
        <f t="shared" si="29"/>
        <v>0</v>
      </c>
      <c r="S87" s="75">
        <f t="shared" si="30"/>
        <v>0</v>
      </c>
      <c r="T87" s="77">
        <v>201</v>
      </c>
      <c r="U87" s="75">
        <f t="shared" si="31"/>
        <v>0</v>
      </c>
      <c r="V87" s="75">
        <f t="shared" si="32"/>
        <v>41</v>
      </c>
      <c r="W87" s="75">
        <f t="shared" si="33"/>
        <v>41</v>
      </c>
      <c r="X87" s="75">
        <f t="shared" si="34"/>
        <v>41</v>
      </c>
      <c r="Y87" s="76">
        <v>16</v>
      </c>
      <c r="Z87" s="75">
        <f t="shared" si="35"/>
        <v>0</v>
      </c>
      <c r="AA87" s="75">
        <f t="shared" si="36"/>
        <v>35</v>
      </c>
      <c r="AB87" s="75">
        <f t="shared" si="37"/>
        <v>35</v>
      </c>
      <c r="AC87" s="75">
        <f t="shared" si="38"/>
        <v>35</v>
      </c>
      <c r="AD87" s="78">
        <f t="shared" si="39"/>
        <v>131</v>
      </c>
      <c r="AE87" s="78">
        <f t="shared" si="40"/>
        <v>131</v>
      </c>
      <c r="AF87" s="78">
        <f t="shared" si="45"/>
        <v>86</v>
      </c>
    </row>
    <row r="88" spans="1:34" s="79" customFormat="1" x14ac:dyDescent="0.25">
      <c r="A88" s="71">
        <v>83</v>
      </c>
      <c r="B88" s="72" t="s">
        <v>218</v>
      </c>
      <c r="C88" s="73">
        <v>11</v>
      </c>
      <c r="D88" s="84">
        <v>7.8</v>
      </c>
      <c r="E88" s="75">
        <f t="shared" si="23"/>
        <v>38</v>
      </c>
      <c r="F88" s="75">
        <f t="shared" si="24"/>
        <v>0</v>
      </c>
      <c r="G88" s="75">
        <f t="shared" si="25"/>
        <v>38</v>
      </c>
      <c r="H88" s="75">
        <f t="shared" si="26"/>
        <v>38</v>
      </c>
      <c r="I88" s="76">
        <v>45</v>
      </c>
      <c r="J88" s="75">
        <f t="shared" si="41"/>
        <v>0</v>
      </c>
      <c r="K88" s="75">
        <f t="shared" si="42"/>
        <v>32</v>
      </c>
      <c r="L88" s="75">
        <f t="shared" si="27"/>
        <v>32</v>
      </c>
      <c r="M88" s="75">
        <f t="shared" si="28"/>
        <v>32</v>
      </c>
      <c r="N88" s="75">
        <v>60</v>
      </c>
      <c r="O88" s="75">
        <f t="shared" si="43"/>
        <v>0</v>
      </c>
      <c r="P88" s="75">
        <f t="shared" si="44"/>
        <v>0</v>
      </c>
      <c r="Q88" s="75"/>
      <c r="R88" s="75">
        <f t="shared" si="29"/>
        <v>0</v>
      </c>
      <c r="S88" s="75">
        <f t="shared" si="30"/>
        <v>0</v>
      </c>
      <c r="T88" s="77">
        <v>194</v>
      </c>
      <c r="U88" s="75">
        <f t="shared" si="31"/>
        <v>0</v>
      </c>
      <c r="V88" s="75">
        <f t="shared" si="32"/>
        <v>35</v>
      </c>
      <c r="W88" s="75">
        <f t="shared" si="33"/>
        <v>35</v>
      </c>
      <c r="X88" s="75">
        <f t="shared" si="34"/>
        <v>35</v>
      </c>
      <c r="Y88" s="76">
        <v>7.5</v>
      </c>
      <c r="Z88" s="75">
        <f t="shared" si="35"/>
        <v>0</v>
      </c>
      <c r="AA88" s="75">
        <f t="shared" si="36"/>
        <v>15</v>
      </c>
      <c r="AB88" s="75">
        <f t="shared" si="37"/>
        <v>15</v>
      </c>
      <c r="AC88" s="75">
        <f t="shared" si="38"/>
        <v>15</v>
      </c>
      <c r="AD88" s="78">
        <f t="shared" si="39"/>
        <v>120</v>
      </c>
      <c r="AE88" s="78">
        <f t="shared" si="40"/>
        <v>120</v>
      </c>
      <c r="AF88" s="78">
        <f t="shared" si="45"/>
        <v>111</v>
      </c>
      <c r="AH88" s="79">
        <f>SUM(H85:H88,M85:M88,X85:X88,AC85:AC88)</f>
        <v>559</v>
      </c>
    </row>
    <row r="89" spans="1:34" x14ac:dyDescent="0.25">
      <c r="A89" s="43">
        <v>84</v>
      </c>
      <c r="B89" s="44" t="s">
        <v>238</v>
      </c>
      <c r="C89" s="45">
        <v>43</v>
      </c>
      <c r="D89" s="67">
        <v>7.83</v>
      </c>
      <c r="E89" s="14">
        <f t="shared" si="23"/>
        <v>37</v>
      </c>
      <c r="F89" s="14">
        <f t="shared" si="24"/>
        <v>0</v>
      </c>
      <c r="G89" s="14">
        <f t="shared" si="25"/>
        <v>37</v>
      </c>
      <c r="H89" s="15">
        <f t="shared" si="26"/>
        <v>37</v>
      </c>
      <c r="I89" s="47">
        <v>49</v>
      </c>
      <c r="J89" s="14">
        <f t="shared" si="41"/>
        <v>44</v>
      </c>
      <c r="K89" s="14">
        <f t="shared" si="42"/>
        <v>0</v>
      </c>
      <c r="L89" s="14">
        <f t="shared" si="27"/>
        <v>44</v>
      </c>
      <c r="M89" s="15">
        <f t="shared" si="28"/>
        <v>44</v>
      </c>
      <c r="N89" s="16">
        <v>60</v>
      </c>
      <c r="O89" s="16">
        <f t="shared" si="43"/>
        <v>0</v>
      </c>
      <c r="P89" s="16">
        <f t="shared" si="44"/>
        <v>0</v>
      </c>
      <c r="Q89" s="16"/>
      <c r="R89" s="16">
        <f t="shared" si="29"/>
        <v>0</v>
      </c>
      <c r="S89" s="16">
        <f t="shared" si="30"/>
        <v>0</v>
      </c>
      <c r="T89" s="50">
        <v>190</v>
      </c>
      <c r="U89" s="16">
        <f t="shared" si="31"/>
        <v>0</v>
      </c>
      <c r="V89" s="16">
        <f t="shared" si="32"/>
        <v>33</v>
      </c>
      <c r="W89" s="16">
        <f t="shared" si="33"/>
        <v>33</v>
      </c>
      <c r="X89" s="15">
        <f t="shared" si="34"/>
        <v>33</v>
      </c>
      <c r="Y89" s="47">
        <v>17.5</v>
      </c>
      <c r="Z89" s="16">
        <f t="shared" si="35"/>
        <v>0</v>
      </c>
      <c r="AA89" s="16">
        <f t="shared" si="36"/>
        <v>39</v>
      </c>
      <c r="AB89" s="16">
        <f t="shared" si="37"/>
        <v>39</v>
      </c>
      <c r="AC89" s="15">
        <f t="shared" si="38"/>
        <v>39</v>
      </c>
      <c r="AD89" s="18">
        <f t="shared" si="39"/>
        <v>153</v>
      </c>
      <c r="AE89" s="19">
        <f t="shared" si="40"/>
        <v>153</v>
      </c>
      <c r="AF89" s="19">
        <f t="shared" si="45"/>
        <v>54</v>
      </c>
    </row>
    <row r="90" spans="1:34" x14ac:dyDescent="0.25">
      <c r="A90" s="43">
        <v>85</v>
      </c>
      <c r="B90" s="44" t="s">
        <v>239</v>
      </c>
      <c r="C90" s="45">
        <v>43</v>
      </c>
      <c r="D90" s="67">
        <v>7.94</v>
      </c>
      <c r="E90" s="14">
        <f t="shared" si="23"/>
        <v>33</v>
      </c>
      <c r="F90" s="14">
        <f t="shared" si="24"/>
        <v>0</v>
      </c>
      <c r="G90" s="14">
        <f t="shared" si="25"/>
        <v>33</v>
      </c>
      <c r="H90" s="15">
        <f t="shared" si="26"/>
        <v>33</v>
      </c>
      <c r="I90" s="47">
        <v>28</v>
      </c>
      <c r="J90" s="14">
        <f t="shared" si="41"/>
        <v>0</v>
      </c>
      <c r="K90" s="14">
        <f t="shared" si="42"/>
        <v>7</v>
      </c>
      <c r="L90" s="14">
        <f t="shared" si="27"/>
        <v>7</v>
      </c>
      <c r="M90" s="15">
        <f t="shared" si="28"/>
        <v>7</v>
      </c>
      <c r="N90" s="16">
        <v>60</v>
      </c>
      <c r="O90" s="16">
        <f t="shared" si="43"/>
        <v>0</v>
      </c>
      <c r="P90" s="16">
        <f t="shared" si="44"/>
        <v>0</v>
      </c>
      <c r="Q90" s="16"/>
      <c r="R90" s="16">
        <f t="shared" si="29"/>
        <v>0</v>
      </c>
      <c r="S90" s="16">
        <f t="shared" si="30"/>
        <v>0</v>
      </c>
      <c r="T90" s="50">
        <v>160</v>
      </c>
      <c r="U90" s="16">
        <f t="shared" si="31"/>
        <v>0</v>
      </c>
      <c r="V90" s="16">
        <f t="shared" si="32"/>
        <v>18</v>
      </c>
      <c r="W90" s="16">
        <f t="shared" si="33"/>
        <v>18</v>
      </c>
      <c r="X90" s="15">
        <f t="shared" si="34"/>
        <v>18</v>
      </c>
      <c r="Y90" s="47">
        <v>20</v>
      </c>
      <c r="Z90" s="16">
        <f t="shared" si="35"/>
        <v>0</v>
      </c>
      <c r="AA90" s="16">
        <f t="shared" si="36"/>
        <v>47</v>
      </c>
      <c r="AB90" s="16">
        <f t="shared" si="37"/>
        <v>47</v>
      </c>
      <c r="AC90" s="15">
        <f t="shared" si="38"/>
        <v>47</v>
      </c>
      <c r="AD90" s="18">
        <f t="shared" si="39"/>
        <v>105</v>
      </c>
      <c r="AE90" s="19">
        <f t="shared" si="40"/>
        <v>105</v>
      </c>
      <c r="AF90" s="19">
        <f t="shared" si="45"/>
        <v>137</v>
      </c>
    </row>
    <row r="91" spans="1:34" x14ac:dyDescent="0.25">
      <c r="A91" s="43">
        <v>86</v>
      </c>
      <c r="B91" s="44" t="s">
        <v>240</v>
      </c>
      <c r="C91" s="45">
        <v>43</v>
      </c>
      <c r="D91" s="67">
        <v>8.0500000000000007</v>
      </c>
      <c r="E91" s="14">
        <f t="shared" si="23"/>
        <v>30</v>
      </c>
      <c r="F91" s="14">
        <f t="shared" si="24"/>
        <v>0</v>
      </c>
      <c r="G91" s="14">
        <f t="shared" si="25"/>
        <v>30</v>
      </c>
      <c r="H91" s="15">
        <f t="shared" si="26"/>
        <v>30</v>
      </c>
      <c r="I91" s="47">
        <v>53</v>
      </c>
      <c r="J91" s="14">
        <f t="shared" si="41"/>
        <v>54</v>
      </c>
      <c r="K91" s="14">
        <f t="shared" si="42"/>
        <v>0</v>
      </c>
      <c r="L91" s="14">
        <f t="shared" si="27"/>
        <v>54</v>
      </c>
      <c r="M91" s="15">
        <f t="shared" si="28"/>
        <v>54</v>
      </c>
      <c r="N91" s="16">
        <v>60</v>
      </c>
      <c r="O91" s="16">
        <f t="shared" si="43"/>
        <v>0</v>
      </c>
      <c r="P91" s="16">
        <f t="shared" si="44"/>
        <v>0</v>
      </c>
      <c r="Q91" s="16"/>
      <c r="R91" s="16">
        <f t="shared" si="29"/>
        <v>0</v>
      </c>
      <c r="S91" s="16">
        <f t="shared" si="30"/>
        <v>0</v>
      </c>
      <c r="T91" s="50">
        <v>170</v>
      </c>
      <c r="U91" s="16">
        <f t="shared" si="31"/>
        <v>0</v>
      </c>
      <c r="V91" s="16">
        <f t="shared" si="32"/>
        <v>23</v>
      </c>
      <c r="W91" s="16">
        <f t="shared" si="33"/>
        <v>23</v>
      </c>
      <c r="X91" s="15">
        <f t="shared" si="34"/>
        <v>23</v>
      </c>
      <c r="Y91" s="47">
        <v>13</v>
      </c>
      <c r="Z91" s="16">
        <f t="shared" si="35"/>
        <v>0</v>
      </c>
      <c r="AA91" s="16">
        <f t="shared" si="36"/>
        <v>26</v>
      </c>
      <c r="AB91" s="16">
        <f t="shared" si="37"/>
        <v>26</v>
      </c>
      <c r="AC91" s="15">
        <f t="shared" si="38"/>
        <v>26</v>
      </c>
      <c r="AD91" s="18">
        <f t="shared" si="39"/>
        <v>133</v>
      </c>
      <c r="AE91" s="19">
        <f t="shared" si="40"/>
        <v>133</v>
      </c>
      <c r="AF91" s="19">
        <f t="shared" si="45"/>
        <v>84</v>
      </c>
    </row>
    <row r="92" spans="1:34" x14ac:dyDescent="0.25">
      <c r="A92" s="43">
        <v>87</v>
      </c>
      <c r="B92" s="44" t="s">
        <v>241</v>
      </c>
      <c r="C92" s="45">
        <v>43</v>
      </c>
      <c r="D92" s="67">
        <v>10.039999999999999</v>
      </c>
      <c r="E92" s="14">
        <f t="shared" si="23"/>
        <v>0</v>
      </c>
      <c r="F92" s="14">
        <f t="shared" si="24"/>
        <v>0</v>
      </c>
      <c r="G92" s="14">
        <f t="shared" si="25"/>
        <v>0</v>
      </c>
      <c r="H92" s="15">
        <f t="shared" si="26"/>
        <v>0</v>
      </c>
      <c r="I92" s="47">
        <v>41</v>
      </c>
      <c r="J92" s="14">
        <f t="shared" si="41"/>
        <v>0</v>
      </c>
      <c r="K92" s="14">
        <f t="shared" si="42"/>
        <v>23</v>
      </c>
      <c r="L92" s="14">
        <f t="shared" si="27"/>
        <v>23</v>
      </c>
      <c r="M92" s="15">
        <f t="shared" si="28"/>
        <v>23</v>
      </c>
      <c r="N92" s="16">
        <v>60</v>
      </c>
      <c r="O92" s="16">
        <f t="shared" si="43"/>
        <v>0</v>
      </c>
      <c r="P92" s="16">
        <f t="shared" si="44"/>
        <v>0</v>
      </c>
      <c r="Q92" s="16"/>
      <c r="R92" s="16">
        <f t="shared" si="29"/>
        <v>0</v>
      </c>
      <c r="S92" s="16">
        <f t="shared" si="30"/>
        <v>0</v>
      </c>
      <c r="T92" s="50">
        <v>174</v>
      </c>
      <c r="U92" s="16">
        <f t="shared" si="31"/>
        <v>0</v>
      </c>
      <c r="V92" s="16">
        <f t="shared" si="32"/>
        <v>25</v>
      </c>
      <c r="W92" s="16">
        <f t="shared" si="33"/>
        <v>25</v>
      </c>
      <c r="X92" s="15">
        <f t="shared" si="34"/>
        <v>25</v>
      </c>
      <c r="Y92" s="47">
        <v>7</v>
      </c>
      <c r="Z92" s="16">
        <f t="shared" si="35"/>
        <v>0</v>
      </c>
      <c r="AA92" s="16">
        <f t="shared" si="36"/>
        <v>14</v>
      </c>
      <c r="AB92" s="16">
        <f t="shared" si="37"/>
        <v>14</v>
      </c>
      <c r="AC92" s="15">
        <f t="shared" si="38"/>
        <v>14</v>
      </c>
      <c r="AD92" s="18">
        <f t="shared" si="39"/>
        <v>62</v>
      </c>
      <c r="AE92" s="19">
        <f t="shared" si="40"/>
        <v>62</v>
      </c>
      <c r="AF92" s="19">
        <f t="shared" si="45"/>
        <v>171</v>
      </c>
    </row>
    <row r="93" spans="1:34" x14ac:dyDescent="0.25">
      <c r="A93" s="43">
        <v>88</v>
      </c>
      <c r="B93" s="44" t="s">
        <v>242</v>
      </c>
      <c r="C93" s="45">
        <v>43</v>
      </c>
      <c r="D93" s="67">
        <v>8.0299999999999994</v>
      </c>
      <c r="E93" s="14">
        <f t="shared" si="23"/>
        <v>31</v>
      </c>
      <c r="F93" s="14">
        <f t="shared" si="24"/>
        <v>0</v>
      </c>
      <c r="G93" s="14">
        <f t="shared" si="25"/>
        <v>31</v>
      </c>
      <c r="H93" s="15">
        <f t="shared" si="26"/>
        <v>31</v>
      </c>
      <c r="I93" s="47">
        <v>37</v>
      </c>
      <c r="J93" s="14">
        <f t="shared" si="41"/>
        <v>0</v>
      </c>
      <c r="K93" s="14">
        <f t="shared" si="42"/>
        <v>16</v>
      </c>
      <c r="L93" s="14">
        <f t="shared" si="27"/>
        <v>16</v>
      </c>
      <c r="M93" s="15">
        <f t="shared" si="28"/>
        <v>16</v>
      </c>
      <c r="N93" s="16">
        <v>60</v>
      </c>
      <c r="O93" s="16">
        <f t="shared" si="43"/>
        <v>0</v>
      </c>
      <c r="P93" s="16">
        <f t="shared" si="44"/>
        <v>0</v>
      </c>
      <c r="Q93" s="16"/>
      <c r="R93" s="16">
        <f t="shared" si="29"/>
        <v>0</v>
      </c>
      <c r="S93" s="16">
        <f t="shared" si="30"/>
        <v>0</v>
      </c>
      <c r="T93" s="50">
        <v>174</v>
      </c>
      <c r="U93" s="16">
        <f t="shared" si="31"/>
        <v>0</v>
      </c>
      <c r="V93" s="16">
        <f t="shared" si="32"/>
        <v>25</v>
      </c>
      <c r="W93" s="16">
        <f t="shared" si="33"/>
        <v>25</v>
      </c>
      <c r="X93" s="15">
        <f t="shared" si="34"/>
        <v>25</v>
      </c>
      <c r="Y93" s="47">
        <v>12</v>
      </c>
      <c r="Z93" s="16">
        <f t="shared" si="35"/>
        <v>0</v>
      </c>
      <c r="AA93" s="16">
        <f t="shared" si="36"/>
        <v>24</v>
      </c>
      <c r="AB93" s="16">
        <f t="shared" si="37"/>
        <v>24</v>
      </c>
      <c r="AC93" s="15">
        <f t="shared" si="38"/>
        <v>24</v>
      </c>
      <c r="AD93" s="18">
        <f t="shared" si="39"/>
        <v>96</v>
      </c>
      <c r="AE93" s="19">
        <f t="shared" si="40"/>
        <v>96</v>
      </c>
      <c r="AF93" s="19">
        <f t="shared" si="45"/>
        <v>153</v>
      </c>
      <c r="AH93">
        <f>SUM(H89:H91,H93,M89,M91:M93,X89,X91:X93,AC89:AC91,AC93)</f>
        <v>510</v>
      </c>
    </row>
    <row r="94" spans="1:34" s="79" customFormat="1" x14ac:dyDescent="0.25">
      <c r="A94" s="71">
        <v>89</v>
      </c>
      <c r="B94" s="72" t="s">
        <v>243</v>
      </c>
      <c r="C94" s="73">
        <v>28</v>
      </c>
      <c r="D94" s="84">
        <v>7.7</v>
      </c>
      <c r="E94" s="75">
        <f t="shared" si="23"/>
        <v>42</v>
      </c>
      <c r="F94" s="75">
        <f t="shared" si="24"/>
        <v>0</v>
      </c>
      <c r="G94" s="75">
        <f t="shared" si="25"/>
        <v>42</v>
      </c>
      <c r="H94" s="75">
        <f t="shared" si="26"/>
        <v>42</v>
      </c>
      <c r="I94" s="76">
        <v>44</v>
      </c>
      <c r="J94" s="75">
        <f t="shared" si="41"/>
        <v>0</v>
      </c>
      <c r="K94" s="75">
        <f t="shared" si="42"/>
        <v>29</v>
      </c>
      <c r="L94" s="75">
        <f t="shared" si="27"/>
        <v>29</v>
      </c>
      <c r="M94" s="75">
        <f t="shared" si="28"/>
        <v>29</v>
      </c>
      <c r="N94" s="75">
        <v>60</v>
      </c>
      <c r="O94" s="75">
        <f t="shared" si="43"/>
        <v>0</v>
      </c>
      <c r="P94" s="75">
        <f t="shared" si="44"/>
        <v>0</v>
      </c>
      <c r="Q94" s="75"/>
      <c r="R94" s="75">
        <f t="shared" si="29"/>
        <v>0</v>
      </c>
      <c r="S94" s="75">
        <f t="shared" si="30"/>
        <v>0</v>
      </c>
      <c r="T94" s="77">
        <v>184</v>
      </c>
      <c r="U94" s="75">
        <f t="shared" si="31"/>
        <v>0</v>
      </c>
      <c r="V94" s="75">
        <f t="shared" si="32"/>
        <v>30</v>
      </c>
      <c r="W94" s="75">
        <f t="shared" si="33"/>
        <v>30</v>
      </c>
      <c r="X94" s="75">
        <f t="shared" si="34"/>
        <v>30</v>
      </c>
      <c r="Y94" s="76">
        <v>13</v>
      </c>
      <c r="Z94" s="75">
        <f t="shared" si="35"/>
        <v>0</v>
      </c>
      <c r="AA94" s="75">
        <f t="shared" si="36"/>
        <v>26</v>
      </c>
      <c r="AB94" s="75">
        <f t="shared" si="37"/>
        <v>26</v>
      </c>
      <c r="AC94" s="75">
        <f t="shared" si="38"/>
        <v>26</v>
      </c>
      <c r="AD94" s="78">
        <f t="shared" si="39"/>
        <v>127</v>
      </c>
      <c r="AE94" s="78">
        <f t="shared" si="40"/>
        <v>127</v>
      </c>
      <c r="AF94" s="78">
        <f t="shared" si="45"/>
        <v>95</v>
      </c>
    </row>
    <row r="95" spans="1:34" s="79" customFormat="1" x14ac:dyDescent="0.25">
      <c r="A95" s="71">
        <v>90</v>
      </c>
      <c r="B95" s="72" t="s">
        <v>244</v>
      </c>
      <c r="C95" s="73">
        <v>28</v>
      </c>
      <c r="D95" s="84">
        <v>8.3000000000000007</v>
      </c>
      <c r="E95" s="75">
        <f t="shared" si="23"/>
        <v>0</v>
      </c>
      <c r="F95" s="75">
        <f t="shared" si="24"/>
        <v>23</v>
      </c>
      <c r="G95" s="75">
        <f t="shared" si="25"/>
        <v>23</v>
      </c>
      <c r="H95" s="75">
        <f t="shared" si="26"/>
        <v>23</v>
      </c>
      <c r="I95" s="76">
        <v>39</v>
      </c>
      <c r="J95" s="75">
        <f t="shared" si="41"/>
        <v>0</v>
      </c>
      <c r="K95" s="75">
        <f t="shared" si="42"/>
        <v>19</v>
      </c>
      <c r="L95" s="75">
        <f t="shared" si="27"/>
        <v>19</v>
      </c>
      <c r="M95" s="75">
        <f t="shared" si="28"/>
        <v>19</v>
      </c>
      <c r="N95" s="75">
        <v>60</v>
      </c>
      <c r="O95" s="75">
        <f t="shared" si="43"/>
        <v>0</v>
      </c>
      <c r="P95" s="75">
        <f t="shared" si="44"/>
        <v>0</v>
      </c>
      <c r="Q95" s="75"/>
      <c r="R95" s="75">
        <f t="shared" si="29"/>
        <v>0</v>
      </c>
      <c r="S95" s="75">
        <f t="shared" si="30"/>
        <v>0</v>
      </c>
      <c r="T95" s="77">
        <v>187</v>
      </c>
      <c r="U95" s="75">
        <f t="shared" si="31"/>
        <v>0</v>
      </c>
      <c r="V95" s="75">
        <f t="shared" si="32"/>
        <v>31</v>
      </c>
      <c r="W95" s="75">
        <f t="shared" si="33"/>
        <v>31</v>
      </c>
      <c r="X95" s="75">
        <f t="shared" si="34"/>
        <v>31</v>
      </c>
      <c r="Y95" s="76">
        <v>12.5</v>
      </c>
      <c r="Z95" s="75">
        <f t="shared" si="35"/>
        <v>0</v>
      </c>
      <c r="AA95" s="75">
        <f t="shared" si="36"/>
        <v>25</v>
      </c>
      <c r="AB95" s="75">
        <f t="shared" si="37"/>
        <v>25</v>
      </c>
      <c r="AC95" s="75">
        <f t="shared" si="38"/>
        <v>25</v>
      </c>
      <c r="AD95" s="78">
        <f t="shared" si="39"/>
        <v>98</v>
      </c>
      <c r="AE95" s="78">
        <f t="shared" si="40"/>
        <v>98</v>
      </c>
      <c r="AF95" s="78">
        <f t="shared" si="45"/>
        <v>149</v>
      </c>
    </row>
    <row r="96" spans="1:34" s="79" customFormat="1" x14ac:dyDescent="0.25">
      <c r="A96" s="71">
        <v>91</v>
      </c>
      <c r="B96" s="72" t="s">
        <v>245</v>
      </c>
      <c r="C96" s="73">
        <v>28</v>
      </c>
      <c r="D96" s="84">
        <v>7.72</v>
      </c>
      <c r="E96" s="75">
        <f t="shared" si="23"/>
        <v>41</v>
      </c>
      <c r="F96" s="75">
        <f t="shared" si="24"/>
        <v>0</v>
      </c>
      <c r="G96" s="75">
        <f t="shared" si="25"/>
        <v>41</v>
      </c>
      <c r="H96" s="75">
        <f t="shared" si="26"/>
        <v>41</v>
      </c>
      <c r="I96" s="76">
        <v>37</v>
      </c>
      <c r="J96" s="75">
        <f t="shared" si="41"/>
        <v>0</v>
      </c>
      <c r="K96" s="75">
        <f t="shared" si="42"/>
        <v>16</v>
      </c>
      <c r="L96" s="75">
        <f t="shared" si="27"/>
        <v>16</v>
      </c>
      <c r="M96" s="75">
        <f t="shared" si="28"/>
        <v>16</v>
      </c>
      <c r="N96" s="75">
        <v>60</v>
      </c>
      <c r="O96" s="75">
        <f t="shared" si="43"/>
        <v>0</v>
      </c>
      <c r="P96" s="75">
        <f t="shared" si="44"/>
        <v>0</v>
      </c>
      <c r="Q96" s="75"/>
      <c r="R96" s="75">
        <f t="shared" si="29"/>
        <v>0</v>
      </c>
      <c r="S96" s="75">
        <f t="shared" si="30"/>
        <v>0</v>
      </c>
      <c r="T96" s="77">
        <v>200</v>
      </c>
      <c r="U96" s="75">
        <f t="shared" si="31"/>
        <v>0</v>
      </c>
      <c r="V96" s="75">
        <f t="shared" si="32"/>
        <v>40</v>
      </c>
      <c r="W96" s="75">
        <f t="shared" si="33"/>
        <v>40</v>
      </c>
      <c r="X96" s="75">
        <f t="shared" si="34"/>
        <v>40</v>
      </c>
      <c r="Y96" s="76">
        <v>17.5</v>
      </c>
      <c r="Z96" s="75">
        <f t="shared" si="35"/>
        <v>0</v>
      </c>
      <c r="AA96" s="75">
        <f t="shared" si="36"/>
        <v>39</v>
      </c>
      <c r="AB96" s="75">
        <f t="shared" si="37"/>
        <v>39</v>
      </c>
      <c r="AC96" s="75">
        <f t="shared" si="38"/>
        <v>39</v>
      </c>
      <c r="AD96" s="78">
        <f t="shared" si="39"/>
        <v>136</v>
      </c>
      <c r="AE96" s="78">
        <f t="shared" si="40"/>
        <v>136</v>
      </c>
      <c r="AF96" s="78">
        <f t="shared" si="45"/>
        <v>79</v>
      </c>
    </row>
    <row r="97" spans="1:34" s="79" customFormat="1" x14ac:dyDescent="0.25">
      <c r="A97" s="71">
        <v>92</v>
      </c>
      <c r="B97" s="72" t="s">
        <v>246</v>
      </c>
      <c r="C97" s="73">
        <v>28</v>
      </c>
      <c r="D97" s="84">
        <v>8.31</v>
      </c>
      <c r="E97" s="75">
        <f t="shared" si="23"/>
        <v>0</v>
      </c>
      <c r="F97" s="75">
        <f t="shared" si="24"/>
        <v>22</v>
      </c>
      <c r="G97" s="75">
        <f t="shared" si="25"/>
        <v>22</v>
      </c>
      <c r="H97" s="75">
        <f t="shared" si="26"/>
        <v>22</v>
      </c>
      <c r="I97" s="76">
        <v>21</v>
      </c>
      <c r="J97" s="75">
        <f t="shared" si="41"/>
        <v>0</v>
      </c>
      <c r="K97" s="75">
        <f t="shared" si="42"/>
        <v>0</v>
      </c>
      <c r="L97" s="75">
        <f t="shared" si="27"/>
        <v>0</v>
      </c>
      <c r="M97" s="75">
        <f t="shared" si="28"/>
        <v>0</v>
      </c>
      <c r="N97" s="75">
        <v>60</v>
      </c>
      <c r="O97" s="75">
        <f t="shared" si="43"/>
        <v>0</v>
      </c>
      <c r="P97" s="75">
        <f t="shared" si="44"/>
        <v>0</v>
      </c>
      <c r="Q97" s="75"/>
      <c r="R97" s="75">
        <f t="shared" si="29"/>
        <v>0</v>
      </c>
      <c r="S97" s="75">
        <f t="shared" si="30"/>
        <v>0</v>
      </c>
      <c r="T97" s="77">
        <v>170</v>
      </c>
      <c r="U97" s="75">
        <f t="shared" si="31"/>
        <v>0</v>
      </c>
      <c r="V97" s="75">
        <f t="shared" si="32"/>
        <v>23</v>
      </c>
      <c r="W97" s="75">
        <f t="shared" si="33"/>
        <v>23</v>
      </c>
      <c r="X97" s="75">
        <f t="shared" si="34"/>
        <v>23</v>
      </c>
      <c r="Y97" s="76">
        <v>15</v>
      </c>
      <c r="Z97" s="75">
        <f t="shared" si="35"/>
        <v>0</v>
      </c>
      <c r="AA97" s="75">
        <f t="shared" si="36"/>
        <v>32</v>
      </c>
      <c r="AB97" s="75">
        <f t="shared" si="37"/>
        <v>32</v>
      </c>
      <c r="AC97" s="75">
        <f t="shared" si="38"/>
        <v>32</v>
      </c>
      <c r="AD97" s="78">
        <f t="shared" si="39"/>
        <v>77</v>
      </c>
      <c r="AE97" s="78">
        <f t="shared" si="40"/>
        <v>77</v>
      </c>
      <c r="AF97" s="78">
        <f t="shared" si="45"/>
        <v>162</v>
      </c>
      <c r="AH97" s="79">
        <f>SUM(H94:H97,M94:M97,X94:X97,AC94:AC97)</f>
        <v>438</v>
      </c>
    </row>
    <row r="98" spans="1:34" x14ac:dyDescent="0.25">
      <c r="A98" s="43">
        <v>93</v>
      </c>
      <c r="B98" s="44" t="s">
        <v>247</v>
      </c>
      <c r="C98" s="45">
        <v>7</v>
      </c>
      <c r="D98" s="67">
        <v>8</v>
      </c>
      <c r="E98" s="14">
        <f t="shared" si="23"/>
        <v>32</v>
      </c>
      <c r="F98" s="14">
        <f t="shared" si="24"/>
        <v>0</v>
      </c>
      <c r="G98" s="14">
        <f t="shared" si="25"/>
        <v>32</v>
      </c>
      <c r="H98" s="15">
        <f t="shared" si="26"/>
        <v>32</v>
      </c>
      <c r="I98" s="47">
        <v>47</v>
      </c>
      <c r="J98" s="14">
        <f t="shared" si="41"/>
        <v>0</v>
      </c>
      <c r="K98" s="14">
        <f t="shared" si="42"/>
        <v>38</v>
      </c>
      <c r="L98" s="14">
        <f t="shared" si="27"/>
        <v>38</v>
      </c>
      <c r="M98" s="15">
        <f t="shared" si="28"/>
        <v>38</v>
      </c>
      <c r="N98" s="16">
        <v>60</v>
      </c>
      <c r="O98" s="16">
        <f t="shared" si="43"/>
        <v>0</v>
      </c>
      <c r="P98" s="16">
        <f t="shared" si="44"/>
        <v>0</v>
      </c>
      <c r="Q98" s="16"/>
      <c r="R98" s="16">
        <f t="shared" si="29"/>
        <v>0</v>
      </c>
      <c r="S98" s="16">
        <f t="shared" si="30"/>
        <v>0</v>
      </c>
      <c r="T98" s="50">
        <v>186</v>
      </c>
      <c r="U98" s="16">
        <f t="shared" si="31"/>
        <v>0</v>
      </c>
      <c r="V98" s="16">
        <f t="shared" si="32"/>
        <v>31</v>
      </c>
      <c r="W98" s="16">
        <f t="shared" si="33"/>
        <v>31</v>
      </c>
      <c r="X98" s="15">
        <f t="shared" si="34"/>
        <v>31</v>
      </c>
      <c r="Y98" s="47">
        <v>18</v>
      </c>
      <c r="Z98" s="16">
        <f t="shared" si="35"/>
        <v>0</v>
      </c>
      <c r="AA98" s="16">
        <f t="shared" si="36"/>
        <v>41</v>
      </c>
      <c r="AB98" s="16">
        <f t="shared" si="37"/>
        <v>41</v>
      </c>
      <c r="AC98" s="15">
        <f t="shared" si="38"/>
        <v>41</v>
      </c>
      <c r="AD98" s="18">
        <f t="shared" si="39"/>
        <v>142</v>
      </c>
      <c r="AE98" s="19">
        <f t="shared" si="40"/>
        <v>142</v>
      </c>
      <c r="AF98" s="19">
        <f t="shared" si="45"/>
        <v>71</v>
      </c>
    </row>
    <row r="99" spans="1:34" x14ac:dyDescent="0.25">
      <c r="A99" s="43">
        <v>94</v>
      </c>
      <c r="B99" s="44" t="s">
        <v>248</v>
      </c>
      <c r="C99" s="45">
        <v>7</v>
      </c>
      <c r="D99" s="67">
        <v>7.85</v>
      </c>
      <c r="E99" s="14">
        <f t="shared" si="23"/>
        <v>36</v>
      </c>
      <c r="F99" s="14">
        <f t="shared" si="24"/>
        <v>0</v>
      </c>
      <c r="G99" s="14">
        <f t="shared" si="25"/>
        <v>36</v>
      </c>
      <c r="H99" s="15">
        <f t="shared" si="26"/>
        <v>36</v>
      </c>
      <c r="I99" s="47">
        <v>46</v>
      </c>
      <c r="J99" s="14">
        <f t="shared" si="41"/>
        <v>0</v>
      </c>
      <c r="K99" s="14">
        <f t="shared" si="42"/>
        <v>35</v>
      </c>
      <c r="L99" s="14">
        <f t="shared" si="27"/>
        <v>35</v>
      </c>
      <c r="M99" s="15">
        <f t="shared" si="28"/>
        <v>35</v>
      </c>
      <c r="N99" s="16">
        <v>60</v>
      </c>
      <c r="O99" s="16">
        <f t="shared" si="43"/>
        <v>0</v>
      </c>
      <c r="P99" s="16">
        <f t="shared" si="44"/>
        <v>0</v>
      </c>
      <c r="Q99" s="16"/>
      <c r="R99" s="16">
        <f t="shared" si="29"/>
        <v>0</v>
      </c>
      <c r="S99" s="16">
        <f t="shared" si="30"/>
        <v>0</v>
      </c>
      <c r="T99" s="50">
        <v>200</v>
      </c>
      <c r="U99" s="16">
        <f t="shared" si="31"/>
        <v>0</v>
      </c>
      <c r="V99" s="16">
        <f t="shared" si="32"/>
        <v>40</v>
      </c>
      <c r="W99" s="16">
        <f t="shared" si="33"/>
        <v>40</v>
      </c>
      <c r="X99" s="15">
        <f t="shared" si="34"/>
        <v>40</v>
      </c>
      <c r="Y99" s="47">
        <v>21</v>
      </c>
      <c r="Z99" s="16">
        <f t="shared" si="35"/>
        <v>0</v>
      </c>
      <c r="AA99" s="16">
        <f t="shared" si="36"/>
        <v>50</v>
      </c>
      <c r="AB99" s="16">
        <f t="shared" si="37"/>
        <v>50</v>
      </c>
      <c r="AC99" s="15">
        <f t="shared" si="38"/>
        <v>50</v>
      </c>
      <c r="AD99" s="18">
        <f t="shared" si="39"/>
        <v>161</v>
      </c>
      <c r="AE99" s="19">
        <f t="shared" si="40"/>
        <v>161</v>
      </c>
      <c r="AF99" s="19">
        <f t="shared" si="45"/>
        <v>38</v>
      </c>
    </row>
    <row r="100" spans="1:34" x14ac:dyDescent="0.25">
      <c r="A100" s="43">
        <v>94</v>
      </c>
      <c r="B100" s="44" t="s">
        <v>249</v>
      </c>
      <c r="C100" s="45">
        <v>7</v>
      </c>
      <c r="D100" s="67">
        <v>7.9</v>
      </c>
      <c r="E100" s="14">
        <f t="shared" si="23"/>
        <v>35</v>
      </c>
      <c r="F100" s="14">
        <f t="shared" si="24"/>
        <v>0</v>
      </c>
      <c r="G100" s="14">
        <f t="shared" si="25"/>
        <v>35</v>
      </c>
      <c r="H100" s="15">
        <f t="shared" si="26"/>
        <v>35</v>
      </c>
      <c r="I100" s="47">
        <v>35</v>
      </c>
      <c r="J100" s="14">
        <f t="shared" si="41"/>
        <v>0</v>
      </c>
      <c r="K100" s="14">
        <f t="shared" si="42"/>
        <v>14</v>
      </c>
      <c r="L100" s="14">
        <f t="shared" si="27"/>
        <v>14</v>
      </c>
      <c r="M100" s="15">
        <f t="shared" si="28"/>
        <v>14</v>
      </c>
      <c r="N100" s="16">
        <v>60</v>
      </c>
      <c r="O100" s="16">
        <f t="shared" si="43"/>
        <v>0</v>
      </c>
      <c r="P100" s="16">
        <f t="shared" si="44"/>
        <v>0</v>
      </c>
      <c r="Q100" s="16"/>
      <c r="R100" s="16">
        <f t="shared" si="29"/>
        <v>0</v>
      </c>
      <c r="S100" s="16">
        <f t="shared" si="30"/>
        <v>0</v>
      </c>
      <c r="T100" s="50">
        <v>189</v>
      </c>
      <c r="U100" s="16">
        <f t="shared" si="31"/>
        <v>0</v>
      </c>
      <c r="V100" s="16">
        <f t="shared" si="32"/>
        <v>32</v>
      </c>
      <c r="W100" s="16">
        <f t="shared" si="33"/>
        <v>32</v>
      </c>
      <c r="X100" s="15">
        <f t="shared" si="34"/>
        <v>32</v>
      </c>
      <c r="Y100" s="47">
        <v>26.5</v>
      </c>
      <c r="Z100" s="16">
        <f t="shared" si="35"/>
        <v>61</v>
      </c>
      <c r="AA100" s="16">
        <f t="shared" si="36"/>
        <v>0</v>
      </c>
      <c r="AB100" s="16">
        <f t="shared" si="37"/>
        <v>61</v>
      </c>
      <c r="AC100" s="15">
        <f t="shared" si="38"/>
        <v>61</v>
      </c>
      <c r="AD100" s="18">
        <f t="shared" si="39"/>
        <v>142</v>
      </c>
      <c r="AE100" s="19">
        <f t="shared" si="40"/>
        <v>142</v>
      </c>
      <c r="AF100" s="19">
        <f t="shared" si="45"/>
        <v>71</v>
      </c>
    </row>
    <row r="101" spans="1:34" x14ac:dyDescent="0.25">
      <c r="A101" s="43">
        <v>95</v>
      </c>
      <c r="B101" s="44" t="s">
        <v>250</v>
      </c>
      <c r="C101" s="45">
        <v>7</v>
      </c>
      <c r="D101" s="67">
        <v>7.82</v>
      </c>
      <c r="E101" s="14">
        <f t="shared" si="23"/>
        <v>37</v>
      </c>
      <c r="F101" s="14">
        <f t="shared" si="24"/>
        <v>0</v>
      </c>
      <c r="G101" s="14">
        <f t="shared" si="25"/>
        <v>37</v>
      </c>
      <c r="H101" s="15">
        <f t="shared" si="26"/>
        <v>37</v>
      </c>
      <c r="I101" s="47">
        <v>47</v>
      </c>
      <c r="J101" s="14">
        <f t="shared" si="41"/>
        <v>0</v>
      </c>
      <c r="K101" s="14">
        <f t="shared" si="42"/>
        <v>38</v>
      </c>
      <c r="L101" s="14">
        <f t="shared" si="27"/>
        <v>38</v>
      </c>
      <c r="M101" s="15">
        <f t="shared" si="28"/>
        <v>38</v>
      </c>
      <c r="N101" s="16">
        <v>60</v>
      </c>
      <c r="O101" s="16">
        <f t="shared" si="43"/>
        <v>0</v>
      </c>
      <c r="P101" s="16">
        <f t="shared" si="44"/>
        <v>0</v>
      </c>
      <c r="Q101" s="16"/>
      <c r="R101" s="16">
        <f t="shared" si="29"/>
        <v>0</v>
      </c>
      <c r="S101" s="16">
        <f t="shared" si="30"/>
        <v>0</v>
      </c>
      <c r="T101" s="50">
        <v>189</v>
      </c>
      <c r="U101" s="16">
        <f t="shared" si="31"/>
        <v>0</v>
      </c>
      <c r="V101" s="16">
        <f t="shared" si="32"/>
        <v>32</v>
      </c>
      <c r="W101" s="16">
        <f t="shared" si="33"/>
        <v>32</v>
      </c>
      <c r="X101" s="15">
        <f t="shared" si="34"/>
        <v>32</v>
      </c>
      <c r="Y101" s="47">
        <v>16.5</v>
      </c>
      <c r="Z101" s="16">
        <f t="shared" si="35"/>
        <v>0</v>
      </c>
      <c r="AA101" s="16">
        <f t="shared" si="36"/>
        <v>36</v>
      </c>
      <c r="AB101" s="16">
        <f t="shared" si="37"/>
        <v>36</v>
      </c>
      <c r="AC101" s="15">
        <f t="shared" si="38"/>
        <v>36</v>
      </c>
      <c r="AD101" s="18">
        <f t="shared" si="39"/>
        <v>143</v>
      </c>
      <c r="AE101" s="19">
        <f t="shared" si="40"/>
        <v>143</v>
      </c>
      <c r="AF101" s="19">
        <f t="shared" si="45"/>
        <v>69</v>
      </c>
      <c r="AH101">
        <f>SUM(H98:H101,M98:M101,X98:X101,AC98:AC101)</f>
        <v>588</v>
      </c>
    </row>
    <row r="102" spans="1:34" s="79" customFormat="1" x14ac:dyDescent="0.25">
      <c r="A102" s="71">
        <v>96</v>
      </c>
      <c r="B102" s="72" t="s">
        <v>251</v>
      </c>
      <c r="C102" s="73">
        <v>52</v>
      </c>
      <c r="D102" s="84">
        <v>8.24</v>
      </c>
      <c r="E102" s="75">
        <f t="shared" si="23"/>
        <v>0</v>
      </c>
      <c r="F102" s="75">
        <f t="shared" si="24"/>
        <v>24</v>
      </c>
      <c r="G102" s="75">
        <f t="shared" si="25"/>
        <v>24</v>
      </c>
      <c r="H102" s="75">
        <f t="shared" si="26"/>
        <v>24</v>
      </c>
      <c r="I102" s="76">
        <v>39</v>
      </c>
      <c r="J102" s="75">
        <f t="shared" si="41"/>
        <v>0</v>
      </c>
      <c r="K102" s="75">
        <f t="shared" si="42"/>
        <v>19</v>
      </c>
      <c r="L102" s="75">
        <f t="shared" si="27"/>
        <v>19</v>
      </c>
      <c r="M102" s="75">
        <f t="shared" si="28"/>
        <v>19</v>
      </c>
      <c r="N102" s="75">
        <v>60</v>
      </c>
      <c r="O102" s="75">
        <f t="shared" si="43"/>
        <v>0</v>
      </c>
      <c r="P102" s="75">
        <f t="shared" si="44"/>
        <v>0</v>
      </c>
      <c r="Q102" s="75"/>
      <c r="R102" s="75">
        <f t="shared" si="29"/>
        <v>0</v>
      </c>
      <c r="S102" s="75">
        <f t="shared" si="30"/>
        <v>0</v>
      </c>
      <c r="T102" s="77">
        <v>190</v>
      </c>
      <c r="U102" s="75">
        <f t="shared" si="31"/>
        <v>0</v>
      </c>
      <c r="V102" s="75">
        <f t="shared" si="32"/>
        <v>33</v>
      </c>
      <c r="W102" s="75">
        <f t="shared" si="33"/>
        <v>33</v>
      </c>
      <c r="X102" s="75">
        <f t="shared" si="34"/>
        <v>33</v>
      </c>
      <c r="Y102" s="76">
        <v>22</v>
      </c>
      <c r="Z102" s="75">
        <f t="shared" si="35"/>
        <v>0</v>
      </c>
      <c r="AA102" s="75">
        <f t="shared" si="36"/>
        <v>52</v>
      </c>
      <c r="AB102" s="75">
        <f t="shared" si="37"/>
        <v>52</v>
      </c>
      <c r="AC102" s="75">
        <f t="shared" si="38"/>
        <v>52</v>
      </c>
      <c r="AD102" s="78">
        <f t="shared" si="39"/>
        <v>128</v>
      </c>
      <c r="AE102" s="78">
        <f t="shared" si="40"/>
        <v>128</v>
      </c>
      <c r="AF102" s="78">
        <f t="shared" si="45"/>
        <v>93</v>
      </c>
    </row>
    <row r="103" spans="1:34" s="79" customFormat="1" x14ac:dyDescent="0.25">
      <c r="A103" s="71">
        <v>97</v>
      </c>
      <c r="B103" s="72" t="s">
        <v>252</v>
      </c>
      <c r="C103" s="73">
        <v>52</v>
      </c>
      <c r="D103" s="84">
        <v>7.93</v>
      </c>
      <c r="E103" s="75">
        <f t="shared" si="23"/>
        <v>34</v>
      </c>
      <c r="F103" s="75">
        <f t="shared" si="24"/>
        <v>0</v>
      </c>
      <c r="G103" s="75">
        <f t="shared" si="25"/>
        <v>34</v>
      </c>
      <c r="H103" s="75">
        <f t="shared" si="26"/>
        <v>34</v>
      </c>
      <c r="I103" s="76">
        <v>48</v>
      </c>
      <c r="J103" s="75">
        <f t="shared" si="41"/>
        <v>0</v>
      </c>
      <c r="K103" s="75">
        <f t="shared" si="42"/>
        <v>41</v>
      </c>
      <c r="L103" s="75">
        <f t="shared" si="27"/>
        <v>41</v>
      </c>
      <c r="M103" s="75">
        <f t="shared" si="28"/>
        <v>41</v>
      </c>
      <c r="N103" s="75">
        <v>60</v>
      </c>
      <c r="O103" s="75">
        <f t="shared" si="43"/>
        <v>0</v>
      </c>
      <c r="P103" s="75">
        <f t="shared" si="44"/>
        <v>0</v>
      </c>
      <c r="Q103" s="75"/>
      <c r="R103" s="75">
        <f t="shared" si="29"/>
        <v>0</v>
      </c>
      <c r="S103" s="75">
        <f t="shared" si="30"/>
        <v>0</v>
      </c>
      <c r="T103" s="77">
        <v>192</v>
      </c>
      <c r="U103" s="75">
        <f t="shared" si="31"/>
        <v>0</v>
      </c>
      <c r="V103" s="75">
        <f t="shared" si="32"/>
        <v>34</v>
      </c>
      <c r="W103" s="75">
        <f t="shared" si="33"/>
        <v>34</v>
      </c>
      <c r="X103" s="75">
        <f t="shared" si="34"/>
        <v>34</v>
      </c>
      <c r="Y103" s="76">
        <v>26</v>
      </c>
      <c r="Z103" s="75">
        <f t="shared" si="35"/>
        <v>60</v>
      </c>
      <c r="AA103" s="75">
        <f t="shared" si="36"/>
        <v>0</v>
      </c>
      <c r="AB103" s="75">
        <f t="shared" si="37"/>
        <v>60</v>
      </c>
      <c r="AC103" s="75">
        <f t="shared" si="38"/>
        <v>60</v>
      </c>
      <c r="AD103" s="78">
        <f t="shared" si="39"/>
        <v>169</v>
      </c>
      <c r="AE103" s="78">
        <f t="shared" si="40"/>
        <v>169</v>
      </c>
      <c r="AF103" s="78">
        <f t="shared" si="45"/>
        <v>28</v>
      </c>
    </row>
    <row r="104" spans="1:34" s="79" customFormat="1" x14ac:dyDescent="0.25">
      <c r="A104" s="71">
        <v>98</v>
      </c>
      <c r="B104" s="72" t="s">
        <v>253</v>
      </c>
      <c r="C104" s="73">
        <v>52</v>
      </c>
      <c r="D104" s="84">
        <v>8.0500000000000007</v>
      </c>
      <c r="E104" s="75">
        <f t="shared" si="23"/>
        <v>30</v>
      </c>
      <c r="F104" s="75">
        <f t="shared" si="24"/>
        <v>0</v>
      </c>
      <c r="G104" s="75">
        <f t="shared" si="25"/>
        <v>30</v>
      </c>
      <c r="H104" s="75">
        <f t="shared" si="26"/>
        <v>30</v>
      </c>
      <c r="I104" s="76">
        <v>38</v>
      </c>
      <c r="J104" s="75">
        <f t="shared" si="41"/>
        <v>0</v>
      </c>
      <c r="K104" s="75">
        <f t="shared" si="42"/>
        <v>17</v>
      </c>
      <c r="L104" s="75">
        <f t="shared" si="27"/>
        <v>17</v>
      </c>
      <c r="M104" s="75">
        <f t="shared" si="28"/>
        <v>17</v>
      </c>
      <c r="N104" s="75">
        <v>60</v>
      </c>
      <c r="O104" s="75">
        <f t="shared" si="43"/>
        <v>0</v>
      </c>
      <c r="P104" s="75">
        <f t="shared" si="44"/>
        <v>0</v>
      </c>
      <c r="Q104" s="75"/>
      <c r="R104" s="75">
        <f t="shared" si="29"/>
        <v>0</v>
      </c>
      <c r="S104" s="75">
        <f t="shared" si="30"/>
        <v>0</v>
      </c>
      <c r="T104" s="77">
        <v>178</v>
      </c>
      <c r="U104" s="75">
        <f t="shared" si="31"/>
        <v>0</v>
      </c>
      <c r="V104" s="75">
        <f t="shared" si="32"/>
        <v>27</v>
      </c>
      <c r="W104" s="75">
        <f t="shared" si="33"/>
        <v>27</v>
      </c>
      <c r="X104" s="75">
        <f t="shared" si="34"/>
        <v>27</v>
      </c>
      <c r="Y104" s="76">
        <v>8</v>
      </c>
      <c r="Z104" s="75">
        <f t="shared" si="35"/>
        <v>0</v>
      </c>
      <c r="AA104" s="75">
        <f t="shared" si="36"/>
        <v>16</v>
      </c>
      <c r="AB104" s="75">
        <f t="shared" si="37"/>
        <v>16</v>
      </c>
      <c r="AC104" s="75">
        <f t="shared" si="38"/>
        <v>16</v>
      </c>
      <c r="AD104" s="78">
        <f t="shared" si="39"/>
        <v>90</v>
      </c>
      <c r="AE104" s="78">
        <f t="shared" si="40"/>
        <v>90</v>
      </c>
      <c r="AF104" s="78">
        <f t="shared" si="45"/>
        <v>157</v>
      </c>
    </row>
    <row r="105" spans="1:34" s="79" customFormat="1" x14ac:dyDescent="0.25">
      <c r="A105" s="71">
        <v>99</v>
      </c>
      <c r="B105" s="72" t="s">
        <v>254</v>
      </c>
      <c r="C105" s="73">
        <v>52</v>
      </c>
      <c r="D105" s="84">
        <v>8.32</v>
      </c>
      <c r="E105" s="75">
        <f t="shared" si="23"/>
        <v>0</v>
      </c>
      <c r="F105" s="75">
        <f t="shared" si="24"/>
        <v>22</v>
      </c>
      <c r="G105" s="75">
        <f t="shared" si="25"/>
        <v>22</v>
      </c>
      <c r="H105" s="75">
        <f t="shared" si="26"/>
        <v>22</v>
      </c>
      <c r="I105" s="76">
        <v>42</v>
      </c>
      <c r="J105" s="75">
        <f t="shared" si="41"/>
        <v>0</v>
      </c>
      <c r="K105" s="75">
        <f t="shared" si="42"/>
        <v>25</v>
      </c>
      <c r="L105" s="75">
        <f t="shared" si="27"/>
        <v>25</v>
      </c>
      <c r="M105" s="75">
        <f t="shared" si="28"/>
        <v>25</v>
      </c>
      <c r="N105" s="75">
        <v>60</v>
      </c>
      <c r="O105" s="75">
        <f t="shared" si="43"/>
        <v>0</v>
      </c>
      <c r="P105" s="75">
        <f t="shared" si="44"/>
        <v>0</v>
      </c>
      <c r="Q105" s="75"/>
      <c r="R105" s="75">
        <f t="shared" si="29"/>
        <v>0</v>
      </c>
      <c r="S105" s="75">
        <f t="shared" si="30"/>
        <v>0</v>
      </c>
      <c r="T105" s="77">
        <v>198</v>
      </c>
      <c r="U105" s="75">
        <f t="shared" si="31"/>
        <v>0</v>
      </c>
      <c r="V105" s="75">
        <f t="shared" si="32"/>
        <v>38</v>
      </c>
      <c r="W105" s="75">
        <f t="shared" si="33"/>
        <v>38</v>
      </c>
      <c r="X105" s="75">
        <f t="shared" si="34"/>
        <v>38</v>
      </c>
      <c r="Y105" s="76">
        <v>16</v>
      </c>
      <c r="Z105" s="75">
        <f t="shared" si="35"/>
        <v>0</v>
      </c>
      <c r="AA105" s="75">
        <f t="shared" si="36"/>
        <v>35</v>
      </c>
      <c r="AB105" s="75">
        <f t="shared" si="37"/>
        <v>35</v>
      </c>
      <c r="AC105" s="75">
        <f t="shared" si="38"/>
        <v>35</v>
      </c>
      <c r="AD105" s="78">
        <f t="shared" si="39"/>
        <v>120</v>
      </c>
      <c r="AE105" s="78">
        <f t="shared" si="40"/>
        <v>120</v>
      </c>
      <c r="AF105" s="78">
        <f t="shared" si="45"/>
        <v>111</v>
      </c>
      <c r="AH105" s="79">
        <f>SUM(H102:H105,M102:M105,X102:X105,AC102:AC105)</f>
        <v>507</v>
      </c>
    </row>
    <row r="106" spans="1:34" x14ac:dyDescent="0.25">
      <c r="A106" s="43">
        <v>100</v>
      </c>
      <c r="B106" s="44" t="s">
        <v>255</v>
      </c>
      <c r="C106" s="45">
        <v>29</v>
      </c>
      <c r="D106" s="67">
        <v>7.86</v>
      </c>
      <c r="E106" s="14">
        <f t="shared" si="23"/>
        <v>35</v>
      </c>
      <c r="F106" s="14">
        <f t="shared" si="24"/>
        <v>0</v>
      </c>
      <c r="G106" s="14">
        <f t="shared" si="25"/>
        <v>35</v>
      </c>
      <c r="H106" s="15">
        <f t="shared" si="26"/>
        <v>35</v>
      </c>
      <c r="I106" s="47">
        <v>40</v>
      </c>
      <c r="J106" s="14">
        <f t="shared" si="41"/>
        <v>0</v>
      </c>
      <c r="K106" s="14">
        <f t="shared" si="42"/>
        <v>21</v>
      </c>
      <c r="L106" s="14">
        <f t="shared" si="27"/>
        <v>21</v>
      </c>
      <c r="M106" s="15">
        <f t="shared" si="28"/>
        <v>21</v>
      </c>
      <c r="N106" s="16">
        <v>60</v>
      </c>
      <c r="O106" s="16">
        <f t="shared" si="43"/>
        <v>0</v>
      </c>
      <c r="P106" s="16">
        <f t="shared" si="44"/>
        <v>0</v>
      </c>
      <c r="Q106" s="16"/>
      <c r="R106" s="16">
        <f t="shared" si="29"/>
        <v>0</v>
      </c>
      <c r="S106" s="16">
        <f t="shared" si="30"/>
        <v>0</v>
      </c>
      <c r="T106" s="50">
        <v>205</v>
      </c>
      <c r="U106" s="16">
        <f t="shared" si="31"/>
        <v>0</v>
      </c>
      <c r="V106" s="16">
        <f t="shared" si="32"/>
        <v>45</v>
      </c>
      <c r="W106" s="16">
        <f t="shared" si="33"/>
        <v>45</v>
      </c>
      <c r="X106" s="15">
        <f t="shared" si="34"/>
        <v>45</v>
      </c>
      <c r="Y106" s="47">
        <v>35</v>
      </c>
      <c r="Z106" s="16">
        <f t="shared" si="35"/>
        <v>70</v>
      </c>
      <c r="AA106" s="16">
        <f t="shared" si="36"/>
        <v>0</v>
      </c>
      <c r="AB106" s="16">
        <f t="shared" si="37"/>
        <v>70</v>
      </c>
      <c r="AC106" s="15">
        <f t="shared" si="38"/>
        <v>70</v>
      </c>
      <c r="AD106" s="18">
        <f t="shared" si="39"/>
        <v>171</v>
      </c>
      <c r="AE106" s="19">
        <f t="shared" si="40"/>
        <v>171</v>
      </c>
      <c r="AF106" s="19">
        <f t="shared" si="45"/>
        <v>23</v>
      </c>
    </row>
    <row r="107" spans="1:34" x14ac:dyDescent="0.25">
      <c r="A107" s="43">
        <v>101</v>
      </c>
      <c r="B107" s="44" t="s">
        <v>256</v>
      </c>
      <c r="C107" s="45">
        <v>29</v>
      </c>
      <c r="D107" s="67">
        <v>7.36</v>
      </c>
      <c r="E107" s="14">
        <f t="shared" si="23"/>
        <v>53</v>
      </c>
      <c r="F107" s="14">
        <f t="shared" si="24"/>
        <v>0</v>
      </c>
      <c r="G107" s="14">
        <f t="shared" si="25"/>
        <v>53</v>
      </c>
      <c r="H107" s="15">
        <f t="shared" si="26"/>
        <v>53</v>
      </c>
      <c r="I107" s="47">
        <v>41</v>
      </c>
      <c r="J107" s="14">
        <f t="shared" si="41"/>
        <v>0</v>
      </c>
      <c r="K107" s="14">
        <f t="shared" si="42"/>
        <v>23</v>
      </c>
      <c r="L107" s="14">
        <f t="shared" si="27"/>
        <v>23</v>
      </c>
      <c r="M107" s="15">
        <f t="shared" si="28"/>
        <v>23</v>
      </c>
      <c r="N107" s="16"/>
      <c r="O107" s="16"/>
      <c r="P107" s="16"/>
      <c r="Q107" s="16"/>
      <c r="R107" s="16"/>
      <c r="S107" s="16"/>
      <c r="T107" s="50">
        <v>189</v>
      </c>
      <c r="U107" s="16">
        <f t="shared" si="31"/>
        <v>0</v>
      </c>
      <c r="V107" s="16">
        <f t="shared" si="32"/>
        <v>32</v>
      </c>
      <c r="W107" s="16">
        <f t="shared" si="33"/>
        <v>32</v>
      </c>
      <c r="X107" s="15">
        <f t="shared" si="34"/>
        <v>32</v>
      </c>
      <c r="Y107" s="47">
        <v>18.5</v>
      </c>
      <c r="Z107" s="16">
        <f t="shared" si="35"/>
        <v>0</v>
      </c>
      <c r="AA107" s="16">
        <f t="shared" si="36"/>
        <v>42</v>
      </c>
      <c r="AB107" s="16">
        <f t="shared" si="37"/>
        <v>42</v>
      </c>
      <c r="AC107" s="15">
        <f t="shared" si="38"/>
        <v>42</v>
      </c>
      <c r="AD107" s="18">
        <f t="shared" si="39"/>
        <v>150</v>
      </c>
      <c r="AE107" s="19">
        <f t="shared" si="40"/>
        <v>150</v>
      </c>
      <c r="AF107" s="19">
        <f t="shared" si="45"/>
        <v>60</v>
      </c>
    </row>
    <row r="108" spans="1:34" x14ac:dyDescent="0.25">
      <c r="A108" s="43">
        <v>102</v>
      </c>
      <c r="B108" s="44" t="s">
        <v>257</v>
      </c>
      <c r="C108" s="45">
        <v>29</v>
      </c>
      <c r="D108" s="67">
        <v>8.06</v>
      </c>
      <c r="E108" s="14">
        <f t="shared" si="23"/>
        <v>30</v>
      </c>
      <c r="F108" s="14">
        <f t="shared" si="24"/>
        <v>0</v>
      </c>
      <c r="G108" s="14">
        <f t="shared" si="25"/>
        <v>30</v>
      </c>
      <c r="H108" s="15">
        <f t="shared" si="26"/>
        <v>30</v>
      </c>
      <c r="I108" s="47">
        <v>40</v>
      </c>
      <c r="J108" s="14">
        <f t="shared" si="41"/>
        <v>0</v>
      </c>
      <c r="K108" s="14">
        <f t="shared" si="42"/>
        <v>21</v>
      </c>
      <c r="L108" s="14">
        <f t="shared" si="27"/>
        <v>21</v>
      </c>
      <c r="M108" s="15">
        <f t="shared" si="28"/>
        <v>21</v>
      </c>
      <c r="N108" s="16"/>
      <c r="O108" s="16"/>
      <c r="P108" s="16"/>
      <c r="Q108" s="16"/>
      <c r="R108" s="16"/>
      <c r="S108" s="16"/>
      <c r="T108" s="50">
        <v>179</v>
      </c>
      <c r="U108" s="16">
        <f t="shared" si="31"/>
        <v>0</v>
      </c>
      <c r="V108" s="16">
        <f t="shared" si="32"/>
        <v>27</v>
      </c>
      <c r="W108" s="16">
        <f t="shared" si="33"/>
        <v>27</v>
      </c>
      <c r="X108" s="15">
        <f t="shared" si="34"/>
        <v>27</v>
      </c>
      <c r="Y108" s="47">
        <v>25</v>
      </c>
      <c r="Z108" s="16">
        <f t="shared" si="35"/>
        <v>0</v>
      </c>
      <c r="AA108" s="16">
        <f t="shared" si="36"/>
        <v>58</v>
      </c>
      <c r="AB108" s="16">
        <f t="shared" si="37"/>
        <v>58</v>
      </c>
      <c r="AC108" s="15">
        <f t="shared" si="38"/>
        <v>58</v>
      </c>
      <c r="AD108" s="18">
        <f t="shared" si="39"/>
        <v>136</v>
      </c>
      <c r="AE108" s="19">
        <f t="shared" si="40"/>
        <v>136</v>
      </c>
      <c r="AF108" s="19">
        <f t="shared" si="45"/>
        <v>79</v>
      </c>
    </row>
    <row r="109" spans="1:34" x14ac:dyDescent="0.25">
      <c r="A109" s="43">
        <v>103</v>
      </c>
      <c r="B109" s="44" t="s">
        <v>258</v>
      </c>
      <c r="C109" s="45">
        <v>29</v>
      </c>
      <c r="D109" s="67">
        <v>8.4600000000000009</v>
      </c>
      <c r="E109" s="14">
        <f t="shared" si="23"/>
        <v>0</v>
      </c>
      <c r="F109" s="14">
        <f t="shared" si="24"/>
        <v>17</v>
      </c>
      <c r="G109" s="14">
        <f t="shared" si="25"/>
        <v>17</v>
      </c>
      <c r="H109" s="15">
        <f t="shared" si="26"/>
        <v>17</v>
      </c>
      <c r="I109" s="47">
        <v>17</v>
      </c>
      <c r="J109" s="14">
        <f t="shared" si="41"/>
        <v>0</v>
      </c>
      <c r="K109" s="14">
        <f t="shared" si="42"/>
        <v>0</v>
      </c>
      <c r="L109" s="14">
        <f t="shared" si="27"/>
        <v>0</v>
      </c>
      <c r="M109" s="15">
        <f t="shared" si="28"/>
        <v>0</v>
      </c>
      <c r="N109" s="16"/>
      <c r="O109" s="16"/>
      <c r="P109" s="16"/>
      <c r="Q109" s="16"/>
      <c r="R109" s="16"/>
      <c r="S109" s="16"/>
      <c r="T109" s="50">
        <v>180</v>
      </c>
      <c r="U109" s="16">
        <f t="shared" si="31"/>
        <v>0</v>
      </c>
      <c r="V109" s="16">
        <f t="shared" si="32"/>
        <v>28</v>
      </c>
      <c r="W109" s="16">
        <f t="shared" si="33"/>
        <v>28</v>
      </c>
      <c r="X109" s="15">
        <f t="shared" si="34"/>
        <v>28</v>
      </c>
      <c r="Y109" s="47">
        <v>7</v>
      </c>
      <c r="Z109" s="16">
        <f t="shared" si="35"/>
        <v>0</v>
      </c>
      <c r="AA109" s="16">
        <f t="shared" si="36"/>
        <v>14</v>
      </c>
      <c r="AB109" s="16">
        <f t="shared" si="37"/>
        <v>14</v>
      </c>
      <c r="AC109" s="15">
        <f t="shared" si="38"/>
        <v>14</v>
      </c>
      <c r="AD109" s="18">
        <f t="shared" si="39"/>
        <v>59</v>
      </c>
      <c r="AE109" s="19">
        <f t="shared" si="40"/>
        <v>59</v>
      </c>
      <c r="AF109" s="19">
        <f t="shared" si="45"/>
        <v>172</v>
      </c>
    </row>
    <row r="110" spans="1:34" x14ac:dyDescent="0.25">
      <c r="A110" s="43">
        <v>104</v>
      </c>
      <c r="B110" s="44" t="s">
        <v>259</v>
      </c>
      <c r="C110" s="45">
        <v>29</v>
      </c>
      <c r="D110" s="67">
        <v>7.9</v>
      </c>
      <c r="E110" s="14">
        <f t="shared" si="23"/>
        <v>35</v>
      </c>
      <c r="F110" s="14">
        <f t="shared" si="24"/>
        <v>0</v>
      </c>
      <c r="G110" s="14">
        <f t="shared" si="25"/>
        <v>35</v>
      </c>
      <c r="H110" s="15">
        <f t="shared" si="26"/>
        <v>35</v>
      </c>
      <c r="I110" s="47">
        <v>26</v>
      </c>
      <c r="J110" s="14">
        <f t="shared" si="41"/>
        <v>0</v>
      </c>
      <c r="K110" s="14">
        <f t="shared" si="42"/>
        <v>5</v>
      </c>
      <c r="L110" s="14">
        <f t="shared" si="27"/>
        <v>5</v>
      </c>
      <c r="M110" s="15">
        <f t="shared" si="28"/>
        <v>5</v>
      </c>
      <c r="N110" s="16"/>
      <c r="O110" s="16"/>
      <c r="P110" s="16"/>
      <c r="Q110" s="16"/>
      <c r="R110" s="16"/>
      <c r="S110" s="16"/>
      <c r="T110" s="50">
        <v>196</v>
      </c>
      <c r="U110" s="16">
        <f t="shared" si="31"/>
        <v>0</v>
      </c>
      <c r="V110" s="16">
        <f t="shared" si="32"/>
        <v>36</v>
      </c>
      <c r="W110" s="16">
        <f t="shared" si="33"/>
        <v>36</v>
      </c>
      <c r="X110" s="15">
        <f t="shared" si="34"/>
        <v>36</v>
      </c>
      <c r="Y110" s="47">
        <v>23</v>
      </c>
      <c r="Z110" s="16">
        <f t="shared" si="35"/>
        <v>0</v>
      </c>
      <c r="AA110" s="16">
        <f t="shared" si="36"/>
        <v>54</v>
      </c>
      <c r="AB110" s="16">
        <f t="shared" si="37"/>
        <v>54</v>
      </c>
      <c r="AC110" s="15">
        <f t="shared" si="38"/>
        <v>54</v>
      </c>
      <c r="AD110" s="18">
        <f t="shared" si="39"/>
        <v>130</v>
      </c>
      <c r="AE110" s="19">
        <f t="shared" si="40"/>
        <v>130</v>
      </c>
      <c r="AF110" s="19">
        <f t="shared" si="45"/>
        <v>90</v>
      </c>
      <c r="AH110">
        <f>SUM(H106:H108,H110,M106:M108,M110,X106:X107,X109:X110,AC106:AC108,AC110)</f>
        <v>588</v>
      </c>
    </row>
    <row r="111" spans="1:34" s="79" customFormat="1" x14ac:dyDescent="0.25">
      <c r="A111" s="71">
        <v>105</v>
      </c>
      <c r="B111" s="72" t="s">
        <v>260</v>
      </c>
      <c r="C111" s="73">
        <v>53</v>
      </c>
      <c r="D111" s="84">
        <v>7.54</v>
      </c>
      <c r="E111" s="75">
        <f t="shared" si="23"/>
        <v>48</v>
      </c>
      <c r="F111" s="75">
        <f t="shared" si="24"/>
        <v>0</v>
      </c>
      <c r="G111" s="75">
        <f t="shared" si="25"/>
        <v>48</v>
      </c>
      <c r="H111" s="75">
        <f t="shared" si="26"/>
        <v>48</v>
      </c>
      <c r="I111" s="76">
        <v>39</v>
      </c>
      <c r="J111" s="75">
        <f t="shared" si="41"/>
        <v>0</v>
      </c>
      <c r="K111" s="75">
        <f t="shared" si="42"/>
        <v>19</v>
      </c>
      <c r="L111" s="75">
        <f t="shared" si="27"/>
        <v>19</v>
      </c>
      <c r="M111" s="75">
        <f t="shared" si="28"/>
        <v>19</v>
      </c>
      <c r="N111" s="81"/>
      <c r="O111" s="81"/>
      <c r="P111" s="81"/>
      <c r="Q111" s="81"/>
      <c r="R111" s="81"/>
      <c r="S111" s="81"/>
      <c r="T111" s="77">
        <v>190</v>
      </c>
      <c r="U111" s="75">
        <f t="shared" si="31"/>
        <v>0</v>
      </c>
      <c r="V111" s="75">
        <f t="shared" si="32"/>
        <v>33</v>
      </c>
      <c r="W111" s="75">
        <f t="shared" si="33"/>
        <v>33</v>
      </c>
      <c r="X111" s="75">
        <f t="shared" si="34"/>
        <v>33</v>
      </c>
      <c r="Y111" s="76">
        <v>13</v>
      </c>
      <c r="Z111" s="75">
        <f t="shared" si="35"/>
        <v>0</v>
      </c>
      <c r="AA111" s="75">
        <f t="shared" si="36"/>
        <v>26</v>
      </c>
      <c r="AB111" s="75">
        <f t="shared" si="37"/>
        <v>26</v>
      </c>
      <c r="AC111" s="75">
        <f t="shared" si="38"/>
        <v>26</v>
      </c>
      <c r="AD111" s="78">
        <f t="shared" si="39"/>
        <v>126</v>
      </c>
      <c r="AE111" s="78">
        <f t="shared" si="40"/>
        <v>126</v>
      </c>
      <c r="AF111" s="78">
        <f t="shared" si="45"/>
        <v>96</v>
      </c>
    </row>
    <row r="112" spans="1:34" s="79" customFormat="1" x14ac:dyDescent="0.25">
      <c r="A112" s="71">
        <v>106</v>
      </c>
      <c r="B112" s="72" t="s">
        <v>261</v>
      </c>
      <c r="C112" s="73">
        <v>53</v>
      </c>
      <c r="D112" s="84">
        <v>7.97</v>
      </c>
      <c r="E112" s="75">
        <f t="shared" si="23"/>
        <v>32</v>
      </c>
      <c r="F112" s="75">
        <f t="shared" si="24"/>
        <v>0</v>
      </c>
      <c r="G112" s="75">
        <f t="shared" si="25"/>
        <v>32</v>
      </c>
      <c r="H112" s="75">
        <f t="shared" si="26"/>
        <v>32</v>
      </c>
      <c r="I112" s="76">
        <v>59</v>
      </c>
      <c r="J112" s="75">
        <f t="shared" si="41"/>
        <v>66</v>
      </c>
      <c r="K112" s="75">
        <f t="shared" si="42"/>
        <v>0</v>
      </c>
      <c r="L112" s="75">
        <f t="shared" si="27"/>
        <v>66</v>
      </c>
      <c r="M112" s="75">
        <f t="shared" si="28"/>
        <v>66</v>
      </c>
      <c r="N112" s="81"/>
      <c r="O112" s="81"/>
      <c r="P112" s="81"/>
      <c r="Q112" s="81"/>
      <c r="R112" s="81"/>
      <c r="S112" s="81"/>
      <c r="T112" s="77">
        <v>192</v>
      </c>
      <c r="U112" s="75">
        <f t="shared" si="31"/>
        <v>0</v>
      </c>
      <c r="V112" s="75">
        <f t="shared" si="32"/>
        <v>34</v>
      </c>
      <c r="W112" s="75">
        <f t="shared" si="33"/>
        <v>34</v>
      </c>
      <c r="X112" s="75">
        <f t="shared" si="34"/>
        <v>34</v>
      </c>
      <c r="Y112" s="76">
        <v>27</v>
      </c>
      <c r="Z112" s="75">
        <f t="shared" si="35"/>
        <v>62</v>
      </c>
      <c r="AA112" s="75">
        <f t="shared" si="36"/>
        <v>0</v>
      </c>
      <c r="AB112" s="75">
        <f t="shared" si="37"/>
        <v>62</v>
      </c>
      <c r="AC112" s="75">
        <f t="shared" si="38"/>
        <v>62</v>
      </c>
      <c r="AD112" s="78">
        <f t="shared" si="39"/>
        <v>194</v>
      </c>
      <c r="AE112" s="78">
        <f t="shared" si="40"/>
        <v>194</v>
      </c>
      <c r="AF112" s="78">
        <f t="shared" si="45"/>
        <v>10</v>
      </c>
    </row>
    <row r="113" spans="1:34" s="79" customFormat="1" x14ac:dyDescent="0.25">
      <c r="A113" s="71">
        <v>107</v>
      </c>
      <c r="B113" s="72" t="s">
        <v>262</v>
      </c>
      <c r="C113" s="73">
        <v>53</v>
      </c>
      <c r="D113" s="84">
        <v>8.01</v>
      </c>
      <c r="E113" s="75">
        <f t="shared" si="23"/>
        <v>31</v>
      </c>
      <c r="F113" s="75">
        <f t="shared" si="24"/>
        <v>0</v>
      </c>
      <c r="G113" s="75">
        <f t="shared" si="25"/>
        <v>31</v>
      </c>
      <c r="H113" s="75">
        <f t="shared" si="26"/>
        <v>31</v>
      </c>
      <c r="I113" s="76">
        <v>40</v>
      </c>
      <c r="J113" s="75">
        <f t="shared" si="41"/>
        <v>0</v>
      </c>
      <c r="K113" s="75">
        <f t="shared" si="42"/>
        <v>21</v>
      </c>
      <c r="L113" s="75">
        <f t="shared" si="27"/>
        <v>21</v>
      </c>
      <c r="M113" s="75">
        <f t="shared" si="28"/>
        <v>21</v>
      </c>
      <c r="N113" s="81"/>
      <c r="O113" s="81"/>
      <c r="P113" s="81"/>
      <c r="Q113" s="81"/>
      <c r="R113" s="81"/>
      <c r="S113" s="81"/>
      <c r="T113" s="77">
        <v>213</v>
      </c>
      <c r="U113" s="75">
        <f t="shared" si="31"/>
        <v>0</v>
      </c>
      <c r="V113" s="75">
        <f t="shared" si="32"/>
        <v>51</v>
      </c>
      <c r="W113" s="75">
        <f t="shared" si="33"/>
        <v>51</v>
      </c>
      <c r="X113" s="75">
        <f t="shared" si="34"/>
        <v>51</v>
      </c>
      <c r="Y113" s="76">
        <v>23</v>
      </c>
      <c r="Z113" s="75">
        <f t="shared" si="35"/>
        <v>0</v>
      </c>
      <c r="AA113" s="75">
        <f t="shared" si="36"/>
        <v>54</v>
      </c>
      <c r="AB113" s="75">
        <f t="shared" si="37"/>
        <v>54</v>
      </c>
      <c r="AC113" s="75">
        <f t="shared" si="38"/>
        <v>54</v>
      </c>
      <c r="AD113" s="78">
        <f t="shared" si="39"/>
        <v>157</v>
      </c>
      <c r="AE113" s="78">
        <f t="shared" si="40"/>
        <v>157</v>
      </c>
      <c r="AF113" s="78">
        <f t="shared" si="45"/>
        <v>47</v>
      </c>
    </row>
    <row r="114" spans="1:34" s="79" customFormat="1" x14ac:dyDescent="0.25">
      <c r="A114" s="71">
        <v>108</v>
      </c>
      <c r="B114" s="72" t="s">
        <v>263</v>
      </c>
      <c r="C114" s="73">
        <v>53</v>
      </c>
      <c r="D114" s="84">
        <v>7.63</v>
      </c>
      <c r="E114" s="75">
        <f t="shared" si="23"/>
        <v>44</v>
      </c>
      <c r="F114" s="75">
        <f t="shared" si="24"/>
        <v>0</v>
      </c>
      <c r="G114" s="75">
        <f t="shared" si="25"/>
        <v>44</v>
      </c>
      <c r="H114" s="75">
        <f t="shared" si="26"/>
        <v>44</v>
      </c>
      <c r="I114" s="76">
        <v>41</v>
      </c>
      <c r="J114" s="75">
        <f t="shared" si="41"/>
        <v>0</v>
      </c>
      <c r="K114" s="75">
        <f t="shared" si="42"/>
        <v>23</v>
      </c>
      <c r="L114" s="75">
        <f t="shared" si="27"/>
        <v>23</v>
      </c>
      <c r="M114" s="75">
        <f t="shared" si="28"/>
        <v>23</v>
      </c>
      <c r="N114" s="81"/>
      <c r="O114" s="81"/>
      <c r="P114" s="81"/>
      <c r="Q114" s="81"/>
      <c r="R114" s="81"/>
      <c r="S114" s="81"/>
      <c r="T114" s="77">
        <v>203</v>
      </c>
      <c r="U114" s="75">
        <f t="shared" si="31"/>
        <v>0</v>
      </c>
      <c r="V114" s="75">
        <f t="shared" si="32"/>
        <v>43</v>
      </c>
      <c r="W114" s="75">
        <f t="shared" si="33"/>
        <v>43</v>
      </c>
      <c r="X114" s="75">
        <f t="shared" si="34"/>
        <v>43</v>
      </c>
      <c r="Y114" s="76">
        <v>26</v>
      </c>
      <c r="Z114" s="75">
        <f t="shared" si="35"/>
        <v>60</v>
      </c>
      <c r="AA114" s="75">
        <f t="shared" si="36"/>
        <v>0</v>
      </c>
      <c r="AB114" s="75">
        <f t="shared" si="37"/>
        <v>60</v>
      </c>
      <c r="AC114" s="75">
        <f t="shared" si="38"/>
        <v>60</v>
      </c>
      <c r="AD114" s="78">
        <f t="shared" si="39"/>
        <v>170</v>
      </c>
      <c r="AE114" s="78">
        <f t="shared" si="40"/>
        <v>170</v>
      </c>
      <c r="AF114" s="78">
        <f t="shared" si="45"/>
        <v>24</v>
      </c>
      <c r="AH114" s="79">
        <f>SUM(H111:H114,M111:M114,X111:X114,AC111:AC114)</f>
        <v>647</v>
      </c>
    </row>
    <row r="115" spans="1:34" x14ac:dyDescent="0.25">
      <c r="A115" s="43">
        <v>109</v>
      </c>
      <c r="B115" s="44" t="s">
        <v>264</v>
      </c>
      <c r="C115" s="45">
        <v>22</v>
      </c>
      <c r="D115" s="67">
        <v>7.86</v>
      </c>
      <c r="E115" s="14">
        <f t="shared" si="23"/>
        <v>35</v>
      </c>
      <c r="F115" s="14">
        <f t="shared" si="24"/>
        <v>0</v>
      </c>
      <c r="G115" s="14">
        <f t="shared" si="25"/>
        <v>35</v>
      </c>
      <c r="H115" s="15">
        <f t="shared" si="26"/>
        <v>35</v>
      </c>
      <c r="I115" s="47">
        <v>41</v>
      </c>
      <c r="J115" s="14">
        <f t="shared" si="41"/>
        <v>0</v>
      </c>
      <c r="K115" s="14">
        <f t="shared" si="42"/>
        <v>23</v>
      </c>
      <c r="L115" s="14">
        <f t="shared" si="27"/>
        <v>23</v>
      </c>
      <c r="M115" s="15">
        <f t="shared" si="28"/>
        <v>23</v>
      </c>
      <c r="N115" s="17"/>
      <c r="O115" s="17"/>
      <c r="P115" s="17"/>
      <c r="Q115" s="17"/>
      <c r="R115" s="17"/>
      <c r="S115" s="17"/>
      <c r="T115" s="50">
        <v>203</v>
      </c>
      <c r="U115" s="16">
        <f t="shared" si="31"/>
        <v>0</v>
      </c>
      <c r="V115" s="16">
        <f t="shared" si="32"/>
        <v>43</v>
      </c>
      <c r="W115" s="16">
        <f t="shared" si="33"/>
        <v>43</v>
      </c>
      <c r="X115" s="15">
        <f t="shared" si="34"/>
        <v>43</v>
      </c>
      <c r="Y115" s="47">
        <v>22</v>
      </c>
      <c r="Z115" s="16">
        <f t="shared" si="35"/>
        <v>0</v>
      </c>
      <c r="AA115" s="16">
        <f t="shared" si="36"/>
        <v>52</v>
      </c>
      <c r="AB115" s="16">
        <f t="shared" si="37"/>
        <v>52</v>
      </c>
      <c r="AC115" s="15">
        <f t="shared" si="38"/>
        <v>52</v>
      </c>
      <c r="AD115" s="18">
        <f t="shared" si="39"/>
        <v>153</v>
      </c>
      <c r="AE115" s="19">
        <f t="shared" si="40"/>
        <v>153</v>
      </c>
      <c r="AF115" s="19">
        <f t="shared" si="45"/>
        <v>54</v>
      </c>
    </row>
    <row r="116" spans="1:34" x14ac:dyDescent="0.25">
      <c r="A116" s="43">
        <v>110</v>
      </c>
      <c r="B116" s="44" t="s">
        <v>265</v>
      </c>
      <c r="C116" s="45">
        <v>22</v>
      </c>
      <c r="D116" s="67">
        <v>7.36</v>
      </c>
      <c r="E116" s="14">
        <f t="shared" si="23"/>
        <v>53</v>
      </c>
      <c r="F116" s="14">
        <f t="shared" si="24"/>
        <v>0</v>
      </c>
      <c r="G116" s="14">
        <f t="shared" si="25"/>
        <v>53</v>
      </c>
      <c r="H116" s="15">
        <f t="shared" si="26"/>
        <v>53</v>
      </c>
      <c r="I116" s="47">
        <v>41</v>
      </c>
      <c r="J116" s="14">
        <f t="shared" si="41"/>
        <v>0</v>
      </c>
      <c r="K116" s="14">
        <f t="shared" si="42"/>
        <v>23</v>
      </c>
      <c r="L116" s="14">
        <f t="shared" si="27"/>
        <v>23</v>
      </c>
      <c r="M116" s="15">
        <f t="shared" si="28"/>
        <v>23</v>
      </c>
      <c r="N116" s="17"/>
      <c r="O116" s="17"/>
      <c r="P116" s="17"/>
      <c r="Q116" s="17"/>
      <c r="R116" s="17"/>
      <c r="S116" s="17"/>
      <c r="T116" s="50">
        <v>210</v>
      </c>
      <c r="U116" s="16">
        <f t="shared" si="31"/>
        <v>0</v>
      </c>
      <c r="V116" s="16">
        <f t="shared" si="32"/>
        <v>50</v>
      </c>
      <c r="W116" s="16">
        <f t="shared" si="33"/>
        <v>50</v>
      </c>
      <c r="X116" s="15">
        <f t="shared" si="34"/>
        <v>50</v>
      </c>
      <c r="Y116" s="47">
        <v>19</v>
      </c>
      <c r="Z116" s="16">
        <f t="shared" si="35"/>
        <v>0</v>
      </c>
      <c r="AA116" s="16">
        <f t="shared" si="36"/>
        <v>44</v>
      </c>
      <c r="AB116" s="16">
        <f t="shared" si="37"/>
        <v>44</v>
      </c>
      <c r="AC116" s="15">
        <f t="shared" si="38"/>
        <v>44</v>
      </c>
      <c r="AD116" s="18">
        <f t="shared" si="39"/>
        <v>170</v>
      </c>
      <c r="AE116" s="19">
        <f t="shared" si="40"/>
        <v>170</v>
      </c>
      <c r="AF116" s="19">
        <f t="shared" si="45"/>
        <v>24</v>
      </c>
    </row>
    <row r="117" spans="1:34" x14ac:dyDescent="0.25">
      <c r="A117" s="43">
        <v>111</v>
      </c>
      <c r="B117" s="44" t="s">
        <v>266</v>
      </c>
      <c r="C117" s="45">
        <v>22</v>
      </c>
      <c r="D117" s="67">
        <v>8.2100000000000009</v>
      </c>
      <c r="E117" s="14">
        <f t="shared" si="23"/>
        <v>0</v>
      </c>
      <c r="F117" s="14">
        <f t="shared" si="24"/>
        <v>25</v>
      </c>
      <c r="G117" s="14">
        <f t="shared" si="25"/>
        <v>25</v>
      </c>
      <c r="H117" s="15">
        <f t="shared" si="26"/>
        <v>25</v>
      </c>
      <c r="I117" s="47">
        <v>43</v>
      </c>
      <c r="J117" s="14">
        <f t="shared" si="41"/>
        <v>0</v>
      </c>
      <c r="K117" s="14">
        <f t="shared" si="42"/>
        <v>27</v>
      </c>
      <c r="L117" s="14">
        <f t="shared" si="27"/>
        <v>27</v>
      </c>
      <c r="M117" s="15">
        <f t="shared" si="28"/>
        <v>27</v>
      </c>
      <c r="N117" s="17"/>
      <c r="O117" s="17"/>
      <c r="P117" s="17"/>
      <c r="Q117" s="17"/>
      <c r="R117" s="17"/>
      <c r="S117" s="17"/>
      <c r="T117" s="50">
        <v>189</v>
      </c>
      <c r="U117" s="16">
        <f t="shared" si="31"/>
        <v>0</v>
      </c>
      <c r="V117" s="16">
        <f t="shared" si="32"/>
        <v>32</v>
      </c>
      <c r="W117" s="16">
        <f t="shared" si="33"/>
        <v>32</v>
      </c>
      <c r="X117" s="15">
        <f t="shared" si="34"/>
        <v>32</v>
      </c>
      <c r="Y117" s="47">
        <v>17</v>
      </c>
      <c r="Z117" s="16">
        <f t="shared" si="35"/>
        <v>0</v>
      </c>
      <c r="AA117" s="16">
        <f t="shared" si="36"/>
        <v>38</v>
      </c>
      <c r="AB117" s="16">
        <f t="shared" si="37"/>
        <v>38</v>
      </c>
      <c r="AC117" s="15">
        <f t="shared" si="38"/>
        <v>38</v>
      </c>
      <c r="AD117" s="18">
        <f t="shared" si="39"/>
        <v>122</v>
      </c>
      <c r="AE117" s="19">
        <f t="shared" si="40"/>
        <v>122</v>
      </c>
      <c r="AF117" s="19">
        <f t="shared" si="45"/>
        <v>107</v>
      </c>
    </row>
    <row r="118" spans="1:34" x14ac:dyDescent="0.25">
      <c r="A118" s="43">
        <v>112</v>
      </c>
      <c r="B118" s="44" t="s">
        <v>267</v>
      </c>
      <c r="C118" s="45">
        <v>22</v>
      </c>
      <c r="D118" s="67">
        <v>7.69</v>
      </c>
      <c r="E118" s="14">
        <f t="shared" si="23"/>
        <v>42</v>
      </c>
      <c r="F118" s="14">
        <f t="shared" si="24"/>
        <v>0</v>
      </c>
      <c r="G118" s="14">
        <f t="shared" si="25"/>
        <v>42</v>
      </c>
      <c r="H118" s="15">
        <f t="shared" si="26"/>
        <v>42</v>
      </c>
      <c r="I118" s="47">
        <v>45</v>
      </c>
      <c r="J118" s="14">
        <f t="shared" si="41"/>
        <v>0</v>
      </c>
      <c r="K118" s="14">
        <f t="shared" si="42"/>
        <v>32</v>
      </c>
      <c r="L118" s="14">
        <f t="shared" si="27"/>
        <v>32</v>
      </c>
      <c r="M118" s="15">
        <f t="shared" si="28"/>
        <v>32</v>
      </c>
      <c r="N118" s="17"/>
      <c r="O118" s="17"/>
      <c r="P118" s="17"/>
      <c r="Q118" s="17"/>
      <c r="R118" s="17"/>
      <c r="S118" s="17"/>
      <c r="T118" s="50">
        <v>189</v>
      </c>
      <c r="U118" s="16">
        <f t="shared" si="31"/>
        <v>0</v>
      </c>
      <c r="V118" s="16">
        <f t="shared" si="32"/>
        <v>32</v>
      </c>
      <c r="W118" s="16">
        <f t="shared" si="33"/>
        <v>32</v>
      </c>
      <c r="X118" s="15">
        <f t="shared" si="34"/>
        <v>32</v>
      </c>
      <c r="Y118" s="47">
        <v>15.5</v>
      </c>
      <c r="Z118" s="16">
        <f t="shared" si="35"/>
        <v>0</v>
      </c>
      <c r="AA118" s="16">
        <f t="shared" si="36"/>
        <v>33</v>
      </c>
      <c r="AB118" s="16">
        <f t="shared" si="37"/>
        <v>33</v>
      </c>
      <c r="AC118" s="15">
        <f t="shared" si="38"/>
        <v>33</v>
      </c>
      <c r="AD118" s="18">
        <f t="shared" si="39"/>
        <v>139</v>
      </c>
      <c r="AE118" s="19">
        <f t="shared" si="40"/>
        <v>139</v>
      </c>
      <c r="AF118" s="19">
        <f t="shared" si="45"/>
        <v>73</v>
      </c>
    </row>
    <row r="119" spans="1:34" x14ac:dyDescent="0.25">
      <c r="A119" s="43">
        <v>113</v>
      </c>
      <c r="B119" s="44" t="s">
        <v>268</v>
      </c>
      <c r="C119" s="45">
        <v>22</v>
      </c>
      <c r="D119" s="67">
        <v>7.84</v>
      </c>
      <c r="E119" s="14">
        <f t="shared" si="23"/>
        <v>36</v>
      </c>
      <c r="F119" s="14">
        <f t="shared" si="24"/>
        <v>0</v>
      </c>
      <c r="G119" s="14">
        <f t="shared" si="25"/>
        <v>36</v>
      </c>
      <c r="H119" s="15">
        <f t="shared" si="26"/>
        <v>36</v>
      </c>
      <c r="I119" s="47">
        <v>46</v>
      </c>
      <c r="J119" s="14">
        <f t="shared" si="41"/>
        <v>0</v>
      </c>
      <c r="K119" s="14">
        <f t="shared" si="42"/>
        <v>35</v>
      </c>
      <c r="L119" s="14">
        <f t="shared" si="27"/>
        <v>35</v>
      </c>
      <c r="M119" s="15">
        <f t="shared" si="28"/>
        <v>35</v>
      </c>
      <c r="N119" s="17"/>
      <c r="O119" s="17"/>
      <c r="P119" s="17"/>
      <c r="Q119" s="17"/>
      <c r="R119" s="17"/>
      <c r="S119" s="17"/>
      <c r="T119" s="50">
        <v>198</v>
      </c>
      <c r="U119" s="16">
        <f t="shared" si="31"/>
        <v>0</v>
      </c>
      <c r="V119" s="16">
        <f t="shared" si="32"/>
        <v>38</v>
      </c>
      <c r="W119" s="16">
        <f t="shared" si="33"/>
        <v>38</v>
      </c>
      <c r="X119" s="15">
        <f t="shared" si="34"/>
        <v>38</v>
      </c>
      <c r="Y119" s="47">
        <v>18.5</v>
      </c>
      <c r="Z119" s="16">
        <f t="shared" si="35"/>
        <v>0</v>
      </c>
      <c r="AA119" s="16">
        <f t="shared" si="36"/>
        <v>42</v>
      </c>
      <c r="AB119" s="16">
        <f t="shared" si="37"/>
        <v>42</v>
      </c>
      <c r="AC119" s="15">
        <f t="shared" si="38"/>
        <v>42</v>
      </c>
      <c r="AD119" s="18">
        <f t="shared" si="39"/>
        <v>151</v>
      </c>
      <c r="AE119" s="19">
        <f t="shared" si="40"/>
        <v>151</v>
      </c>
      <c r="AF119" s="19">
        <f t="shared" si="45"/>
        <v>59</v>
      </c>
      <c r="AH119">
        <f>SUM(H115:H116,H118:H119,M116:M119,X115:X117,X119,AC115:AC117,AC119)</f>
        <v>622</v>
      </c>
    </row>
    <row r="120" spans="1:34" s="79" customFormat="1" x14ac:dyDescent="0.25">
      <c r="A120" s="71">
        <v>114</v>
      </c>
      <c r="B120" s="72" t="s">
        <v>269</v>
      </c>
      <c r="C120" s="73">
        <v>67</v>
      </c>
      <c r="D120" s="84">
        <v>7.82</v>
      </c>
      <c r="E120" s="75">
        <f t="shared" si="23"/>
        <v>37</v>
      </c>
      <c r="F120" s="75">
        <f t="shared" si="24"/>
        <v>0</v>
      </c>
      <c r="G120" s="75">
        <f t="shared" si="25"/>
        <v>37</v>
      </c>
      <c r="H120" s="75">
        <f t="shared" si="26"/>
        <v>37</v>
      </c>
      <c r="I120" s="76">
        <v>46</v>
      </c>
      <c r="J120" s="75">
        <f t="shared" si="41"/>
        <v>0</v>
      </c>
      <c r="K120" s="75">
        <f t="shared" si="42"/>
        <v>35</v>
      </c>
      <c r="L120" s="75">
        <f t="shared" si="27"/>
        <v>35</v>
      </c>
      <c r="M120" s="75">
        <f t="shared" si="28"/>
        <v>35</v>
      </c>
      <c r="N120" s="81"/>
      <c r="O120" s="81"/>
      <c r="P120" s="81"/>
      <c r="Q120" s="81"/>
      <c r="R120" s="81"/>
      <c r="S120" s="81"/>
      <c r="T120" s="77">
        <v>203</v>
      </c>
      <c r="U120" s="75">
        <f t="shared" si="31"/>
        <v>0</v>
      </c>
      <c r="V120" s="75">
        <f t="shared" si="32"/>
        <v>43</v>
      </c>
      <c r="W120" s="75">
        <f t="shared" si="33"/>
        <v>43</v>
      </c>
      <c r="X120" s="75">
        <f t="shared" si="34"/>
        <v>43</v>
      </c>
      <c r="Y120" s="76">
        <v>18</v>
      </c>
      <c r="Z120" s="75">
        <f t="shared" si="35"/>
        <v>0</v>
      </c>
      <c r="AA120" s="75">
        <f t="shared" si="36"/>
        <v>41</v>
      </c>
      <c r="AB120" s="75">
        <f t="shared" si="37"/>
        <v>41</v>
      </c>
      <c r="AC120" s="75">
        <f t="shared" si="38"/>
        <v>41</v>
      </c>
      <c r="AD120" s="78">
        <f t="shared" si="39"/>
        <v>156</v>
      </c>
      <c r="AE120" s="78">
        <f t="shared" si="40"/>
        <v>156</v>
      </c>
      <c r="AF120" s="78">
        <f t="shared" si="45"/>
        <v>49</v>
      </c>
    </row>
    <row r="121" spans="1:34" s="79" customFormat="1" x14ac:dyDescent="0.25">
      <c r="A121" s="71">
        <v>115</v>
      </c>
      <c r="B121" s="72" t="s">
        <v>270</v>
      </c>
      <c r="C121" s="73">
        <v>67</v>
      </c>
      <c r="D121" s="84">
        <v>7.4</v>
      </c>
      <c r="E121" s="75">
        <f t="shared" si="23"/>
        <v>53</v>
      </c>
      <c r="F121" s="75">
        <f t="shared" si="24"/>
        <v>0</v>
      </c>
      <c r="G121" s="75">
        <f t="shared" si="25"/>
        <v>53</v>
      </c>
      <c r="H121" s="75">
        <f t="shared" si="26"/>
        <v>53</v>
      </c>
      <c r="I121" s="76">
        <v>44</v>
      </c>
      <c r="J121" s="75">
        <f t="shared" si="41"/>
        <v>0</v>
      </c>
      <c r="K121" s="75">
        <f t="shared" si="42"/>
        <v>29</v>
      </c>
      <c r="L121" s="75">
        <f t="shared" si="27"/>
        <v>29</v>
      </c>
      <c r="M121" s="75">
        <f t="shared" si="28"/>
        <v>29</v>
      </c>
      <c r="N121" s="81"/>
      <c r="O121" s="81"/>
      <c r="P121" s="81"/>
      <c r="Q121" s="81"/>
      <c r="R121" s="81"/>
      <c r="S121" s="81"/>
      <c r="T121" s="77">
        <v>212</v>
      </c>
      <c r="U121" s="75">
        <f t="shared" si="31"/>
        <v>0</v>
      </c>
      <c r="V121" s="75">
        <f t="shared" si="32"/>
        <v>51</v>
      </c>
      <c r="W121" s="75">
        <f t="shared" si="33"/>
        <v>51</v>
      </c>
      <c r="X121" s="75">
        <f t="shared" si="34"/>
        <v>51</v>
      </c>
      <c r="Y121" s="76">
        <v>12</v>
      </c>
      <c r="Z121" s="75">
        <f t="shared" si="35"/>
        <v>0</v>
      </c>
      <c r="AA121" s="75">
        <f t="shared" si="36"/>
        <v>24</v>
      </c>
      <c r="AB121" s="75">
        <f t="shared" si="37"/>
        <v>24</v>
      </c>
      <c r="AC121" s="75">
        <f t="shared" si="38"/>
        <v>24</v>
      </c>
      <c r="AD121" s="78">
        <f t="shared" si="39"/>
        <v>157</v>
      </c>
      <c r="AE121" s="78">
        <f t="shared" si="40"/>
        <v>157</v>
      </c>
      <c r="AF121" s="78">
        <f t="shared" si="45"/>
        <v>47</v>
      </c>
    </row>
    <row r="122" spans="1:34" s="79" customFormat="1" x14ac:dyDescent="0.25">
      <c r="A122" s="71">
        <v>116</v>
      </c>
      <c r="B122" s="72" t="s">
        <v>271</v>
      </c>
      <c r="C122" s="73">
        <v>67</v>
      </c>
      <c r="D122" s="84">
        <v>7.96</v>
      </c>
      <c r="E122" s="75">
        <f t="shared" si="23"/>
        <v>32</v>
      </c>
      <c r="F122" s="75">
        <f t="shared" si="24"/>
        <v>0</v>
      </c>
      <c r="G122" s="75">
        <f t="shared" si="25"/>
        <v>32</v>
      </c>
      <c r="H122" s="75">
        <f t="shared" si="26"/>
        <v>32</v>
      </c>
      <c r="I122" s="76">
        <v>35</v>
      </c>
      <c r="J122" s="75">
        <f t="shared" si="41"/>
        <v>0</v>
      </c>
      <c r="K122" s="75">
        <f t="shared" si="42"/>
        <v>14</v>
      </c>
      <c r="L122" s="75">
        <f t="shared" si="27"/>
        <v>14</v>
      </c>
      <c r="M122" s="75">
        <f t="shared" si="28"/>
        <v>14</v>
      </c>
      <c r="N122" s="81"/>
      <c r="O122" s="81"/>
      <c r="P122" s="81"/>
      <c r="Q122" s="81"/>
      <c r="R122" s="81"/>
      <c r="S122" s="81"/>
      <c r="T122" s="77">
        <v>169</v>
      </c>
      <c r="U122" s="75">
        <f t="shared" si="31"/>
        <v>0</v>
      </c>
      <c r="V122" s="75">
        <f t="shared" si="32"/>
        <v>22</v>
      </c>
      <c r="W122" s="75">
        <f t="shared" si="33"/>
        <v>22</v>
      </c>
      <c r="X122" s="75">
        <f t="shared" si="34"/>
        <v>22</v>
      </c>
      <c r="Y122" s="76">
        <v>12</v>
      </c>
      <c r="Z122" s="75">
        <f t="shared" si="35"/>
        <v>0</v>
      </c>
      <c r="AA122" s="75">
        <f t="shared" si="36"/>
        <v>24</v>
      </c>
      <c r="AB122" s="75">
        <f t="shared" si="37"/>
        <v>24</v>
      </c>
      <c r="AC122" s="75">
        <f t="shared" si="38"/>
        <v>24</v>
      </c>
      <c r="AD122" s="78">
        <f t="shared" si="39"/>
        <v>92</v>
      </c>
      <c r="AE122" s="78">
        <f t="shared" si="40"/>
        <v>92</v>
      </c>
      <c r="AF122" s="78">
        <f t="shared" si="45"/>
        <v>155</v>
      </c>
    </row>
    <row r="123" spans="1:34" s="79" customFormat="1" x14ac:dyDescent="0.25">
      <c r="A123" s="71">
        <v>117</v>
      </c>
      <c r="B123" s="72" t="s">
        <v>272</v>
      </c>
      <c r="C123" s="73">
        <v>67</v>
      </c>
      <c r="D123" s="84">
        <v>8.25</v>
      </c>
      <c r="E123" s="75">
        <f t="shared" si="23"/>
        <v>0</v>
      </c>
      <c r="F123" s="75">
        <f t="shared" si="24"/>
        <v>24</v>
      </c>
      <c r="G123" s="75">
        <f t="shared" si="25"/>
        <v>24</v>
      </c>
      <c r="H123" s="75">
        <f t="shared" si="26"/>
        <v>24</v>
      </c>
      <c r="I123" s="76">
        <v>25</v>
      </c>
      <c r="J123" s="75">
        <f t="shared" si="41"/>
        <v>0</v>
      </c>
      <c r="K123" s="75">
        <f t="shared" si="42"/>
        <v>4</v>
      </c>
      <c r="L123" s="75">
        <f t="shared" si="27"/>
        <v>4</v>
      </c>
      <c r="M123" s="75">
        <f t="shared" si="28"/>
        <v>4</v>
      </c>
      <c r="N123" s="81"/>
      <c r="O123" s="81"/>
      <c r="P123" s="81"/>
      <c r="Q123" s="81"/>
      <c r="R123" s="81"/>
      <c r="S123" s="81"/>
      <c r="T123" s="77">
        <v>186</v>
      </c>
      <c r="U123" s="75">
        <f t="shared" si="31"/>
        <v>0</v>
      </c>
      <c r="V123" s="75">
        <f t="shared" si="32"/>
        <v>31</v>
      </c>
      <c r="W123" s="75">
        <f t="shared" si="33"/>
        <v>31</v>
      </c>
      <c r="X123" s="75">
        <f t="shared" si="34"/>
        <v>31</v>
      </c>
      <c r="Y123" s="76">
        <v>18</v>
      </c>
      <c r="Z123" s="75">
        <f t="shared" si="35"/>
        <v>0</v>
      </c>
      <c r="AA123" s="75">
        <f t="shared" si="36"/>
        <v>41</v>
      </c>
      <c r="AB123" s="75">
        <f t="shared" si="37"/>
        <v>41</v>
      </c>
      <c r="AC123" s="75">
        <f t="shared" si="38"/>
        <v>41</v>
      </c>
      <c r="AD123" s="78">
        <f t="shared" si="39"/>
        <v>100</v>
      </c>
      <c r="AE123" s="78">
        <f t="shared" si="40"/>
        <v>100</v>
      </c>
      <c r="AF123" s="78">
        <f t="shared" si="45"/>
        <v>146</v>
      </c>
    </row>
    <row r="124" spans="1:34" s="79" customFormat="1" x14ac:dyDescent="0.25">
      <c r="A124" s="71">
        <v>118</v>
      </c>
      <c r="B124" s="72" t="s">
        <v>273</v>
      </c>
      <c r="C124" s="73">
        <v>67</v>
      </c>
      <c r="D124" s="84">
        <v>8.73</v>
      </c>
      <c r="E124" s="75">
        <f t="shared" si="23"/>
        <v>0</v>
      </c>
      <c r="F124" s="75">
        <f t="shared" si="24"/>
        <v>12</v>
      </c>
      <c r="G124" s="75">
        <f t="shared" si="25"/>
        <v>12</v>
      </c>
      <c r="H124" s="75">
        <f t="shared" si="26"/>
        <v>12</v>
      </c>
      <c r="I124" s="76">
        <v>14</v>
      </c>
      <c r="J124" s="75">
        <f t="shared" si="41"/>
        <v>0</v>
      </c>
      <c r="K124" s="75">
        <f t="shared" si="42"/>
        <v>0</v>
      </c>
      <c r="L124" s="75">
        <f t="shared" si="27"/>
        <v>0</v>
      </c>
      <c r="M124" s="75">
        <f t="shared" si="28"/>
        <v>0</v>
      </c>
      <c r="N124" s="81"/>
      <c r="O124" s="81"/>
      <c r="P124" s="81"/>
      <c r="Q124" s="81"/>
      <c r="R124" s="81"/>
      <c r="S124" s="81"/>
      <c r="T124" s="77">
        <v>168</v>
      </c>
      <c r="U124" s="75">
        <f t="shared" si="31"/>
        <v>0</v>
      </c>
      <c r="V124" s="75">
        <f t="shared" si="32"/>
        <v>22</v>
      </c>
      <c r="W124" s="75">
        <f t="shared" si="33"/>
        <v>22</v>
      </c>
      <c r="X124" s="75">
        <f t="shared" si="34"/>
        <v>22</v>
      </c>
      <c r="Y124" s="76">
        <v>12</v>
      </c>
      <c r="Z124" s="75">
        <f t="shared" si="35"/>
        <v>0</v>
      </c>
      <c r="AA124" s="75">
        <f t="shared" si="36"/>
        <v>24</v>
      </c>
      <c r="AB124" s="75">
        <f t="shared" si="37"/>
        <v>24</v>
      </c>
      <c r="AC124" s="75">
        <f t="shared" si="38"/>
        <v>24</v>
      </c>
      <c r="AD124" s="78">
        <f t="shared" si="39"/>
        <v>58</v>
      </c>
      <c r="AE124" s="78">
        <f t="shared" si="40"/>
        <v>58</v>
      </c>
      <c r="AF124" s="78">
        <f t="shared" si="45"/>
        <v>173</v>
      </c>
      <c r="AH124" s="79">
        <f>SUM(H120:H123,M120:M123,X120:X123,AC120:AC123)</f>
        <v>505</v>
      </c>
    </row>
    <row r="125" spans="1:34" x14ac:dyDescent="0.25">
      <c r="A125" s="43">
        <v>119</v>
      </c>
      <c r="B125" s="44" t="s">
        <v>379</v>
      </c>
      <c r="C125" s="45">
        <v>41</v>
      </c>
      <c r="D125" s="67">
        <v>8.31</v>
      </c>
      <c r="E125" s="14">
        <f t="shared" si="23"/>
        <v>0</v>
      </c>
      <c r="F125" s="14">
        <f t="shared" si="24"/>
        <v>22</v>
      </c>
      <c r="G125" s="14">
        <f t="shared" si="25"/>
        <v>22</v>
      </c>
      <c r="H125" s="15">
        <f t="shared" si="26"/>
        <v>22</v>
      </c>
      <c r="I125" s="47">
        <v>40</v>
      </c>
      <c r="J125" s="14">
        <f t="shared" si="41"/>
        <v>0</v>
      </c>
      <c r="K125" s="14">
        <f t="shared" si="42"/>
        <v>21</v>
      </c>
      <c r="L125" s="14">
        <f t="shared" si="27"/>
        <v>21</v>
      </c>
      <c r="M125" s="15">
        <f t="shared" si="28"/>
        <v>21</v>
      </c>
      <c r="N125" s="17"/>
      <c r="O125" s="17"/>
      <c r="P125" s="17"/>
      <c r="Q125" s="17"/>
      <c r="R125" s="17"/>
      <c r="S125" s="17"/>
      <c r="T125" s="50">
        <v>184</v>
      </c>
      <c r="U125" s="16">
        <f t="shared" si="31"/>
        <v>0</v>
      </c>
      <c r="V125" s="16">
        <f t="shared" si="32"/>
        <v>30</v>
      </c>
      <c r="W125" s="16">
        <f t="shared" si="33"/>
        <v>30</v>
      </c>
      <c r="X125" s="15">
        <f t="shared" si="34"/>
        <v>30</v>
      </c>
      <c r="Y125" s="47">
        <v>15</v>
      </c>
      <c r="Z125" s="16">
        <f t="shared" si="35"/>
        <v>0</v>
      </c>
      <c r="AA125" s="16">
        <f t="shared" si="36"/>
        <v>32</v>
      </c>
      <c r="AB125" s="16">
        <f t="shared" si="37"/>
        <v>32</v>
      </c>
      <c r="AC125" s="15">
        <f t="shared" si="38"/>
        <v>32</v>
      </c>
      <c r="AD125" s="18">
        <f t="shared" si="39"/>
        <v>105</v>
      </c>
      <c r="AE125" s="19">
        <f t="shared" si="40"/>
        <v>105</v>
      </c>
      <c r="AF125" s="19">
        <f t="shared" si="45"/>
        <v>137</v>
      </c>
    </row>
    <row r="126" spans="1:34" x14ac:dyDescent="0.25">
      <c r="A126" s="43">
        <v>120</v>
      </c>
      <c r="B126" s="44" t="s">
        <v>380</v>
      </c>
      <c r="C126" s="45">
        <v>41</v>
      </c>
      <c r="D126" s="67">
        <v>7.8</v>
      </c>
      <c r="E126" s="14">
        <f t="shared" si="23"/>
        <v>38</v>
      </c>
      <c r="F126" s="14">
        <f t="shared" si="24"/>
        <v>0</v>
      </c>
      <c r="G126" s="14">
        <f t="shared" si="25"/>
        <v>38</v>
      </c>
      <c r="H126" s="15">
        <f t="shared" si="26"/>
        <v>38</v>
      </c>
      <c r="I126" s="47">
        <v>46</v>
      </c>
      <c r="J126" s="14">
        <f t="shared" si="41"/>
        <v>0</v>
      </c>
      <c r="K126" s="14">
        <f t="shared" si="42"/>
        <v>35</v>
      </c>
      <c r="L126" s="14">
        <f t="shared" si="27"/>
        <v>35</v>
      </c>
      <c r="M126" s="15">
        <f t="shared" si="28"/>
        <v>35</v>
      </c>
      <c r="N126" s="17"/>
      <c r="O126" s="17"/>
      <c r="P126" s="17"/>
      <c r="Q126" s="17"/>
      <c r="R126" s="17"/>
      <c r="S126" s="17"/>
      <c r="T126" s="50">
        <v>186</v>
      </c>
      <c r="U126" s="16">
        <f t="shared" si="31"/>
        <v>0</v>
      </c>
      <c r="V126" s="16">
        <f t="shared" si="32"/>
        <v>31</v>
      </c>
      <c r="W126" s="16">
        <f t="shared" si="33"/>
        <v>31</v>
      </c>
      <c r="X126" s="15">
        <f t="shared" si="34"/>
        <v>31</v>
      </c>
      <c r="Y126" s="47">
        <v>16</v>
      </c>
      <c r="Z126" s="16">
        <f t="shared" si="35"/>
        <v>0</v>
      </c>
      <c r="AA126" s="16">
        <f t="shared" si="36"/>
        <v>35</v>
      </c>
      <c r="AB126" s="16">
        <f t="shared" si="37"/>
        <v>35</v>
      </c>
      <c r="AC126" s="15">
        <f t="shared" si="38"/>
        <v>35</v>
      </c>
      <c r="AD126" s="18">
        <f t="shared" si="39"/>
        <v>139</v>
      </c>
      <c r="AE126" s="19">
        <f t="shared" si="40"/>
        <v>139</v>
      </c>
      <c r="AF126" s="19">
        <f t="shared" si="45"/>
        <v>73</v>
      </c>
    </row>
    <row r="127" spans="1:34" x14ac:dyDescent="0.25">
      <c r="A127" s="43">
        <v>121</v>
      </c>
      <c r="B127" s="44" t="s">
        <v>381</v>
      </c>
      <c r="C127" s="45">
        <v>41</v>
      </c>
      <c r="D127" s="67">
        <v>8.34</v>
      </c>
      <c r="E127" s="14">
        <f t="shared" si="23"/>
        <v>0</v>
      </c>
      <c r="F127" s="14">
        <f t="shared" si="24"/>
        <v>21</v>
      </c>
      <c r="G127" s="14">
        <f t="shared" si="25"/>
        <v>21</v>
      </c>
      <c r="H127" s="15">
        <f t="shared" si="26"/>
        <v>21</v>
      </c>
      <c r="I127" s="47">
        <v>36</v>
      </c>
      <c r="J127" s="14">
        <f t="shared" si="41"/>
        <v>0</v>
      </c>
      <c r="K127" s="14">
        <f t="shared" si="42"/>
        <v>15</v>
      </c>
      <c r="L127" s="14">
        <f t="shared" si="27"/>
        <v>15</v>
      </c>
      <c r="M127" s="15">
        <f t="shared" si="28"/>
        <v>15</v>
      </c>
      <c r="N127" s="17"/>
      <c r="O127" s="17"/>
      <c r="P127" s="17"/>
      <c r="Q127" s="17"/>
      <c r="R127" s="17"/>
      <c r="S127" s="17"/>
      <c r="T127" s="50">
        <v>160</v>
      </c>
      <c r="U127" s="16">
        <f t="shared" si="31"/>
        <v>0</v>
      </c>
      <c r="V127" s="16">
        <f t="shared" si="32"/>
        <v>18</v>
      </c>
      <c r="W127" s="16">
        <f t="shared" si="33"/>
        <v>18</v>
      </c>
      <c r="X127" s="15">
        <f t="shared" si="34"/>
        <v>18</v>
      </c>
      <c r="Y127" s="47">
        <v>-1</v>
      </c>
      <c r="Z127" s="16">
        <f t="shared" si="35"/>
        <v>0</v>
      </c>
      <c r="AA127" s="16">
        <f t="shared" si="36"/>
        <v>3</v>
      </c>
      <c r="AB127" s="16">
        <f t="shared" si="37"/>
        <v>3</v>
      </c>
      <c r="AC127" s="15">
        <f t="shared" si="38"/>
        <v>3</v>
      </c>
      <c r="AD127" s="18">
        <f t="shared" si="39"/>
        <v>57</v>
      </c>
      <c r="AE127" s="19">
        <f t="shared" si="40"/>
        <v>57</v>
      </c>
      <c r="AF127" s="19">
        <f t="shared" si="45"/>
        <v>175</v>
      </c>
    </row>
    <row r="128" spans="1:34" x14ac:dyDescent="0.25">
      <c r="A128" s="43">
        <v>122</v>
      </c>
      <c r="B128" s="44" t="s">
        <v>382</v>
      </c>
      <c r="C128" s="45">
        <v>41</v>
      </c>
      <c r="D128" s="67">
        <v>8.64</v>
      </c>
      <c r="E128" s="14">
        <f t="shared" si="23"/>
        <v>0</v>
      </c>
      <c r="F128" s="14">
        <f t="shared" si="24"/>
        <v>14</v>
      </c>
      <c r="G128" s="14">
        <f t="shared" si="25"/>
        <v>14</v>
      </c>
      <c r="H128" s="15">
        <f t="shared" si="26"/>
        <v>14</v>
      </c>
      <c r="I128" s="47">
        <v>46</v>
      </c>
      <c r="J128" s="14">
        <f t="shared" si="41"/>
        <v>0</v>
      </c>
      <c r="K128" s="14">
        <f t="shared" si="42"/>
        <v>35</v>
      </c>
      <c r="L128" s="14">
        <f t="shared" si="27"/>
        <v>35</v>
      </c>
      <c r="M128" s="15">
        <f t="shared" si="28"/>
        <v>35</v>
      </c>
      <c r="N128" s="17"/>
      <c r="O128" s="17"/>
      <c r="P128" s="17"/>
      <c r="Q128" s="17"/>
      <c r="R128" s="17"/>
      <c r="S128" s="17"/>
      <c r="T128" s="50">
        <v>154</v>
      </c>
      <c r="U128" s="16">
        <f t="shared" si="31"/>
        <v>0</v>
      </c>
      <c r="V128" s="16">
        <f t="shared" si="32"/>
        <v>15</v>
      </c>
      <c r="W128" s="16">
        <f t="shared" si="33"/>
        <v>15</v>
      </c>
      <c r="X128" s="15">
        <f t="shared" si="34"/>
        <v>15</v>
      </c>
      <c r="Y128" s="47">
        <v>5</v>
      </c>
      <c r="Z128" s="16">
        <f t="shared" si="35"/>
        <v>0</v>
      </c>
      <c r="AA128" s="16">
        <f t="shared" si="36"/>
        <v>10</v>
      </c>
      <c r="AB128" s="16">
        <f t="shared" si="37"/>
        <v>10</v>
      </c>
      <c r="AC128" s="15">
        <f t="shared" si="38"/>
        <v>10</v>
      </c>
      <c r="AD128" s="18">
        <f t="shared" si="39"/>
        <v>74</v>
      </c>
      <c r="AE128" s="19">
        <f t="shared" si="40"/>
        <v>74</v>
      </c>
      <c r="AF128" s="19">
        <f t="shared" si="45"/>
        <v>164</v>
      </c>
      <c r="AH128">
        <f>SUM(H125:H128,M125:M128,X125:X128,AC125:AC128)</f>
        <v>375</v>
      </c>
    </row>
    <row r="129" spans="1:34" s="79" customFormat="1" x14ac:dyDescent="0.25">
      <c r="A129" s="71">
        <v>123</v>
      </c>
      <c r="B129" s="72" t="s">
        <v>383</v>
      </c>
      <c r="C129" s="73">
        <v>45</v>
      </c>
      <c r="D129" s="84">
        <v>7.8</v>
      </c>
      <c r="E129" s="75">
        <f t="shared" si="23"/>
        <v>38</v>
      </c>
      <c r="F129" s="75">
        <f t="shared" si="24"/>
        <v>0</v>
      </c>
      <c r="G129" s="75">
        <f t="shared" si="25"/>
        <v>38</v>
      </c>
      <c r="H129" s="75">
        <f t="shared" si="26"/>
        <v>38</v>
      </c>
      <c r="I129" s="76">
        <v>55</v>
      </c>
      <c r="J129" s="75">
        <f t="shared" si="41"/>
        <v>58</v>
      </c>
      <c r="K129" s="75">
        <f t="shared" si="42"/>
        <v>0</v>
      </c>
      <c r="L129" s="75">
        <f t="shared" si="27"/>
        <v>58</v>
      </c>
      <c r="M129" s="75">
        <f t="shared" si="28"/>
        <v>58</v>
      </c>
      <c r="N129" s="81"/>
      <c r="O129" s="81"/>
      <c r="P129" s="81"/>
      <c r="Q129" s="81"/>
      <c r="R129" s="81"/>
      <c r="S129" s="81"/>
      <c r="T129" s="77">
        <v>186</v>
      </c>
      <c r="U129" s="75">
        <f t="shared" si="31"/>
        <v>0</v>
      </c>
      <c r="V129" s="75">
        <f t="shared" si="32"/>
        <v>31</v>
      </c>
      <c r="W129" s="75">
        <f t="shared" si="33"/>
        <v>31</v>
      </c>
      <c r="X129" s="75">
        <f t="shared" si="34"/>
        <v>31</v>
      </c>
      <c r="Y129" s="76">
        <v>17.5</v>
      </c>
      <c r="Z129" s="75">
        <f t="shared" si="35"/>
        <v>0</v>
      </c>
      <c r="AA129" s="75">
        <f t="shared" si="36"/>
        <v>39</v>
      </c>
      <c r="AB129" s="75">
        <f t="shared" si="37"/>
        <v>39</v>
      </c>
      <c r="AC129" s="75">
        <f t="shared" si="38"/>
        <v>39</v>
      </c>
      <c r="AD129" s="78">
        <f t="shared" si="39"/>
        <v>166</v>
      </c>
      <c r="AE129" s="78">
        <f t="shared" si="40"/>
        <v>166</v>
      </c>
      <c r="AF129" s="78">
        <f t="shared" si="45"/>
        <v>30</v>
      </c>
    </row>
    <row r="130" spans="1:34" s="79" customFormat="1" x14ac:dyDescent="0.25">
      <c r="A130" s="71">
        <v>124</v>
      </c>
      <c r="B130" s="72" t="s">
        <v>384</v>
      </c>
      <c r="C130" s="73">
        <v>45</v>
      </c>
      <c r="D130" s="84">
        <v>7.97</v>
      </c>
      <c r="E130" s="75">
        <f t="shared" si="23"/>
        <v>32</v>
      </c>
      <c r="F130" s="75">
        <f t="shared" si="24"/>
        <v>0</v>
      </c>
      <c r="G130" s="75">
        <f t="shared" si="25"/>
        <v>32</v>
      </c>
      <c r="H130" s="75">
        <f t="shared" si="26"/>
        <v>32</v>
      </c>
      <c r="I130" s="76">
        <v>47</v>
      </c>
      <c r="J130" s="75">
        <f t="shared" si="41"/>
        <v>0</v>
      </c>
      <c r="K130" s="75">
        <f t="shared" si="42"/>
        <v>38</v>
      </c>
      <c r="L130" s="75">
        <f t="shared" si="27"/>
        <v>38</v>
      </c>
      <c r="M130" s="75">
        <f t="shared" si="28"/>
        <v>38</v>
      </c>
      <c r="N130" s="81"/>
      <c r="O130" s="81"/>
      <c r="P130" s="81"/>
      <c r="Q130" s="81"/>
      <c r="R130" s="81"/>
      <c r="S130" s="81"/>
      <c r="T130" s="77">
        <v>180</v>
      </c>
      <c r="U130" s="75">
        <f t="shared" si="31"/>
        <v>0</v>
      </c>
      <c r="V130" s="75">
        <f t="shared" si="32"/>
        <v>28</v>
      </c>
      <c r="W130" s="75">
        <f t="shared" si="33"/>
        <v>28</v>
      </c>
      <c r="X130" s="75">
        <f t="shared" si="34"/>
        <v>28</v>
      </c>
      <c r="Y130" s="76">
        <v>13.5</v>
      </c>
      <c r="Z130" s="75">
        <f t="shared" si="35"/>
        <v>0</v>
      </c>
      <c r="AA130" s="75">
        <f t="shared" si="36"/>
        <v>27</v>
      </c>
      <c r="AB130" s="75">
        <f t="shared" si="37"/>
        <v>27</v>
      </c>
      <c r="AC130" s="75">
        <f t="shared" si="38"/>
        <v>27</v>
      </c>
      <c r="AD130" s="78">
        <f t="shared" si="39"/>
        <v>125</v>
      </c>
      <c r="AE130" s="78">
        <f t="shared" si="40"/>
        <v>125</v>
      </c>
      <c r="AF130" s="78">
        <f t="shared" si="45"/>
        <v>98</v>
      </c>
    </row>
    <row r="131" spans="1:34" s="79" customFormat="1" x14ac:dyDescent="0.25">
      <c r="A131" s="71">
        <v>125</v>
      </c>
      <c r="B131" s="72" t="s">
        <v>266</v>
      </c>
      <c r="C131" s="73">
        <v>45</v>
      </c>
      <c r="D131" s="84">
        <v>8.3000000000000007</v>
      </c>
      <c r="E131" s="75">
        <f t="shared" si="23"/>
        <v>0</v>
      </c>
      <c r="F131" s="75">
        <f t="shared" si="24"/>
        <v>23</v>
      </c>
      <c r="G131" s="75">
        <f t="shared" si="25"/>
        <v>23</v>
      </c>
      <c r="H131" s="75">
        <f t="shared" si="26"/>
        <v>23</v>
      </c>
      <c r="I131" s="76">
        <v>47</v>
      </c>
      <c r="J131" s="75">
        <f t="shared" si="41"/>
        <v>0</v>
      </c>
      <c r="K131" s="75">
        <f t="shared" si="42"/>
        <v>38</v>
      </c>
      <c r="L131" s="75">
        <f t="shared" si="27"/>
        <v>38</v>
      </c>
      <c r="M131" s="75">
        <f t="shared" si="28"/>
        <v>38</v>
      </c>
      <c r="N131" s="81"/>
      <c r="O131" s="81"/>
      <c r="P131" s="81"/>
      <c r="Q131" s="81"/>
      <c r="R131" s="81"/>
      <c r="S131" s="81"/>
      <c r="T131" s="77">
        <v>200</v>
      </c>
      <c r="U131" s="75">
        <f t="shared" si="31"/>
        <v>0</v>
      </c>
      <c r="V131" s="75">
        <f t="shared" si="32"/>
        <v>40</v>
      </c>
      <c r="W131" s="75">
        <f t="shared" si="33"/>
        <v>40</v>
      </c>
      <c r="X131" s="75">
        <f t="shared" si="34"/>
        <v>40</v>
      </c>
      <c r="Y131" s="76">
        <v>22.5</v>
      </c>
      <c r="Z131" s="75">
        <f t="shared" si="35"/>
        <v>0</v>
      </c>
      <c r="AA131" s="75">
        <f t="shared" si="36"/>
        <v>53</v>
      </c>
      <c r="AB131" s="75">
        <f t="shared" si="37"/>
        <v>53</v>
      </c>
      <c r="AC131" s="75">
        <f t="shared" si="38"/>
        <v>53</v>
      </c>
      <c r="AD131" s="78">
        <f t="shared" si="39"/>
        <v>154</v>
      </c>
      <c r="AE131" s="78">
        <f t="shared" si="40"/>
        <v>154</v>
      </c>
      <c r="AF131" s="78">
        <f t="shared" si="45"/>
        <v>52</v>
      </c>
    </row>
    <row r="132" spans="1:34" s="79" customFormat="1" x14ac:dyDescent="0.25">
      <c r="A132" s="71">
        <v>126</v>
      </c>
      <c r="B132" s="72" t="s">
        <v>385</v>
      </c>
      <c r="C132" s="73">
        <v>45</v>
      </c>
      <c r="D132" s="84">
        <v>7.56</v>
      </c>
      <c r="E132" s="75">
        <f t="shared" si="23"/>
        <v>46</v>
      </c>
      <c r="F132" s="75">
        <f t="shared" si="24"/>
        <v>0</v>
      </c>
      <c r="G132" s="75">
        <f t="shared" si="25"/>
        <v>46</v>
      </c>
      <c r="H132" s="75">
        <f t="shared" si="26"/>
        <v>46</v>
      </c>
      <c r="I132" s="76">
        <v>43</v>
      </c>
      <c r="J132" s="75">
        <f t="shared" si="41"/>
        <v>0</v>
      </c>
      <c r="K132" s="75">
        <f t="shared" si="42"/>
        <v>27</v>
      </c>
      <c r="L132" s="75">
        <f t="shared" si="27"/>
        <v>27</v>
      </c>
      <c r="M132" s="75">
        <f t="shared" si="28"/>
        <v>27</v>
      </c>
      <c r="N132" s="81"/>
      <c r="O132" s="81"/>
      <c r="P132" s="81"/>
      <c r="Q132" s="81"/>
      <c r="R132" s="81"/>
      <c r="S132" s="81"/>
      <c r="T132" s="77">
        <v>180</v>
      </c>
      <c r="U132" s="75">
        <f t="shared" si="31"/>
        <v>0</v>
      </c>
      <c r="V132" s="75">
        <f t="shared" si="32"/>
        <v>28</v>
      </c>
      <c r="W132" s="75">
        <f t="shared" si="33"/>
        <v>28</v>
      </c>
      <c r="X132" s="75">
        <f t="shared" si="34"/>
        <v>28</v>
      </c>
      <c r="Y132" s="76">
        <v>11</v>
      </c>
      <c r="Z132" s="75">
        <f t="shared" si="35"/>
        <v>0</v>
      </c>
      <c r="AA132" s="75">
        <f t="shared" si="36"/>
        <v>22</v>
      </c>
      <c r="AB132" s="75">
        <f t="shared" si="37"/>
        <v>22</v>
      </c>
      <c r="AC132" s="75">
        <f t="shared" si="38"/>
        <v>22</v>
      </c>
      <c r="AD132" s="78">
        <f t="shared" si="39"/>
        <v>123</v>
      </c>
      <c r="AE132" s="78">
        <f t="shared" si="40"/>
        <v>123</v>
      </c>
      <c r="AF132" s="78">
        <f t="shared" si="45"/>
        <v>106</v>
      </c>
    </row>
    <row r="133" spans="1:34" s="79" customFormat="1" x14ac:dyDescent="0.25">
      <c r="A133" s="71">
        <v>127</v>
      </c>
      <c r="B133" s="72" t="s">
        <v>386</v>
      </c>
      <c r="C133" s="73">
        <v>45</v>
      </c>
      <c r="D133" s="84">
        <v>7.9</v>
      </c>
      <c r="E133" s="75">
        <f t="shared" si="23"/>
        <v>35</v>
      </c>
      <c r="F133" s="75">
        <f t="shared" si="24"/>
        <v>0</v>
      </c>
      <c r="G133" s="75">
        <f t="shared" si="25"/>
        <v>35</v>
      </c>
      <c r="H133" s="75">
        <f t="shared" si="26"/>
        <v>35</v>
      </c>
      <c r="I133" s="76">
        <v>57</v>
      </c>
      <c r="J133" s="75">
        <f t="shared" si="41"/>
        <v>62</v>
      </c>
      <c r="K133" s="75">
        <f t="shared" si="42"/>
        <v>0</v>
      </c>
      <c r="L133" s="75">
        <f t="shared" si="27"/>
        <v>62</v>
      </c>
      <c r="M133" s="75">
        <f t="shared" si="28"/>
        <v>62</v>
      </c>
      <c r="N133" s="81"/>
      <c r="O133" s="81"/>
      <c r="P133" s="81"/>
      <c r="Q133" s="81"/>
      <c r="R133" s="81"/>
      <c r="S133" s="81"/>
      <c r="T133" s="77">
        <v>150</v>
      </c>
      <c r="U133" s="75">
        <f t="shared" si="31"/>
        <v>0</v>
      </c>
      <c r="V133" s="75">
        <f t="shared" si="32"/>
        <v>13</v>
      </c>
      <c r="W133" s="75">
        <f t="shared" si="33"/>
        <v>13</v>
      </c>
      <c r="X133" s="75">
        <f t="shared" si="34"/>
        <v>13</v>
      </c>
      <c r="Y133" s="76">
        <v>24</v>
      </c>
      <c r="Z133" s="75">
        <f t="shared" si="35"/>
        <v>0</v>
      </c>
      <c r="AA133" s="75">
        <f t="shared" si="36"/>
        <v>56</v>
      </c>
      <c r="AB133" s="75">
        <f t="shared" si="37"/>
        <v>56</v>
      </c>
      <c r="AC133" s="75">
        <f t="shared" si="38"/>
        <v>56</v>
      </c>
      <c r="AD133" s="78">
        <f t="shared" si="39"/>
        <v>166</v>
      </c>
      <c r="AE133" s="78">
        <f t="shared" si="40"/>
        <v>166</v>
      </c>
      <c r="AF133" s="78">
        <f t="shared" si="45"/>
        <v>30</v>
      </c>
      <c r="AH133" s="79">
        <f>SUM(H129:H130,H132:H133,M129:M131,M133,X129:X132,AC129:AC131,AC133)</f>
        <v>649</v>
      </c>
    </row>
    <row r="134" spans="1:34" x14ac:dyDescent="0.25">
      <c r="A134" s="43">
        <v>128</v>
      </c>
      <c r="B134" s="44" t="s">
        <v>387</v>
      </c>
      <c r="C134" s="45">
        <v>48</v>
      </c>
      <c r="D134" s="67">
        <v>8.57</v>
      </c>
      <c r="E134" s="14">
        <f t="shared" ref="E134:E182" si="46">IF(D134&gt;8.13,0,IF(D134&gt;8.1,28,IF(D134&gt;8.06,29,IF(D134&gt;8.03,30,IF(D134&gt;8,31,IF(D134&gt;7.95,32,IF(D134&gt;7.93,33,IF(D134&gt;7.9,34,IF(D134&gt;7.85,35,IF(D134&gt;7.83,36,IF(D134&gt;7.8,37,IF(D134&gt;7.75,38,IF(D134&gt;7.74,39,IF(D134&gt;7.72,40,IF(D134&gt;7.7,41,IF(D134&gt;7.65,42,IF(D134&gt;7.64,43,IF(D134&gt;7.62,44,IF(D134&gt;7.6,45,IF(D134&gt;7.55,46,IF(D134&gt;7.54,47,IF(D134&gt;7.53,48,IF(D134&gt;7.5,49,IF(D134&gt;7.45,50,IF(D134&gt;7.43,51,IF(D134&gt;7.4,52,IF(D134&gt;7.35,53,IF(D134&gt;7.34,54,IF(D134&gt;7.3,55,IF(D134&gt;7.25,56,IF(D134&gt;7.24,57,IF(D134&gt;7.2,58,IF(D134&gt;7.15,59,IF(D134&gt;7.1,60,IF(D134&gt;7,61,IF(D134&gt;7,62,IF(D134&gt;6.95,63,IF(D134&gt;6.9,64,IF(D134&gt;6.85,65,IF(D134&gt;6.8,66,IF(D134&gt;6.75,67,IF(D134&gt;6.7,68,IF(D134&gt;6.6,69,IF(D134&gt;6.1,70,))))))))))))))))))))))))))))))))))))))))))))</f>
        <v>0</v>
      </c>
      <c r="F134" s="14">
        <f t="shared" ref="F134:F182" si="47">IF(D134&gt;9.5,0,IF(D134&gt;9.4,1,IF(D134&gt;9.3,2,IF(D134&gt;9.2,3,IF(D134&gt;9.1,4,IF(D134&gt;9.05,5,IF(D134&gt;9,6,IF(D134&gt;8.95,7,IF(D134&gt;8.9,8,IF(D134&gt;8.85,9,IF(D134&gt;8.8,10,IF(D134&gt;8.75,11,IF(D134&gt;8.7,12,IF(D134&gt;8.65,13,IF(D134&gt;8.6,14,IF(D134&gt;8.55,15,IF(D134&gt;8.5,16,IF(D134&gt;8.45,17,IF(D134&gt;8.43,18,IF(D134&gt;8.4,19,IF(D134&gt;8.35,20,IF(D134&gt;8.32,21,IF(D134&gt;8.3,22,IF(D134&gt;8.25,23,IF(D134&gt;8.23,24,IF(D134&gt;8.2,25,IF(D134&gt;8.15,26,IF(D134&gt;8.13,27,))))))))))))))))))))))))))))</f>
        <v>15</v>
      </c>
      <c r="G134" s="14">
        <f t="shared" ref="G134:G182" si="48">E134+F134</f>
        <v>15</v>
      </c>
      <c r="H134" s="15">
        <f t="shared" ref="H134:H182" si="49">G134</f>
        <v>15</v>
      </c>
      <c r="I134" s="47">
        <v>38</v>
      </c>
      <c r="J134" s="14">
        <f t="shared" si="41"/>
        <v>0</v>
      </c>
      <c r="K134" s="14">
        <f t="shared" si="42"/>
        <v>17</v>
      </c>
      <c r="L134" s="14">
        <f t="shared" ref="L134:L182" si="50">J134+K134</f>
        <v>17</v>
      </c>
      <c r="M134" s="15">
        <f t="shared" ref="M134:M182" si="51">L134</f>
        <v>17</v>
      </c>
      <c r="N134" s="17"/>
      <c r="O134" s="17"/>
      <c r="P134" s="17"/>
      <c r="Q134" s="17"/>
      <c r="R134" s="17"/>
      <c r="S134" s="17"/>
      <c r="T134" s="50">
        <v>170</v>
      </c>
      <c r="U134" s="16">
        <f t="shared" ref="U134:U182" si="52">IF(T134&lt;230,0,IF(T134&lt;232,60,IF(T134&lt;234,61,IF(T134&lt;236,62,IF(T134&lt;238,63,IF(T134&lt;240,64,IF(T134&lt;243,65,IF(T134&lt;246,66,IF(T134&lt;249,67,IF(T134&lt;252,68,IF(T134&lt;255,69,IF(T134&lt;280,70,))))))))))))</f>
        <v>0</v>
      </c>
      <c r="V134" s="16">
        <f t="shared" ref="V134:V182" si="53">IF(T134&lt;116,0,IF(T134&lt;119,1,IF(T134&lt;122,2,IF(T134&lt;125,3,IF(T134&lt;128,4,IF(T134&lt;131,5,IF(T134&lt;134,6,IF(T134&lt;137,7,IF(T134&lt;140,8,IF(T134&lt;143,9,IF(T134&lt;146,10,IF(T134&lt;148,11,IF(T134&lt;150,12,IF(T134&lt;152,13,IF(T134&lt;154,14,IF(T134&lt;156,15,IF(T134&lt;158,16,IF(T134&lt;160,17,IF(T134&lt;162,18,IF(T134&lt;164,19,IF(T134&lt;166,20,IF(T134&lt;168,21,IF(T134&lt;170,22,IF(T134&lt;172,23,IF(T134&lt;174,24,IF(T134&lt;176,25,IF(T134&lt;178,26,IF(T134&lt;180,27,IF(T134&lt;182,28,IF(T134&lt;184,29,IF(T134&lt;186,30,IF(T134&lt;188,31,IF(T134&lt;190,32,IF(T134&lt;192,33,IF(T134&lt;194,34,IF(T134&lt;196,35,IF(T134&lt;197,36,IF(T134&lt;198,37,IF(T134&lt;199,38,IF(T134&lt;200,39,IF(T134&lt;201,40,IF(T134&lt;202,41,IF(T134&lt;203,42,IF(T134&lt;204,43,IF(T134&lt;205,44,IF(T134&lt;206,45,IF(T134&lt;207,46,IF(T134&lt;208,47,IF(T134&lt;209,48,IF(T134&lt;210,49,IF(T134&lt;212,50,IF(T134&lt;214,51,IF(T134&lt;216,52,IF(T134&lt;218,53,IF(T134&lt;220,54,IF(T134&lt;222,55,IF(T134&lt;224,56,IF(T134&lt;226,57,IF(T134&lt;228,58,IF(T134&lt;230,59,))))))))))))))))))))))))))))))))))))))))))))))))))))))))))))</f>
        <v>23</v>
      </c>
      <c r="W134" s="16">
        <f t="shared" ref="W134:W182" si="54">U134+V134</f>
        <v>23</v>
      </c>
      <c r="X134" s="15">
        <f t="shared" ref="X134:X182" si="55">W134</f>
        <v>23</v>
      </c>
      <c r="Y134" s="47">
        <v>10</v>
      </c>
      <c r="Z134" s="16">
        <f t="shared" ref="Z134:Z182" si="56">IF(Y134&lt;26,0,IF(Y134&lt;26.5,60,IF(Y134&lt;27,61,IF(Y134&lt;28,62,IF(Y134&lt;29,63,IF(Y134&lt;30,64,IF(Y134&lt;31,65,IF(Y134&lt;32,66,IF(Y134&lt;33,67,IF(Y134&lt;34,68,IF(Y134&lt;35,69,IF(Y134&lt;36,70,IF(Y134&lt;37,71,IF(Y134&lt;38,72,IF(Y134&lt;39,73,IF(Y134&lt;40,74,IF(Y134&lt;41,75,IF(Y134&lt;42,76,IF(Y134&lt;43,77,)))))))))))))))))))</f>
        <v>0</v>
      </c>
      <c r="AA134" s="16">
        <f t="shared" ref="AA134:AA182" si="57">IF(Y134&lt;-3,0,IF(Y134&lt;-2,1,IF(Y134&lt;-1,2,IF(Y134&lt;0,3,IF(Y134&lt;1,4,IF(Y134&lt;2,5,IF(Y134&lt;3,6,IF(Y134&lt;4,7,IF(Y134&lt;4.5,8,IF(Y134&lt;5,9,IF(Y134&lt;5.5,10,IF(Y134&lt;6,11,IF(Y134&lt;6.5,12,IF(Y134&lt;7,13,IF(Y134&lt;7.5,14,IF(Y134&lt;8,15,IF(Y134&lt;8.5,16,IF(Y134&lt;9,17,IF(Y134&lt;9.5,18,IF(Y134&lt;10,19,IF(Y134&lt;10.5,20,IF(Y134&lt;11,21,IF(Y134&lt;11.5,22,IF(Y134&lt;12,23,IF(Y134&lt;12.5,24,IF(Y134&lt;13,25,IF(Y134&lt;13.5,26,IF(Y134&lt;13.7,27,IF(Y134&lt;14,28,IF(Y134&lt;14.5,29,IF(Y134&lt;14.6,30,IF(Y134&lt;15,31,IF(Y134&lt;15.5,32,IF(Y134&lt;15.6,33,IF(Y134&lt;16,34,IF(Y134&lt;16.5,35,IF(Y134&lt;16.7,36,IF(Y134&lt;17,37,IF(Y134&lt;17.5,38,IF(Y134&lt;17.7,39,IF(Y134&lt;18,40,IF(Y134&lt;18.5,41,IF(Y134&lt;18.6,42,IF(Y134&lt;19,43,IF(Y134&lt;19.5,44,IF(Y134&lt;19.6,45,IF(Y134&lt;20,46,IF(Y134&lt;20.5,47,IF(Y134&lt;20.6,48,IF(Y134&lt;21,49,IF(Y134&lt;21.5,50,IF(Y134&lt;22,51,IF(Y134&lt;22.5,52,IF(Y134&lt;23,53,IF(Y134&lt;23.5,54,IF(Y134&lt;24,55,IF(Y134&lt;24.5,56,IF(Y134&lt;25,57,IF(Y134&lt;25.5,58,IF(Y134&lt;26,59,))))))))))))))))))))))))))))))))))))))))))))))))))))))))))))</f>
        <v>20</v>
      </c>
      <c r="AB134" s="16">
        <f t="shared" ref="AB134:AB182" si="58">Z134+AA134</f>
        <v>20</v>
      </c>
      <c r="AC134" s="15">
        <f t="shared" ref="AC134:AC182" si="59">AB134</f>
        <v>20</v>
      </c>
      <c r="AD134" s="18">
        <f t="shared" ref="AD134:AD182" si="60">H134+M134+S134+X134+AC134</f>
        <v>75</v>
      </c>
      <c r="AE134" s="19">
        <f t="shared" ref="AE134:AE182" si="61">AD134</f>
        <v>75</v>
      </c>
      <c r="AF134" s="19">
        <f t="shared" si="45"/>
        <v>163</v>
      </c>
    </row>
    <row r="135" spans="1:34" x14ac:dyDescent="0.25">
      <c r="A135" s="43">
        <v>129</v>
      </c>
      <c r="B135" s="44" t="s">
        <v>388</v>
      </c>
      <c r="C135" s="45">
        <v>48</v>
      </c>
      <c r="D135" s="67">
        <v>7.8</v>
      </c>
      <c r="E135" s="14">
        <f t="shared" si="46"/>
        <v>38</v>
      </c>
      <c r="F135" s="14">
        <f t="shared" si="47"/>
        <v>0</v>
      </c>
      <c r="G135" s="14">
        <f t="shared" si="48"/>
        <v>38</v>
      </c>
      <c r="H135" s="15">
        <f t="shared" si="49"/>
        <v>38</v>
      </c>
      <c r="I135" s="47">
        <v>24</v>
      </c>
      <c r="J135" s="14">
        <f t="shared" ref="J135:J182" si="62">IF(I135&lt;49,0,IF(I135&lt;49.5,44,IF(I135&lt;49.7,45,IF(I135&lt;50,46,IF(I135&lt;50.5,47,IF(I135&lt;50.7,48,IF(I135&lt;51,49,IF(I135&lt;51.5,50,IF(I135&lt;52,51,IF(I135&lt;52.5,52,IF(I135&lt;53,53,IF(I135&lt;53.5,54,IF(I135&lt;54,55,IF(I135&lt;54.5,56,IF(I135&lt;55,57,IF(I135&lt;55.5,58,IF(I135&lt;56,59,IF(I135&lt;56.5,60,IF(I135&lt;57,61,IF(I135&lt;57.5,62,IF(I135&lt;58,63,IF(I135&lt;58.5,64,IF(I135&lt;59,65,IF(I135&lt;59.5,66,IF(I135&lt;60,67,IF(I135&lt;60.5,68,IF(I135&lt;61,69,IF(I135&lt;61.5,70,IF(I135&lt;62,71,IF(I135&lt;62.5,72,IF(I135&lt;63,73,IF(I135&lt;63.5,74,IF(I135&lt;64,75,IF(I135&lt;64.5,76,IF(I135&lt;65,77,IF(I135&lt;65.5,78,IF(I135&lt;66,79,IF(I135&lt;66.5,80,IF(I135&lt;67,81,IF(I135&lt;67.5,82,))))))))))))))))))))))))))))))))))))))))</f>
        <v>0</v>
      </c>
      <c r="K135" s="14">
        <f t="shared" ref="K135:K182" si="63">IF(I135&lt;22,0,IF(I135&lt;23,1,IF(I135&lt;24,2,IF(I135&lt;25,3,IF(I135&lt;26,4,IF(I135&lt;27,5,IF(I135&lt;28,6,IF(I135&lt;29,7,IF(I135&lt;30,8,IF(I135&lt;31,9,IF(I135&lt;32,10,IF(I135&lt;33,11,IF(I135&lt;34,12,IF(I135&lt;35,13,IF(I135&lt;36,14,IF(I135&lt;37,15,IF(I135&lt;38,16,IF(I135&lt;38.5,17,IF(I135&lt;39,18,IF(I135&lt;39.5,19,IF(I135&lt;40,20,IF(I135&lt;40.5,21,IF(I135&lt;41,22,IF(I135&lt;41.5,23,IF(I135&lt;42,24,IF(I135&lt;42.5,25,IF(I135&lt;43,26,IF(I135&lt;43.5,27,IF(I135&lt;44,28,IF(I135&lt;44.5,29,IF(I135&lt;44.7,30,IF(I135&lt;45,31,IF(I135&lt;45.5,32,IF(I135&lt;45.7,33,IF(I135&lt;46,34,IF(I135&lt;46.5,35,IF(I135&lt;46.7,36,IF(I135&lt;47,37,IF(I135&lt;47.5,38,IF(I135&lt;47.7,39,IF(I135&lt;48,40,IF(I135&lt;48.5,41,IF(I135&lt;48.7,42,IF(I135&lt;49,43,))))))))))))))))))))))))))))))))))))))))))))</f>
        <v>3</v>
      </c>
      <c r="L135" s="14">
        <f t="shared" si="50"/>
        <v>3</v>
      </c>
      <c r="M135" s="15">
        <f t="shared" si="51"/>
        <v>3</v>
      </c>
      <c r="N135" s="17"/>
      <c r="O135" s="17"/>
      <c r="P135" s="17"/>
      <c r="Q135" s="17"/>
      <c r="R135" s="17"/>
      <c r="S135" s="17"/>
      <c r="T135" s="50">
        <v>190</v>
      </c>
      <c r="U135" s="16">
        <f t="shared" si="52"/>
        <v>0</v>
      </c>
      <c r="V135" s="16">
        <f t="shared" si="53"/>
        <v>33</v>
      </c>
      <c r="W135" s="16">
        <f t="shared" si="54"/>
        <v>33</v>
      </c>
      <c r="X135" s="15">
        <f t="shared" si="55"/>
        <v>33</v>
      </c>
      <c r="Y135" s="47">
        <v>13</v>
      </c>
      <c r="Z135" s="16">
        <f t="shared" si="56"/>
        <v>0</v>
      </c>
      <c r="AA135" s="16">
        <f t="shared" si="57"/>
        <v>26</v>
      </c>
      <c r="AB135" s="16">
        <f t="shared" si="58"/>
        <v>26</v>
      </c>
      <c r="AC135" s="15">
        <f t="shared" si="59"/>
        <v>26</v>
      </c>
      <c r="AD135" s="18">
        <f t="shared" si="60"/>
        <v>100</v>
      </c>
      <c r="AE135" s="19">
        <f t="shared" si="61"/>
        <v>100</v>
      </c>
      <c r="AF135" s="19">
        <f t="shared" ref="AF135:AF182" si="64">IF(ISNUMBER(AE135),RANK(AE135,$AE$6:$AE$182,0),"")</f>
        <v>146</v>
      </c>
    </row>
    <row r="136" spans="1:34" x14ac:dyDescent="0.25">
      <c r="A136" s="43">
        <v>130</v>
      </c>
      <c r="B136" s="44" t="s">
        <v>389</v>
      </c>
      <c r="C136" s="45">
        <v>48</v>
      </c>
      <c r="D136" s="67">
        <v>7.67</v>
      </c>
      <c r="E136" s="14">
        <f t="shared" si="46"/>
        <v>42</v>
      </c>
      <c r="F136" s="14">
        <f t="shared" si="47"/>
        <v>0</v>
      </c>
      <c r="G136" s="14">
        <f t="shared" si="48"/>
        <v>42</v>
      </c>
      <c r="H136" s="15">
        <f t="shared" si="49"/>
        <v>42</v>
      </c>
      <c r="I136" s="47">
        <v>38</v>
      </c>
      <c r="J136" s="14">
        <f t="shared" si="62"/>
        <v>0</v>
      </c>
      <c r="K136" s="14">
        <f t="shared" si="63"/>
        <v>17</v>
      </c>
      <c r="L136" s="14">
        <f t="shared" si="50"/>
        <v>17</v>
      </c>
      <c r="M136" s="15">
        <f t="shared" si="51"/>
        <v>17</v>
      </c>
      <c r="N136" s="17"/>
      <c r="O136" s="17"/>
      <c r="P136" s="17"/>
      <c r="Q136" s="17"/>
      <c r="R136" s="17"/>
      <c r="S136" s="17"/>
      <c r="T136" s="50">
        <v>165</v>
      </c>
      <c r="U136" s="16">
        <f t="shared" si="52"/>
        <v>0</v>
      </c>
      <c r="V136" s="16">
        <f t="shared" si="53"/>
        <v>20</v>
      </c>
      <c r="W136" s="16">
        <f t="shared" si="54"/>
        <v>20</v>
      </c>
      <c r="X136" s="15">
        <f t="shared" si="55"/>
        <v>20</v>
      </c>
      <c r="Y136" s="47">
        <v>18.5</v>
      </c>
      <c r="Z136" s="16">
        <f t="shared" si="56"/>
        <v>0</v>
      </c>
      <c r="AA136" s="16">
        <f t="shared" si="57"/>
        <v>42</v>
      </c>
      <c r="AB136" s="16">
        <f t="shared" si="58"/>
        <v>42</v>
      </c>
      <c r="AC136" s="15">
        <f t="shared" si="59"/>
        <v>42</v>
      </c>
      <c r="AD136" s="18">
        <f t="shared" si="60"/>
        <v>121</v>
      </c>
      <c r="AE136" s="19">
        <f t="shared" si="61"/>
        <v>121</v>
      </c>
      <c r="AF136" s="19">
        <f t="shared" si="64"/>
        <v>110</v>
      </c>
    </row>
    <row r="137" spans="1:34" x14ac:dyDescent="0.25">
      <c r="A137" s="43">
        <v>131</v>
      </c>
      <c r="B137" s="44" t="s">
        <v>390</v>
      </c>
      <c r="C137" s="45">
        <v>48</v>
      </c>
      <c r="D137" s="67">
        <v>8.39</v>
      </c>
      <c r="E137" s="14">
        <f t="shared" si="46"/>
        <v>0</v>
      </c>
      <c r="F137" s="14">
        <f t="shared" si="47"/>
        <v>20</v>
      </c>
      <c r="G137" s="14">
        <f t="shared" si="48"/>
        <v>20</v>
      </c>
      <c r="H137" s="15">
        <f t="shared" si="49"/>
        <v>20</v>
      </c>
      <c r="I137" s="47">
        <v>35</v>
      </c>
      <c r="J137" s="14">
        <f t="shared" si="62"/>
        <v>0</v>
      </c>
      <c r="K137" s="14">
        <f t="shared" si="63"/>
        <v>14</v>
      </c>
      <c r="L137" s="14">
        <f t="shared" si="50"/>
        <v>14</v>
      </c>
      <c r="M137" s="15">
        <f t="shared" si="51"/>
        <v>14</v>
      </c>
      <c r="N137" s="17"/>
      <c r="O137" s="17"/>
      <c r="P137" s="17"/>
      <c r="Q137" s="17"/>
      <c r="R137" s="17"/>
      <c r="S137" s="17"/>
      <c r="T137" s="50">
        <v>160</v>
      </c>
      <c r="U137" s="16">
        <f t="shared" si="52"/>
        <v>0</v>
      </c>
      <c r="V137" s="16">
        <f t="shared" si="53"/>
        <v>18</v>
      </c>
      <c r="W137" s="16">
        <f t="shared" si="54"/>
        <v>18</v>
      </c>
      <c r="X137" s="15">
        <f t="shared" si="55"/>
        <v>18</v>
      </c>
      <c r="Y137" s="47">
        <v>14</v>
      </c>
      <c r="Z137" s="16">
        <f t="shared" si="56"/>
        <v>0</v>
      </c>
      <c r="AA137" s="16">
        <f t="shared" si="57"/>
        <v>29</v>
      </c>
      <c r="AB137" s="16">
        <f t="shared" si="58"/>
        <v>29</v>
      </c>
      <c r="AC137" s="15">
        <f t="shared" si="59"/>
        <v>29</v>
      </c>
      <c r="AD137" s="18">
        <f t="shared" si="60"/>
        <v>81</v>
      </c>
      <c r="AE137" s="19">
        <f t="shared" si="61"/>
        <v>81</v>
      </c>
      <c r="AF137" s="19">
        <f t="shared" si="64"/>
        <v>161</v>
      </c>
    </row>
    <row r="138" spans="1:34" x14ac:dyDescent="0.25">
      <c r="A138" s="43">
        <v>132</v>
      </c>
      <c r="B138" s="44" t="s">
        <v>391</v>
      </c>
      <c r="C138" s="45">
        <v>48</v>
      </c>
      <c r="D138" s="67">
        <v>8.3699999999999992</v>
      </c>
      <c r="E138" s="14">
        <f t="shared" si="46"/>
        <v>0</v>
      </c>
      <c r="F138" s="14">
        <f t="shared" si="47"/>
        <v>20</v>
      </c>
      <c r="G138" s="14">
        <f t="shared" si="48"/>
        <v>20</v>
      </c>
      <c r="H138" s="15">
        <f t="shared" si="49"/>
        <v>20</v>
      </c>
      <c r="I138" s="47">
        <v>45</v>
      </c>
      <c r="J138" s="14">
        <f t="shared" si="62"/>
        <v>0</v>
      </c>
      <c r="K138" s="14">
        <f t="shared" si="63"/>
        <v>32</v>
      </c>
      <c r="L138" s="14">
        <f t="shared" si="50"/>
        <v>32</v>
      </c>
      <c r="M138" s="15">
        <f t="shared" si="51"/>
        <v>32</v>
      </c>
      <c r="N138" s="17"/>
      <c r="O138" s="17"/>
      <c r="P138" s="17"/>
      <c r="Q138" s="17"/>
      <c r="R138" s="17"/>
      <c r="S138" s="17"/>
      <c r="T138" s="50">
        <v>175</v>
      </c>
      <c r="U138" s="16">
        <f t="shared" si="52"/>
        <v>0</v>
      </c>
      <c r="V138" s="16">
        <f t="shared" si="53"/>
        <v>25</v>
      </c>
      <c r="W138" s="16">
        <f t="shared" si="54"/>
        <v>25</v>
      </c>
      <c r="X138" s="15">
        <f t="shared" si="55"/>
        <v>25</v>
      </c>
      <c r="Y138" s="47">
        <v>13</v>
      </c>
      <c r="Z138" s="16">
        <f t="shared" si="56"/>
        <v>0</v>
      </c>
      <c r="AA138" s="16">
        <f t="shared" si="57"/>
        <v>26</v>
      </c>
      <c r="AB138" s="16">
        <f t="shared" si="58"/>
        <v>26</v>
      </c>
      <c r="AC138" s="15">
        <f t="shared" si="59"/>
        <v>26</v>
      </c>
      <c r="AD138" s="18">
        <f t="shared" si="60"/>
        <v>103</v>
      </c>
      <c r="AE138" s="19">
        <f t="shared" si="61"/>
        <v>103</v>
      </c>
      <c r="AF138" s="19">
        <f t="shared" si="64"/>
        <v>140</v>
      </c>
      <c r="AH138">
        <f>SUM(H135:H138,M134,M136:M138,X138,X134:X136,AC135:AC138)</f>
        <v>424</v>
      </c>
    </row>
    <row r="139" spans="1:34" s="79" customFormat="1" x14ac:dyDescent="0.25">
      <c r="A139" s="71">
        <v>133</v>
      </c>
      <c r="B139" s="72" t="s">
        <v>392</v>
      </c>
      <c r="C139" s="73">
        <v>36</v>
      </c>
      <c r="D139" s="84">
        <v>7.9</v>
      </c>
      <c r="E139" s="75">
        <f t="shared" si="46"/>
        <v>35</v>
      </c>
      <c r="F139" s="75">
        <f t="shared" si="47"/>
        <v>0</v>
      </c>
      <c r="G139" s="75">
        <f t="shared" si="48"/>
        <v>35</v>
      </c>
      <c r="H139" s="75">
        <f t="shared" si="49"/>
        <v>35</v>
      </c>
      <c r="I139" s="76">
        <v>56</v>
      </c>
      <c r="J139" s="75">
        <f t="shared" si="62"/>
        <v>60</v>
      </c>
      <c r="K139" s="75">
        <f t="shared" si="63"/>
        <v>0</v>
      </c>
      <c r="L139" s="75">
        <f t="shared" si="50"/>
        <v>60</v>
      </c>
      <c r="M139" s="75">
        <f t="shared" si="51"/>
        <v>60</v>
      </c>
      <c r="N139" s="81"/>
      <c r="O139" s="81"/>
      <c r="P139" s="81"/>
      <c r="Q139" s="81"/>
      <c r="R139" s="81"/>
      <c r="S139" s="81"/>
      <c r="T139" s="77">
        <v>197</v>
      </c>
      <c r="U139" s="75">
        <f t="shared" si="52"/>
        <v>0</v>
      </c>
      <c r="V139" s="75">
        <f t="shared" si="53"/>
        <v>37</v>
      </c>
      <c r="W139" s="75">
        <f t="shared" si="54"/>
        <v>37</v>
      </c>
      <c r="X139" s="75">
        <f t="shared" si="55"/>
        <v>37</v>
      </c>
      <c r="Y139" s="76">
        <v>26</v>
      </c>
      <c r="Z139" s="75">
        <f t="shared" si="56"/>
        <v>60</v>
      </c>
      <c r="AA139" s="75">
        <f t="shared" si="57"/>
        <v>0</v>
      </c>
      <c r="AB139" s="75">
        <f t="shared" si="58"/>
        <v>60</v>
      </c>
      <c r="AC139" s="75">
        <f t="shared" si="59"/>
        <v>60</v>
      </c>
      <c r="AD139" s="78">
        <f t="shared" si="60"/>
        <v>192</v>
      </c>
      <c r="AE139" s="78">
        <f t="shared" si="61"/>
        <v>192</v>
      </c>
      <c r="AF139" s="78">
        <f t="shared" si="64"/>
        <v>14</v>
      </c>
    </row>
    <row r="140" spans="1:34" s="79" customFormat="1" x14ac:dyDescent="0.25">
      <c r="A140" s="71">
        <v>134</v>
      </c>
      <c r="B140" s="72" t="s">
        <v>393</v>
      </c>
      <c r="C140" s="73">
        <v>36</v>
      </c>
      <c r="D140" s="84">
        <v>7.9</v>
      </c>
      <c r="E140" s="75">
        <f t="shared" si="46"/>
        <v>35</v>
      </c>
      <c r="F140" s="75">
        <f t="shared" si="47"/>
        <v>0</v>
      </c>
      <c r="G140" s="75">
        <f t="shared" si="48"/>
        <v>35</v>
      </c>
      <c r="H140" s="75">
        <f t="shared" si="49"/>
        <v>35</v>
      </c>
      <c r="I140" s="76">
        <v>49</v>
      </c>
      <c r="J140" s="75">
        <f t="shared" si="62"/>
        <v>44</v>
      </c>
      <c r="K140" s="75">
        <f t="shared" si="63"/>
        <v>0</v>
      </c>
      <c r="L140" s="75">
        <f t="shared" si="50"/>
        <v>44</v>
      </c>
      <c r="M140" s="75">
        <f t="shared" si="51"/>
        <v>44</v>
      </c>
      <c r="N140" s="81"/>
      <c r="O140" s="81"/>
      <c r="P140" s="81"/>
      <c r="Q140" s="81"/>
      <c r="R140" s="81"/>
      <c r="S140" s="81"/>
      <c r="T140" s="77">
        <v>202</v>
      </c>
      <c r="U140" s="75">
        <f t="shared" si="52"/>
        <v>0</v>
      </c>
      <c r="V140" s="75">
        <f t="shared" si="53"/>
        <v>42</v>
      </c>
      <c r="W140" s="75">
        <f t="shared" si="54"/>
        <v>42</v>
      </c>
      <c r="X140" s="75">
        <f t="shared" si="55"/>
        <v>42</v>
      </c>
      <c r="Y140" s="76">
        <v>3</v>
      </c>
      <c r="Z140" s="75">
        <f t="shared" si="56"/>
        <v>0</v>
      </c>
      <c r="AA140" s="75">
        <f t="shared" si="57"/>
        <v>7</v>
      </c>
      <c r="AB140" s="75">
        <f t="shared" si="58"/>
        <v>7</v>
      </c>
      <c r="AC140" s="75">
        <f t="shared" si="59"/>
        <v>7</v>
      </c>
      <c r="AD140" s="78">
        <f t="shared" si="60"/>
        <v>128</v>
      </c>
      <c r="AE140" s="78">
        <f t="shared" si="61"/>
        <v>128</v>
      </c>
      <c r="AF140" s="78">
        <f t="shared" si="64"/>
        <v>93</v>
      </c>
    </row>
    <row r="141" spans="1:34" s="79" customFormat="1" x14ac:dyDescent="0.25">
      <c r="A141" s="71">
        <v>135</v>
      </c>
      <c r="B141" s="72" t="s">
        <v>394</v>
      </c>
      <c r="C141" s="73">
        <v>36</v>
      </c>
      <c r="D141" s="84">
        <v>8</v>
      </c>
      <c r="E141" s="75">
        <f t="shared" si="46"/>
        <v>32</v>
      </c>
      <c r="F141" s="75">
        <f t="shared" si="47"/>
        <v>0</v>
      </c>
      <c r="G141" s="75">
        <f t="shared" si="48"/>
        <v>32</v>
      </c>
      <c r="H141" s="75">
        <f t="shared" si="49"/>
        <v>32</v>
      </c>
      <c r="I141" s="76">
        <v>36</v>
      </c>
      <c r="J141" s="75">
        <f t="shared" si="62"/>
        <v>0</v>
      </c>
      <c r="K141" s="75">
        <f t="shared" si="63"/>
        <v>15</v>
      </c>
      <c r="L141" s="75">
        <f t="shared" si="50"/>
        <v>15</v>
      </c>
      <c r="M141" s="75">
        <f t="shared" si="51"/>
        <v>15</v>
      </c>
      <c r="N141" s="81"/>
      <c r="O141" s="81"/>
      <c r="P141" s="81"/>
      <c r="Q141" s="81"/>
      <c r="R141" s="81"/>
      <c r="S141" s="81"/>
      <c r="T141" s="77">
        <v>186</v>
      </c>
      <c r="U141" s="75">
        <f t="shared" si="52"/>
        <v>0</v>
      </c>
      <c r="V141" s="75">
        <f t="shared" si="53"/>
        <v>31</v>
      </c>
      <c r="W141" s="75">
        <f t="shared" si="54"/>
        <v>31</v>
      </c>
      <c r="X141" s="75">
        <f t="shared" si="55"/>
        <v>31</v>
      </c>
      <c r="Y141" s="76">
        <v>11</v>
      </c>
      <c r="Z141" s="75">
        <f t="shared" si="56"/>
        <v>0</v>
      </c>
      <c r="AA141" s="75">
        <f t="shared" si="57"/>
        <v>22</v>
      </c>
      <c r="AB141" s="75">
        <f t="shared" si="58"/>
        <v>22</v>
      </c>
      <c r="AC141" s="75">
        <f t="shared" si="59"/>
        <v>22</v>
      </c>
      <c r="AD141" s="78">
        <f t="shared" si="60"/>
        <v>100</v>
      </c>
      <c r="AE141" s="78">
        <f t="shared" si="61"/>
        <v>100</v>
      </c>
      <c r="AF141" s="78">
        <f t="shared" si="64"/>
        <v>146</v>
      </c>
    </row>
    <row r="142" spans="1:34" s="79" customFormat="1" x14ac:dyDescent="0.25">
      <c r="A142" s="71">
        <v>136</v>
      </c>
      <c r="B142" s="72" t="s">
        <v>395</v>
      </c>
      <c r="C142" s="73">
        <v>36</v>
      </c>
      <c r="D142" s="84">
        <v>7.88</v>
      </c>
      <c r="E142" s="75">
        <f t="shared" si="46"/>
        <v>35</v>
      </c>
      <c r="F142" s="75">
        <f t="shared" si="47"/>
        <v>0</v>
      </c>
      <c r="G142" s="75">
        <f t="shared" si="48"/>
        <v>35</v>
      </c>
      <c r="H142" s="75">
        <f t="shared" si="49"/>
        <v>35</v>
      </c>
      <c r="I142" s="76">
        <v>44</v>
      </c>
      <c r="J142" s="75">
        <f t="shared" si="62"/>
        <v>0</v>
      </c>
      <c r="K142" s="75">
        <f t="shared" si="63"/>
        <v>29</v>
      </c>
      <c r="L142" s="75">
        <f t="shared" si="50"/>
        <v>29</v>
      </c>
      <c r="M142" s="75">
        <f t="shared" si="51"/>
        <v>29</v>
      </c>
      <c r="N142" s="81"/>
      <c r="O142" s="81"/>
      <c r="P142" s="81"/>
      <c r="Q142" s="81"/>
      <c r="R142" s="81"/>
      <c r="S142" s="81"/>
      <c r="T142" s="77">
        <v>197</v>
      </c>
      <c r="U142" s="75">
        <f t="shared" si="52"/>
        <v>0</v>
      </c>
      <c r="V142" s="75">
        <f t="shared" si="53"/>
        <v>37</v>
      </c>
      <c r="W142" s="75">
        <f t="shared" si="54"/>
        <v>37</v>
      </c>
      <c r="X142" s="75">
        <f t="shared" si="55"/>
        <v>37</v>
      </c>
      <c r="Y142" s="76">
        <v>11.5</v>
      </c>
      <c r="Z142" s="75">
        <f t="shared" si="56"/>
        <v>0</v>
      </c>
      <c r="AA142" s="75">
        <f t="shared" si="57"/>
        <v>23</v>
      </c>
      <c r="AB142" s="75">
        <f t="shared" si="58"/>
        <v>23</v>
      </c>
      <c r="AC142" s="75">
        <f t="shared" si="59"/>
        <v>23</v>
      </c>
      <c r="AD142" s="78">
        <f t="shared" si="60"/>
        <v>124</v>
      </c>
      <c r="AE142" s="78">
        <f t="shared" si="61"/>
        <v>124</v>
      </c>
      <c r="AF142" s="78">
        <f t="shared" si="64"/>
        <v>102</v>
      </c>
    </row>
    <row r="143" spans="1:34" s="79" customFormat="1" x14ac:dyDescent="0.25">
      <c r="A143" s="71">
        <v>137</v>
      </c>
      <c r="B143" s="72" t="s">
        <v>396</v>
      </c>
      <c r="C143" s="73">
        <v>36</v>
      </c>
      <c r="D143" s="84">
        <v>8.08</v>
      </c>
      <c r="E143" s="75">
        <f t="shared" si="46"/>
        <v>29</v>
      </c>
      <c r="F143" s="75">
        <f t="shared" si="47"/>
        <v>0</v>
      </c>
      <c r="G143" s="75">
        <f t="shared" si="48"/>
        <v>29</v>
      </c>
      <c r="H143" s="75">
        <f t="shared" si="49"/>
        <v>29</v>
      </c>
      <c r="I143" s="76">
        <v>36</v>
      </c>
      <c r="J143" s="75">
        <f t="shared" si="62"/>
        <v>0</v>
      </c>
      <c r="K143" s="75">
        <f t="shared" si="63"/>
        <v>15</v>
      </c>
      <c r="L143" s="75">
        <f t="shared" si="50"/>
        <v>15</v>
      </c>
      <c r="M143" s="75">
        <f t="shared" si="51"/>
        <v>15</v>
      </c>
      <c r="N143" s="81"/>
      <c r="O143" s="81"/>
      <c r="P143" s="81"/>
      <c r="Q143" s="81"/>
      <c r="R143" s="81"/>
      <c r="S143" s="81"/>
      <c r="T143" s="77">
        <v>187</v>
      </c>
      <c r="U143" s="75">
        <f t="shared" si="52"/>
        <v>0</v>
      </c>
      <c r="V143" s="75">
        <f t="shared" si="53"/>
        <v>31</v>
      </c>
      <c r="W143" s="75">
        <f t="shared" si="54"/>
        <v>31</v>
      </c>
      <c r="X143" s="75">
        <f t="shared" si="55"/>
        <v>31</v>
      </c>
      <c r="Y143" s="76">
        <v>11.5</v>
      </c>
      <c r="Z143" s="75">
        <f t="shared" si="56"/>
        <v>0</v>
      </c>
      <c r="AA143" s="75">
        <f t="shared" si="57"/>
        <v>23</v>
      </c>
      <c r="AB143" s="75">
        <f t="shared" si="58"/>
        <v>23</v>
      </c>
      <c r="AC143" s="75">
        <f t="shared" si="59"/>
        <v>23</v>
      </c>
      <c r="AD143" s="78">
        <f t="shared" si="60"/>
        <v>98</v>
      </c>
      <c r="AE143" s="78">
        <f t="shared" si="61"/>
        <v>98</v>
      </c>
      <c r="AF143" s="78">
        <f t="shared" si="64"/>
        <v>149</v>
      </c>
      <c r="AH143" s="79">
        <f>SUM(H139:H142,M139:M142,X139:X142,AC139,AC141:AC143)</f>
        <v>560</v>
      </c>
    </row>
    <row r="144" spans="1:34" x14ac:dyDescent="0.25">
      <c r="A144" s="43">
        <v>138</v>
      </c>
      <c r="B144" s="44" t="s">
        <v>397</v>
      </c>
      <c r="C144" s="45">
        <v>26</v>
      </c>
      <c r="D144" s="67">
        <v>7.83</v>
      </c>
      <c r="E144" s="14">
        <f t="shared" si="46"/>
        <v>37</v>
      </c>
      <c r="F144" s="14">
        <f t="shared" si="47"/>
        <v>0</v>
      </c>
      <c r="G144" s="14">
        <f t="shared" si="48"/>
        <v>37</v>
      </c>
      <c r="H144" s="15">
        <f t="shared" si="49"/>
        <v>37</v>
      </c>
      <c r="I144" s="47">
        <v>42</v>
      </c>
      <c r="J144" s="14">
        <f t="shared" si="62"/>
        <v>0</v>
      </c>
      <c r="K144" s="14">
        <f t="shared" si="63"/>
        <v>25</v>
      </c>
      <c r="L144" s="14">
        <f t="shared" si="50"/>
        <v>25</v>
      </c>
      <c r="M144" s="15">
        <f t="shared" si="51"/>
        <v>25</v>
      </c>
      <c r="N144" s="17"/>
      <c r="O144" s="17"/>
      <c r="P144" s="17"/>
      <c r="Q144" s="17"/>
      <c r="R144" s="17"/>
      <c r="S144" s="17"/>
      <c r="T144" s="50">
        <v>205</v>
      </c>
      <c r="U144" s="16">
        <f t="shared" si="52"/>
        <v>0</v>
      </c>
      <c r="V144" s="16">
        <f t="shared" si="53"/>
        <v>45</v>
      </c>
      <c r="W144" s="16">
        <f t="shared" si="54"/>
        <v>45</v>
      </c>
      <c r="X144" s="15">
        <f t="shared" si="55"/>
        <v>45</v>
      </c>
      <c r="Y144" s="47">
        <v>13.5</v>
      </c>
      <c r="Z144" s="16">
        <f t="shared" si="56"/>
        <v>0</v>
      </c>
      <c r="AA144" s="16">
        <f t="shared" si="57"/>
        <v>27</v>
      </c>
      <c r="AB144" s="16">
        <f t="shared" si="58"/>
        <v>27</v>
      </c>
      <c r="AC144" s="15">
        <f t="shared" si="59"/>
        <v>27</v>
      </c>
      <c r="AD144" s="18">
        <f t="shared" si="60"/>
        <v>134</v>
      </c>
      <c r="AE144" s="19">
        <f t="shared" si="61"/>
        <v>134</v>
      </c>
      <c r="AF144" s="19">
        <f t="shared" si="64"/>
        <v>82</v>
      </c>
    </row>
    <row r="145" spans="1:34" x14ac:dyDescent="0.25">
      <c r="A145" s="43">
        <v>139</v>
      </c>
      <c r="B145" s="44" t="s">
        <v>398</v>
      </c>
      <c r="C145" s="45">
        <v>26</v>
      </c>
      <c r="D145" s="67">
        <v>7.81</v>
      </c>
      <c r="E145" s="14">
        <f t="shared" si="46"/>
        <v>37</v>
      </c>
      <c r="F145" s="14">
        <f t="shared" si="47"/>
        <v>0</v>
      </c>
      <c r="G145" s="14">
        <f t="shared" si="48"/>
        <v>37</v>
      </c>
      <c r="H145" s="15">
        <f t="shared" si="49"/>
        <v>37</v>
      </c>
      <c r="I145" s="47">
        <v>36</v>
      </c>
      <c r="J145" s="14">
        <f t="shared" si="62"/>
        <v>0</v>
      </c>
      <c r="K145" s="14">
        <f t="shared" si="63"/>
        <v>15</v>
      </c>
      <c r="L145" s="14">
        <f t="shared" si="50"/>
        <v>15</v>
      </c>
      <c r="M145" s="15">
        <f t="shared" si="51"/>
        <v>15</v>
      </c>
      <c r="N145" s="17"/>
      <c r="O145" s="17"/>
      <c r="P145" s="17"/>
      <c r="Q145" s="17"/>
      <c r="R145" s="17"/>
      <c r="S145" s="17"/>
      <c r="T145" s="50">
        <v>176</v>
      </c>
      <c r="U145" s="16">
        <f t="shared" si="52"/>
        <v>0</v>
      </c>
      <c r="V145" s="16">
        <f t="shared" si="53"/>
        <v>26</v>
      </c>
      <c r="W145" s="16">
        <f t="shared" si="54"/>
        <v>26</v>
      </c>
      <c r="X145" s="15">
        <f t="shared" si="55"/>
        <v>26</v>
      </c>
      <c r="Y145" s="47">
        <v>15</v>
      </c>
      <c r="Z145" s="16">
        <f t="shared" si="56"/>
        <v>0</v>
      </c>
      <c r="AA145" s="16">
        <f t="shared" si="57"/>
        <v>32</v>
      </c>
      <c r="AB145" s="16">
        <f t="shared" si="58"/>
        <v>32</v>
      </c>
      <c r="AC145" s="15">
        <f t="shared" si="59"/>
        <v>32</v>
      </c>
      <c r="AD145" s="18">
        <f t="shared" si="60"/>
        <v>110</v>
      </c>
      <c r="AE145" s="19">
        <f t="shared" si="61"/>
        <v>110</v>
      </c>
      <c r="AF145" s="19">
        <f t="shared" si="64"/>
        <v>127</v>
      </c>
    </row>
    <row r="146" spans="1:34" x14ac:dyDescent="0.25">
      <c r="A146" s="43">
        <v>140</v>
      </c>
      <c r="B146" s="44" t="s">
        <v>399</v>
      </c>
      <c r="C146" s="45">
        <v>26</v>
      </c>
      <c r="D146" s="67">
        <v>8.4700000000000006</v>
      </c>
      <c r="E146" s="14">
        <f t="shared" si="46"/>
        <v>0</v>
      </c>
      <c r="F146" s="14">
        <f t="shared" si="47"/>
        <v>17</v>
      </c>
      <c r="G146" s="14">
        <f t="shared" si="48"/>
        <v>17</v>
      </c>
      <c r="H146" s="15">
        <f t="shared" si="49"/>
        <v>17</v>
      </c>
      <c r="I146" s="47">
        <v>34</v>
      </c>
      <c r="J146" s="14">
        <f t="shared" si="62"/>
        <v>0</v>
      </c>
      <c r="K146" s="14">
        <f t="shared" si="63"/>
        <v>13</v>
      </c>
      <c r="L146" s="14">
        <f t="shared" si="50"/>
        <v>13</v>
      </c>
      <c r="M146" s="15">
        <f t="shared" si="51"/>
        <v>13</v>
      </c>
      <c r="N146" s="17"/>
      <c r="O146" s="17"/>
      <c r="P146" s="17"/>
      <c r="Q146" s="17"/>
      <c r="R146" s="17"/>
      <c r="S146" s="17"/>
      <c r="T146" s="50">
        <v>194</v>
      </c>
      <c r="U146" s="16">
        <f t="shared" si="52"/>
        <v>0</v>
      </c>
      <c r="V146" s="16">
        <f t="shared" si="53"/>
        <v>35</v>
      </c>
      <c r="W146" s="16">
        <f t="shared" si="54"/>
        <v>35</v>
      </c>
      <c r="X146" s="15">
        <f t="shared" si="55"/>
        <v>35</v>
      </c>
      <c r="Y146" s="47">
        <v>3</v>
      </c>
      <c r="Z146" s="16">
        <f t="shared" si="56"/>
        <v>0</v>
      </c>
      <c r="AA146" s="16">
        <f t="shared" si="57"/>
        <v>7</v>
      </c>
      <c r="AB146" s="16">
        <f t="shared" si="58"/>
        <v>7</v>
      </c>
      <c r="AC146" s="15">
        <f t="shared" si="59"/>
        <v>7</v>
      </c>
      <c r="AD146" s="18">
        <f t="shared" si="60"/>
        <v>72</v>
      </c>
      <c r="AE146" s="19">
        <f t="shared" si="61"/>
        <v>72</v>
      </c>
      <c r="AF146" s="19">
        <f t="shared" si="64"/>
        <v>166</v>
      </c>
    </row>
    <row r="147" spans="1:34" x14ac:dyDescent="0.25">
      <c r="A147" s="43">
        <v>141</v>
      </c>
      <c r="B147" s="44" t="s">
        <v>400</v>
      </c>
      <c r="C147" s="45">
        <v>26</v>
      </c>
      <c r="D147" s="67">
        <v>8.8000000000000007</v>
      </c>
      <c r="E147" s="14">
        <f t="shared" si="46"/>
        <v>0</v>
      </c>
      <c r="F147" s="14">
        <f t="shared" si="47"/>
        <v>11</v>
      </c>
      <c r="G147" s="14">
        <f t="shared" si="48"/>
        <v>11</v>
      </c>
      <c r="H147" s="15">
        <f t="shared" si="49"/>
        <v>11</v>
      </c>
      <c r="I147" s="47">
        <v>38</v>
      </c>
      <c r="J147" s="14">
        <f t="shared" si="62"/>
        <v>0</v>
      </c>
      <c r="K147" s="14">
        <f t="shared" si="63"/>
        <v>17</v>
      </c>
      <c r="L147" s="14">
        <f t="shared" si="50"/>
        <v>17</v>
      </c>
      <c r="M147" s="15">
        <f t="shared" si="51"/>
        <v>17</v>
      </c>
      <c r="N147" s="17"/>
      <c r="O147" s="17"/>
      <c r="P147" s="17"/>
      <c r="Q147" s="17"/>
      <c r="R147" s="17"/>
      <c r="S147" s="17"/>
      <c r="T147" s="50">
        <v>173</v>
      </c>
      <c r="U147" s="16">
        <f t="shared" si="52"/>
        <v>0</v>
      </c>
      <c r="V147" s="16">
        <f t="shared" si="53"/>
        <v>24</v>
      </c>
      <c r="W147" s="16">
        <f t="shared" si="54"/>
        <v>24</v>
      </c>
      <c r="X147" s="15">
        <f t="shared" si="55"/>
        <v>24</v>
      </c>
      <c r="Y147" s="47">
        <v>11</v>
      </c>
      <c r="Z147" s="16">
        <f t="shared" si="56"/>
        <v>0</v>
      </c>
      <c r="AA147" s="16">
        <f t="shared" si="57"/>
        <v>22</v>
      </c>
      <c r="AB147" s="16">
        <f t="shared" si="58"/>
        <v>22</v>
      </c>
      <c r="AC147" s="15">
        <f t="shared" si="59"/>
        <v>22</v>
      </c>
      <c r="AD147" s="18">
        <f t="shared" si="60"/>
        <v>74</v>
      </c>
      <c r="AE147" s="19">
        <f t="shared" si="61"/>
        <v>74</v>
      </c>
      <c r="AF147" s="19">
        <f t="shared" si="64"/>
        <v>164</v>
      </c>
      <c r="AH147">
        <f>SUM(H144:H147,M144:M147,X144:X147,AC144:AC147)</f>
        <v>390</v>
      </c>
    </row>
    <row r="148" spans="1:34" s="79" customFormat="1" x14ac:dyDescent="0.25">
      <c r="A148" s="71">
        <v>143</v>
      </c>
      <c r="B148" s="72" t="s">
        <v>401</v>
      </c>
      <c r="C148" s="73" t="s">
        <v>378</v>
      </c>
      <c r="D148" s="84">
        <v>7.67</v>
      </c>
      <c r="E148" s="75">
        <f t="shared" si="46"/>
        <v>42</v>
      </c>
      <c r="F148" s="75">
        <f t="shared" si="47"/>
        <v>0</v>
      </c>
      <c r="G148" s="75">
        <f t="shared" si="48"/>
        <v>42</v>
      </c>
      <c r="H148" s="75">
        <f t="shared" si="49"/>
        <v>42</v>
      </c>
      <c r="I148" s="76">
        <v>54</v>
      </c>
      <c r="J148" s="75">
        <f t="shared" si="62"/>
        <v>56</v>
      </c>
      <c r="K148" s="75">
        <f t="shared" si="63"/>
        <v>0</v>
      </c>
      <c r="L148" s="75">
        <f t="shared" si="50"/>
        <v>56</v>
      </c>
      <c r="M148" s="75">
        <f t="shared" si="51"/>
        <v>56</v>
      </c>
      <c r="N148" s="81"/>
      <c r="O148" s="81"/>
      <c r="P148" s="81"/>
      <c r="Q148" s="81"/>
      <c r="R148" s="81"/>
      <c r="S148" s="81"/>
      <c r="T148" s="77">
        <v>204</v>
      </c>
      <c r="U148" s="75">
        <f t="shared" si="52"/>
        <v>0</v>
      </c>
      <c r="V148" s="75">
        <f t="shared" si="53"/>
        <v>44</v>
      </c>
      <c r="W148" s="75">
        <f t="shared" si="54"/>
        <v>44</v>
      </c>
      <c r="X148" s="75">
        <f t="shared" si="55"/>
        <v>44</v>
      </c>
      <c r="Y148" s="76">
        <v>20</v>
      </c>
      <c r="Z148" s="75">
        <f t="shared" si="56"/>
        <v>0</v>
      </c>
      <c r="AA148" s="75">
        <f t="shared" si="57"/>
        <v>47</v>
      </c>
      <c r="AB148" s="75">
        <f t="shared" si="58"/>
        <v>47</v>
      </c>
      <c r="AC148" s="75">
        <f t="shared" si="59"/>
        <v>47</v>
      </c>
      <c r="AD148" s="78">
        <f t="shared" si="60"/>
        <v>189</v>
      </c>
      <c r="AE148" s="78">
        <f t="shared" si="61"/>
        <v>189</v>
      </c>
      <c r="AF148" s="78">
        <f t="shared" si="64"/>
        <v>15</v>
      </c>
    </row>
    <row r="149" spans="1:34" s="79" customFormat="1" x14ac:dyDescent="0.25">
      <c r="A149" s="71">
        <v>144</v>
      </c>
      <c r="B149" s="72" t="s">
        <v>402</v>
      </c>
      <c r="C149" s="73" t="s">
        <v>378</v>
      </c>
      <c r="D149" s="84">
        <v>7.23</v>
      </c>
      <c r="E149" s="75">
        <f t="shared" si="46"/>
        <v>58</v>
      </c>
      <c r="F149" s="75">
        <f t="shared" si="47"/>
        <v>0</v>
      </c>
      <c r="G149" s="75">
        <f t="shared" si="48"/>
        <v>58</v>
      </c>
      <c r="H149" s="75">
        <f t="shared" si="49"/>
        <v>58</v>
      </c>
      <c r="I149" s="76">
        <v>56</v>
      </c>
      <c r="J149" s="75">
        <f t="shared" si="62"/>
        <v>60</v>
      </c>
      <c r="K149" s="75">
        <f t="shared" si="63"/>
        <v>0</v>
      </c>
      <c r="L149" s="75">
        <f t="shared" si="50"/>
        <v>60</v>
      </c>
      <c r="M149" s="75">
        <f t="shared" si="51"/>
        <v>60</v>
      </c>
      <c r="N149" s="81"/>
      <c r="O149" s="81"/>
      <c r="P149" s="81"/>
      <c r="Q149" s="81"/>
      <c r="R149" s="81"/>
      <c r="S149" s="81"/>
      <c r="T149" s="77">
        <v>208</v>
      </c>
      <c r="U149" s="75">
        <f t="shared" si="52"/>
        <v>0</v>
      </c>
      <c r="V149" s="75">
        <f t="shared" si="53"/>
        <v>48</v>
      </c>
      <c r="W149" s="75">
        <f t="shared" si="54"/>
        <v>48</v>
      </c>
      <c r="X149" s="75">
        <f t="shared" si="55"/>
        <v>48</v>
      </c>
      <c r="Y149" s="76">
        <v>13.5</v>
      </c>
      <c r="Z149" s="75">
        <f t="shared" si="56"/>
        <v>0</v>
      </c>
      <c r="AA149" s="75">
        <f t="shared" si="57"/>
        <v>27</v>
      </c>
      <c r="AB149" s="75">
        <f t="shared" si="58"/>
        <v>27</v>
      </c>
      <c r="AC149" s="75">
        <f t="shared" si="59"/>
        <v>27</v>
      </c>
      <c r="AD149" s="78">
        <f t="shared" si="60"/>
        <v>193</v>
      </c>
      <c r="AE149" s="78">
        <f t="shared" si="61"/>
        <v>193</v>
      </c>
      <c r="AF149" s="78">
        <f t="shared" si="64"/>
        <v>12</v>
      </c>
    </row>
    <row r="150" spans="1:34" s="79" customFormat="1" x14ac:dyDescent="0.25">
      <c r="A150" s="71">
        <v>145</v>
      </c>
      <c r="B150" s="72" t="s">
        <v>403</v>
      </c>
      <c r="C150" s="73" t="s">
        <v>378</v>
      </c>
      <c r="D150" s="84">
        <v>7.38</v>
      </c>
      <c r="E150" s="75">
        <f t="shared" si="46"/>
        <v>53</v>
      </c>
      <c r="F150" s="75">
        <f t="shared" si="47"/>
        <v>0</v>
      </c>
      <c r="G150" s="75">
        <f t="shared" si="48"/>
        <v>53</v>
      </c>
      <c r="H150" s="75">
        <f t="shared" si="49"/>
        <v>53</v>
      </c>
      <c r="I150" s="76">
        <v>31</v>
      </c>
      <c r="J150" s="75">
        <f t="shared" si="62"/>
        <v>0</v>
      </c>
      <c r="K150" s="75">
        <f t="shared" si="63"/>
        <v>10</v>
      </c>
      <c r="L150" s="75">
        <f t="shared" si="50"/>
        <v>10</v>
      </c>
      <c r="M150" s="75">
        <f t="shared" si="51"/>
        <v>10</v>
      </c>
      <c r="N150" s="81"/>
      <c r="O150" s="81"/>
      <c r="P150" s="81"/>
      <c r="Q150" s="81"/>
      <c r="R150" s="81"/>
      <c r="S150" s="81"/>
      <c r="T150" s="77">
        <v>174</v>
      </c>
      <c r="U150" s="75">
        <f t="shared" si="52"/>
        <v>0</v>
      </c>
      <c r="V150" s="75">
        <f t="shared" si="53"/>
        <v>25</v>
      </c>
      <c r="W150" s="75">
        <f t="shared" si="54"/>
        <v>25</v>
      </c>
      <c r="X150" s="75">
        <f t="shared" si="55"/>
        <v>25</v>
      </c>
      <c r="Y150" s="76">
        <v>10.5</v>
      </c>
      <c r="Z150" s="75">
        <f t="shared" si="56"/>
        <v>0</v>
      </c>
      <c r="AA150" s="75">
        <f t="shared" si="57"/>
        <v>21</v>
      </c>
      <c r="AB150" s="75">
        <f t="shared" si="58"/>
        <v>21</v>
      </c>
      <c r="AC150" s="75">
        <f t="shared" si="59"/>
        <v>21</v>
      </c>
      <c r="AD150" s="78">
        <f t="shared" si="60"/>
        <v>109</v>
      </c>
      <c r="AE150" s="78">
        <f t="shared" si="61"/>
        <v>109</v>
      </c>
      <c r="AF150" s="78">
        <f t="shared" si="64"/>
        <v>130</v>
      </c>
    </row>
    <row r="151" spans="1:34" s="79" customFormat="1" x14ac:dyDescent="0.25">
      <c r="A151" s="71">
        <v>146</v>
      </c>
      <c r="B151" s="72" t="s">
        <v>404</v>
      </c>
      <c r="C151" s="73" t="s">
        <v>378</v>
      </c>
      <c r="D151" s="84">
        <v>8.0299999999999994</v>
      </c>
      <c r="E151" s="75">
        <f t="shared" si="46"/>
        <v>31</v>
      </c>
      <c r="F151" s="75">
        <f t="shared" si="47"/>
        <v>0</v>
      </c>
      <c r="G151" s="75">
        <f t="shared" si="48"/>
        <v>31</v>
      </c>
      <c r="H151" s="75">
        <f t="shared" si="49"/>
        <v>31</v>
      </c>
      <c r="I151" s="76">
        <v>58</v>
      </c>
      <c r="J151" s="75">
        <f t="shared" si="62"/>
        <v>64</v>
      </c>
      <c r="K151" s="75">
        <f t="shared" si="63"/>
        <v>0</v>
      </c>
      <c r="L151" s="75">
        <f t="shared" si="50"/>
        <v>64</v>
      </c>
      <c r="M151" s="75">
        <f t="shared" si="51"/>
        <v>64</v>
      </c>
      <c r="N151" s="81"/>
      <c r="O151" s="81"/>
      <c r="P151" s="81"/>
      <c r="Q151" s="81"/>
      <c r="R151" s="81"/>
      <c r="S151" s="81"/>
      <c r="T151" s="77">
        <v>194</v>
      </c>
      <c r="U151" s="75">
        <f t="shared" si="52"/>
        <v>0</v>
      </c>
      <c r="V151" s="75">
        <f t="shared" si="53"/>
        <v>35</v>
      </c>
      <c r="W151" s="75">
        <f t="shared" si="54"/>
        <v>35</v>
      </c>
      <c r="X151" s="75">
        <f t="shared" si="55"/>
        <v>35</v>
      </c>
      <c r="Y151" s="76">
        <v>15.5</v>
      </c>
      <c r="Z151" s="75">
        <f t="shared" si="56"/>
        <v>0</v>
      </c>
      <c r="AA151" s="75">
        <f t="shared" si="57"/>
        <v>33</v>
      </c>
      <c r="AB151" s="75">
        <f t="shared" si="58"/>
        <v>33</v>
      </c>
      <c r="AC151" s="75">
        <f t="shared" si="59"/>
        <v>33</v>
      </c>
      <c r="AD151" s="78">
        <f t="shared" si="60"/>
        <v>163</v>
      </c>
      <c r="AE151" s="78">
        <f t="shared" si="61"/>
        <v>163</v>
      </c>
      <c r="AF151" s="78">
        <f t="shared" si="64"/>
        <v>36</v>
      </c>
    </row>
    <row r="152" spans="1:34" s="79" customFormat="1" x14ac:dyDescent="0.25">
      <c r="A152" s="71">
        <v>147</v>
      </c>
      <c r="B152" s="72" t="s">
        <v>405</v>
      </c>
      <c r="C152" s="73" t="s">
        <v>378</v>
      </c>
      <c r="D152" s="84">
        <v>7.74</v>
      </c>
      <c r="E152" s="75">
        <f t="shared" si="46"/>
        <v>40</v>
      </c>
      <c r="F152" s="75">
        <f t="shared" si="47"/>
        <v>0</v>
      </c>
      <c r="G152" s="75">
        <f t="shared" si="48"/>
        <v>40</v>
      </c>
      <c r="H152" s="75">
        <f t="shared" si="49"/>
        <v>40</v>
      </c>
      <c r="I152" s="76">
        <v>39</v>
      </c>
      <c r="J152" s="75">
        <f t="shared" si="62"/>
        <v>0</v>
      </c>
      <c r="K152" s="75">
        <f t="shared" si="63"/>
        <v>19</v>
      </c>
      <c r="L152" s="75">
        <f t="shared" si="50"/>
        <v>19</v>
      </c>
      <c r="M152" s="75">
        <f t="shared" si="51"/>
        <v>19</v>
      </c>
      <c r="N152" s="81"/>
      <c r="O152" s="81"/>
      <c r="P152" s="81"/>
      <c r="Q152" s="81"/>
      <c r="R152" s="81"/>
      <c r="S152" s="81"/>
      <c r="T152" s="77">
        <v>194</v>
      </c>
      <c r="U152" s="75">
        <f t="shared" si="52"/>
        <v>0</v>
      </c>
      <c r="V152" s="75">
        <f t="shared" si="53"/>
        <v>35</v>
      </c>
      <c r="W152" s="75">
        <f t="shared" si="54"/>
        <v>35</v>
      </c>
      <c r="X152" s="75">
        <f t="shared" si="55"/>
        <v>35</v>
      </c>
      <c r="Y152" s="76">
        <v>9.5</v>
      </c>
      <c r="Z152" s="75">
        <f t="shared" si="56"/>
        <v>0</v>
      </c>
      <c r="AA152" s="75">
        <f t="shared" si="57"/>
        <v>19</v>
      </c>
      <c r="AB152" s="75">
        <f t="shared" si="58"/>
        <v>19</v>
      </c>
      <c r="AC152" s="75">
        <f t="shared" si="59"/>
        <v>19</v>
      </c>
      <c r="AD152" s="78">
        <f t="shared" si="60"/>
        <v>113</v>
      </c>
      <c r="AE152" s="78">
        <f t="shared" si="61"/>
        <v>113</v>
      </c>
      <c r="AF152" s="78">
        <f t="shared" si="64"/>
        <v>125</v>
      </c>
      <c r="AH152" s="79">
        <f>SUM(H148:H150,H152,M148:M149,M151:M152,X148:X149,X151:X152,AC148:AC151)</f>
        <v>682</v>
      </c>
    </row>
    <row r="153" spans="1:34" x14ac:dyDescent="0.25">
      <c r="A153" s="43">
        <v>148</v>
      </c>
      <c r="B153" s="44" t="s">
        <v>406</v>
      </c>
      <c r="C153" s="45">
        <v>14</v>
      </c>
      <c r="D153" s="67">
        <v>8.44</v>
      </c>
      <c r="E153" s="14">
        <f t="shared" si="46"/>
        <v>0</v>
      </c>
      <c r="F153" s="14">
        <f t="shared" si="47"/>
        <v>18</v>
      </c>
      <c r="G153" s="14">
        <f t="shared" si="48"/>
        <v>18</v>
      </c>
      <c r="H153" s="15">
        <f t="shared" si="49"/>
        <v>18</v>
      </c>
      <c r="I153" s="47">
        <v>42</v>
      </c>
      <c r="J153" s="14">
        <f t="shared" si="62"/>
        <v>0</v>
      </c>
      <c r="K153" s="14">
        <f t="shared" si="63"/>
        <v>25</v>
      </c>
      <c r="L153" s="14">
        <f t="shared" si="50"/>
        <v>25</v>
      </c>
      <c r="M153" s="15">
        <f t="shared" si="51"/>
        <v>25</v>
      </c>
      <c r="N153" s="17"/>
      <c r="O153" s="17"/>
      <c r="P153" s="17"/>
      <c r="Q153" s="17"/>
      <c r="R153" s="17"/>
      <c r="S153" s="17"/>
      <c r="T153" s="50">
        <v>168</v>
      </c>
      <c r="U153" s="16">
        <f t="shared" si="52"/>
        <v>0</v>
      </c>
      <c r="V153" s="16">
        <f t="shared" si="53"/>
        <v>22</v>
      </c>
      <c r="W153" s="16">
        <f t="shared" si="54"/>
        <v>22</v>
      </c>
      <c r="X153" s="15">
        <f t="shared" si="55"/>
        <v>22</v>
      </c>
      <c r="Y153" s="47">
        <v>25.5</v>
      </c>
      <c r="Z153" s="16">
        <f t="shared" si="56"/>
        <v>0</v>
      </c>
      <c r="AA153" s="16">
        <f t="shared" si="57"/>
        <v>59</v>
      </c>
      <c r="AB153" s="16">
        <f t="shared" si="58"/>
        <v>59</v>
      </c>
      <c r="AC153" s="15">
        <f t="shared" si="59"/>
        <v>59</v>
      </c>
      <c r="AD153" s="18">
        <f t="shared" si="60"/>
        <v>124</v>
      </c>
      <c r="AE153" s="19">
        <f t="shared" si="61"/>
        <v>124</v>
      </c>
      <c r="AF153" s="19">
        <f t="shared" si="64"/>
        <v>102</v>
      </c>
    </row>
    <row r="154" spans="1:34" x14ac:dyDescent="0.25">
      <c r="A154" s="43">
        <v>149</v>
      </c>
      <c r="B154" s="44" t="s">
        <v>407</v>
      </c>
      <c r="C154" s="45">
        <v>14</v>
      </c>
      <c r="D154" s="67">
        <v>8.0299999999999994</v>
      </c>
      <c r="E154" s="14">
        <f t="shared" si="46"/>
        <v>31</v>
      </c>
      <c r="F154" s="14">
        <f t="shared" si="47"/>
        <v>0</v>
      </c>
      <c r="G154" s="14">
        <f t="shared" si="48"/>
        <v>31</v>
      </c>
      <c r="H154" s="15">
        <f t="shared" si="49"/>
        <v>31</v>
      </c>
      <c r="I154" s="47">
        <v>32</v>
      </c>
      <c r="J154" s="14">
        <f t="shared" si="62"/>
        <v>0</v>
      </c>
      <c r="K154" s="14">
        <f t="shared" si="63"/>
        <v>11</v>
      </c>
      <c r="L154" s="14">
        <f t="shared" si="50"/>
        <v>11</v>
      </c>
      <c r="M154" s="15">
        <f t="shared" si="51"/>
        <v>11</v>
      </c>
      <c r="N154" s="17"/>
      <c r="O154" s="17"/>
      <c r="P154" s="17"/>
      <c r="Q154" s="17"/>
      <c r="R154" s="17"/>
      <c r="S154" s="17"/>
      <c r="T154" s="50">
        <v>180</v>
      </c>
      <c r="U154" s="16">
        <f t="shared" si="52"/>
        <v>0</v>
      </c>
      <c r="V154" s="16">
        <f t="shared" si="53"/>
        <v>28</v>
      </c>
      <c r="W154" s="16">
        <f t="shared" si="54"/>
        <v>28</v>
      </c>
      <c r="X154" s="15">
        <f t="shared" si="55"/>
        <v>28</v>
      </c>
      <c r="Y154" s="47">
        <v>6.5</v>
      </c>
      <c r="Z154" s="16">
        <f t="shared" si="56"/>
        <v>0</v>
      </c>
      <c r="AA154" s="16">
        <f t="shared" si="57"/>
        <v>13</v>
      </c>
      <c r="AB154" s="16">
        <f t="shared" si="58"/>
        <v>13</v>
      </c>
      <c r="AC154" s="15">
        <f t="shared" si="59"/>
        <v>13</v>
      </c>
      <c r="AD154" s="18">
        <f t="shared" si="60"/>
        <v>83</v>
      </c>
      <c r="AE154" s="19">
        <f t="shared" si="61"/>
        <v>83</v>
      </c>
      <c r="AF154" s="19">
        <f t="shared" si="64"/>
        <v>160</v>
      </c>
    </row>
    <row r="155" spans="1:34" x14ac:dyDescent="0.25">
      <c r="A155" s="43">
        <v>150</v>
      </c>
      <c r="B155" s="44" t="s">
        <v>408</v>
      </c>
      <c r="C155" s="45">
        <v>14</v>
      </c>
      <c r="D155" s="67">
        <v>8.35</v>
      </c>
      <c r="E155" s="14">
        <f t="shared" si="46"/>
        <v>0</v>
      </c>
      <c r="F155" s="14">
        <f t="shared" si="47"/>
        <v>21</v>
      </c>
      <c r="G155" s="14">
        <f t="shared" si="48"/>
        <v>21</v>
      </c>
      <c r="H155" s="15">
        <f t="shared" si="49"/>
        <v>21</v>
      </c>
      <c r="I155" s="47">
        <v>40</v>
      </c>
      <c r="J155" s="14">
        <f t="shared" si="62"/>
        <v>0</v>
      </c>
      <c r="K155" s="14">
        <f t="shared" si="63"/>
        <v>21</v>
      </c>
      <c r="L155" s="14">
        <f t="shared" si="50"/>
        <v>21</v>
      </c>
      <c r="M155" s="15">
        <f t="shared" si="51"/>
        <v>21</v>
      </c>
      <c r="N155" s="17"/>
      <c r="O155" s="17"/>
      <c r="P155" s="17"/>
      <c r="Q155" s="17"/>
      <c r="R155" s="17"/>
      <c r="S155" s="17"/>
      <c r="T155" s="50">
        <v>123</v>
      </c>
      <c r="U155" s="16">
        <f t="shared" si="52"/>
        <v>0</v>
      </c>
      <c r="V155" s="16">
        <f t="shared" si="53"/>
        <v>3</v>
      </c>
      <c r="W155" s="16">
        <f t="shared" si="54"/>
        <v>3</v>
      </c>
      <c r="X155" s="15">
        <f t="shared" si="55"/>
        <v>3</v>
      </c>
      <c r="Y155" s="47">
        <v>12</v>
      </c>
      <c r="Z155" s="16">
        <f t="shared" si="56"/>
        <v>0</v>
      </c>
      <c r="AA155" s="16">
        <f t="shared" si="57"/>
        <v>24</v>
      </c>
      <c r="AB155" s="16">
        <f t="shared" si="58"/>
        <v>24</v>
      </c>
      <c r="AC155" s="15">
        <f t="shared" si="59"/>
        <v>24</v>
      </c>
      <c r="AD155" s="18">
        <f t="shared" si="60"/>
        <v>69</v>
      </c>
      <c r="AE155" s="19">
        <f t="shared" si="61"/>
        <v>69</v>
      </c>
      <c r="AF155" s="19">
        <f t="shared" si="64"/>
        <v>167</v>
      </c>
    </row>
    <row r="156" spans="1:34" x14ac:dyDescent="0.25">
      <c r="A156" s="43">
        <v>151</v>
      </c>
      <c r="B156" s="44" t="s">
        <v>409</v>
      </c>
      <c r="C156" s="45">
        <v>14</v>
      </c>
      <c r="D156" s="67">
        <v>8.1999999999999993</v>
      </c>
      <c r="E156" s="14">
        <f t="shared" si="46"/>
        <v>0</v>
      </c>
      <c r="F156" s="14">
        <f t="shared" si="47"/>
        <v>26</v>
      </c>
      <c r="G156" s="14">
        <f t="shared" si="48"/>
        <v>26</v>
      </c>
      <c r="H156" s="15">
        <f t="shared" si="49"/>
        <v>26</v>
      </c>
      <c r="I156" s="47">
        <v>35</v>
      </c>
      <c r="J156" s="14">
        <f t="shared" si="62"/>
        <v>0</v>
      </c>
      <c r="K156" s="14">
        <f t="shared" si="63"/>
        <v>14</v>
      </c>
      <c r="L156" s="14">
        <f t="shared" si="50"/>
        <v>14</v>
      </c>
      <c r="M156" s="15">
        <f t="shared" si="51"/>
        <v>14</v>
      </c>
      <c r="N156" s="17"/>
      <c r="O156" s="17"/>
      <c r="P156" s="17"/>
      <c r="Q156" s="17"/>
      <c r="R156" s="17"/>
      <c r="S156" s="17"/>
      <c r="T156" s="50">
        <v>177</v>
      </c>
      <c r="U156" s="16">
        <f t="shared" si="52"/>
        <v>0</v>
      </c>
      <c r="V156" s="16">
        <f t="shared" si="53"/>
        <v>26</v>
      </c>
      <c r="W156" s="16">
        <f t="shared" si="54"/>
        <v>26</v>
      </c>
      <c r="X156" s="15">
        <f t="shared" si="55"/>
        <v>26</v>
      </c>
      <c r="Y156" s="47">
        <v>23</v>
      </c>
      <c r="Z156" s="16">
        <f t="shared" si="56"/>
        <v>0</v>
      </c>
      <c r="AA156" s="16">
        <f t="shared" si="57"/>
        <v>54</v>
      </c>
      <c r="AB156" s="16">
        <f t="shared" si="58"/>
        <v>54</v>
      </c>
      <c r="AC156" s="15">
        <f t="shared" si="59"/>
        <v>54</v>
      </c>
      <c r="AD156" s="18">
        <f t="shared" si="60"/>
        <v>120</v>
      </c>
      <c r="AE156" s="19">
        <f t="shared" si="61"/>
        <v>120</v>
      </c>
      <c r="AF156" s="19">
        <f t="shared" si="64"/>
        <v>111</v>
      </c>
    </row>
    <row r="157" spans="1:34" x14ac:dyDescent="0.25">
      <c r="A157" s="43">
        <v>152</v>
      </c>
      <c r="B157" s="44" t="s">
        <v>410</v>
      </c>
      <c r="C157" s="45">
        <v>14</v>
      </c>
      <c r="D157" s="67">
        <v>8.2799999999999994</v>
      </c>
      <c r="E157" s="14">
        <f t="shared" si="46"/>
        <v>0</v>
      </c>
      <c r="F157" s="14">
        <f t="shared" si="47"/>
        <v>23</v>
      </c>
      <c r="G157" s="14">
        <f t="shared" si="48"/>
        <v>23</v>
      </c>
      <c r="H157" s="15">
        <f t="shared" si="49"/>
        <v>23</v>
      </c>
      <c r="I157" s="47">
        <v>38</v>
      </c>
      <c r="J157" s="14">
        <f t="shared" si="62"/>
        <v>0</v>
      </c>
      <c r="K157" s="14">
        <f t="shared" si="63"/>
        <v>17</v>
      </c>
      <c r="L157" s="14">
        <f t="shared" si="50"/>
        <v>17</v>
      </c>
      <c r="M157" s="15">
        <f t="shared" si="51"/>
        <v>17</v>
      </c>
      <c r="N157" s="17"/>
      <c r="O157" s="17"/>
      <c r="P157" s="17"/>
      <c r="Q157" s="17"/>
      <c r="R157" s="17"/>
      <c r="S157" s="17"/>
      <c r="T157" s="50">
        <v>143</v>
      </c>
      <c r="U157" s="16">
        <f t="shared" si="52"/>
        <v>0</v>
      </c>
      <c r="V157" s="16">
        <f t="shared" si="53"/>
        <v>10</v>
      </c>
      <c r="W157" s="16">
        <f t="shared" si="54"/>
        <v>10</v>
      </c>
      <c r="X157" s="15">
        <f t="shared" si="55"/>
        <v>10</v>
      </c>
      <c r="Y157" s="47">
        <v>4</v>
      </c>
      <c r="Z157" s="16">
        <f t="shared" si="56"/>
        <v>0</v>
      </c>
      <c r="AA157" s="16">
        <f t="shared" si="57"/>
        <v>8</v>
      </c>
      <c r="AB157" s="16">
        <f t="shared" si="58"/>
        <v>8</v>
      </c>
      <c r="AC157" s="15">
        <f t="shared" si="59"/>
        <v>8</v>
      </c>
      <c r="AD157" s="18">
        <f t="shared" si="60"/>
        <v>58</v>
      </c>
      <c r="AE157" s="19">
        <f t="shared" si="61"/>
        <v>58</v>
      </c>
      <c r="AF157" s="19">
        <f t="shared" si="64"/>
        <v>173</v>
      </c>
      <c r="AH157">
        <f>SUM(H154:H157,M153,M155:M157,X153:X154,X156:X157,AC153:AC156)</f>
        <v>414</v>
      </c>
    </row>
    <row r="158" spans="1:34" s="79" customFormat="1" x14ac:dyDescent="0.25">
      <c r="A158" s="71">
        <v>153</v>
      </c>
      <c r="B158" s="72" t="s">
        <v>411</v>
      </c>
      <c r="C158" s="73">
        <v>75</v>
      </c>
      <c r="D158" s="84">
        <v>9.01</v>
      </c>
      <c r="E158" s="75">
        <f t="shared" si="46"/>
        <v>0</v>
      </c>
      <c r="F158" s="75">
        <f t="shared" si="47"/>
        <v>6</v>
      </c>
      <c r="G158" s="75">
        <f t="shared" si="48"/>
        <v>6</v>
      </c>
      <c r="H158" s="75">
        <f t="shared" si="49"/>
        <v>6</v>
      </c>
      <c r="I158" s="76">
        <v>38</v>
      </c>
      <c r="J158" s="75">
        <f t="shared" si="62"/>
        <v>0</v>
      </c>
      <c r="K158" s="75">
        <f t="shared" si="63"/>
        <v>17</v>
      </c>
      <c r="L158" s="75">
        <f t="shared" si="50"/>
        <v>17</v>
      </c>
      <c r="M158" s="75">
        <f t="shared" si="51"/>
        <v>17</v>
      </c>
      <c r="N158" s="81"/>
      <c r="O158" s="81"/>
      <c r="P158" s="81"/>
      <c r="Q158" s="81"/>
      <c r="R158" s="81"/>
      <c r="S158" s="81"/>
      <c r="T158" s="77">
        <v>173</v>
      </c>
      <c r="U158" s="75">
        <f t="shared" si="52"/>
        <v>0</v>
      </c>
      <c r="V158" s="75">
        <f t="shared" si="53"/>
        <v>24</v>
      </c>
      <c r="W158" s="75">
        <f t="shared" si="54"/>
        <v>24</v>
      </c>
      <c r="X158" s="75">
        <f t="shared" si="55"/>
        <v>24</v>
      </c>
      <c r="Y158" s="76">
        <v>21.5</v>
      </c>
      <c r="Z158" s="75">
        <f t="shared" si="56"/>
        <v>0</v>
      </c>
      <c r="AA158" s="75">
        <f t="shared" si="57"/>
        <v>51</v>
      </c>
      <c r="AB158" s="75">
        <f t="shared" si="58"/>
        <v>51</v>
      </c>
      <c r="AC158" s="75">
        <f t="shared" si="59"/>
        <v>51</v>
      </c>
      <c r="AD158" s="78">
        <f t="shared" si="60"/>
        <v>98</v>
      </c>
      <c r="AE158" s="78">
        <f t="shared" si="61"/>
        <v>98</v>
      </c>
      <c r="AF158" s="78">
        <f t="shared" si="64"/>
        <v>149</v>
      </c>
    </row>
    <row r="159" spans="1:34" s="79" customFormat="1" x14ac:dyDescent="0.25">
      <c r="A159" s="71">
        <v>154</v>
      </c>
      <c r="B159" s="72" t="s">
        <v>412</v>
      </c>
      <c r="C159" s="73">
        <v>75</v>
      </c>
      <c r="D159" s="84">
        <v>7.93</v>
      </c>
      <c r="E159" s="75">
        <f t="shared" si="46"/>
        <v>34</v>
      </c>
      <c r="F159" s="75">
        <f t="shared" si="47"/>
        <v>0</v>
      </c>
      <c r="G159" s="75">
        <f t="shared" si="48"/>
        <v>34</v>
      </c>
      <c r="H159" s="75">
        <f t="shared" si="49"/>
        <v>34</v>
      </c>
      <c r="I159" s="76">
        <v>42</v>
      </c>
      <c r="J159" s="75">
        <f t="shared" si="62"/>
        <v>0</v>
      </c>
      <c r="K159" s="75">
        <f t="shared" si="63"/>
        <v>25</v>
      </c>
      <c r="L159" s="75">
        <f t="shared" si="50"/>
        <v>25</v>
      </c>
      <c r="M159" s="75">
        <f t="shared" si="51"/>
        <v>25</v>
      </c>
      <c r="N159" s="81"/>
      <c r="O159" s="81"/>
      <c r="P159" s="81"/>
      <c r="Q159" s="81"/>
      <c r="R159" s="81"/>
      <c r="S159" s="81"/>
      <c r="T159" s="77">
        <v>190</v>
      </c>
      <c r="U159" s="75">
        <f t="shared" si="52"/>
        <v>0</v>
      </c>
      <c r="V159" s="75">
        <f t="shared" si="53"/>
        <v>33</v>
      </c>
      <c r="W159" s="75">
        <f t="shared" si="54"/>
        <v>33</v>
      </c>
      <c r="X159" s="75">
        <f t="shared" si="55"/>
        <v>33</v>
      </c>
      <c r="Y159" s="76">
        <v>20</v>
      </c>
      <c r="Z159" s="75">
        <f t="shared" si="56"/>
        <v>0</v>
      </c>
      <c r="AA159" s="75">
        <f t="shared" si="57"/>
        <v>47</v>
      </c>
      <c r="AB159" s="75">
        <f t="shared" si="58"/>
        <v>47</v>
      </c>
      <c r="AC159" s="75">
        <f t="shared" si="59"/>
        <v>47</v>
      </c>
      <c r="AD159" s="78">
        <f t="shared" si="60"/>
        <v>139</v>
      </c>
      <c r="AE159" s="78">
        <f t="shared" si="61"/>
        <v>139</v>
      </c>
      <c r="AF159" s="78">
        <f t="shared" si="64"/>
        <v>73</v>
      </c>
    </row>
    <row r="160" spans="1:34" s="79" customFormat="1" x14ac:dyDescent="0.25">
      <c r="A160" s="71">
        <v>155</v>
      </c>
      <c r="B160" s="72" t="s">
        <v>413</v>
      </c>
      <c r="C160" s="73">
        <v>75</v>
      </c>
      <c r="D160" s="84">
        <v>8.4</v>
      </c>
      <c r="E160" s="75">
        <f t="shared" si="46"/>
        <v>0</v>
      </c>
      <c r="F160" s="75">
        <f t="shared" si="47"/>
        <v>20</v>
      </c>
      <c r="G160" s="75">
        <f t="shared" si="48"/>
        <v>20</v>
      </c>
      <c r="H160" s="75">
        <f t="shared" si="49"/>
        <v>20</v>
      </c>
      <c r="I160" s="76">
        <v>36</v>
      </c>
      <c r="J160" s="75">
        <f t="shared" si="62"/>
        <v>0</v>
      </c>
      <c r="K160" s="75">
        <f t="shared" si="63"/>
        <v>15</v>
      </c>
      <c r="L160" s="75">
        <f t="shared" si="50"/>
        <v>15</v>
      </c>
      <c r="M160" s="75">
        <f t="shared" si="51"/>
        <v>15</v>
      </c>
      <c r="N160" s="81"/>
      <c r="O160" s="81"/>
      <c r="P160" s="81"/>
      <c r="Q160" s="81"/>
      <c r="R160" s="81"/>
      <c r="S160" s="81"/>
      <c r="T160" s="77">
        <v>180</v>
      </c>
      <c r="U160" s="75">
        <f t="shared" si="52"/>
        <v>0</v>
      </c>
      <c r="V160" s="75">
        <f t="shared" si="53"/>
        <v>28</v>
      </c>
      <c r="W160" s="75">
        <f t="shared" si="54"/>
        <v>28</v>
      </c>
      <c r="X160" s="75">
        <f t="shared" si="55"/>
        <v>28</v>
      </c>
      <c r="Y160" s="76">
        <v>17</v>
      </c>
      <c r="Z160" s="75">
        <f t="shared" si="56"/>
        <v>0</v>
      </c>
      <c r="AA160" s="75">
        <f t="shared" si="57"/>
        <v>38</v>
      </c>
      <c r="AB160" s="75">
        <f t="shared" si="58"/>
        <v>38</v>
      </c>
      <c r="AC160" s="75">
        <f t="shared" si="59"/>
        <v>38</v>
      </c>
      <c r="AD160" s="78">
        <f t="shared" si="60"/>
        <v>101</v>
      </c>
      <c r="AE160" s="78">
        <f t="shared" si="61"/>
        <v>101</v>
      </c>
      <c r="AF160" s="78">
        <f t="shared" si="64"/>
        <v>144</v>
      </c>
    </row>
    <row r="161" spans="1:34" s="79" customFormat="1" x14ac:dyDescent="0.25">
      <c r="A161" s="71">
        <v>156</v>
      </c>
      <c r="B161" s="72" t="s">
        <v>414</v>
      </c>
      <c r="C161" s="73">
        <v>75</v>
      </c>
      <c r="D161" s="84">
        <v>7.65</v>
      </c>
      <c r="E161" s="75">
        <f t="shared" si="46"/>
        <v>43</v>
      </c>
      <c r="F161" s="75">
        <f t="shared" si="47"/>
        <v>0</v>
      </c>
      <c r="G161" s="75">
        <f t="shared" si="48"/>
        <v>43</v>
      </c>
      <c r="H161" s="75">
        <f t="shared" si="49"/>
        <v>43</v>
      </c>
      <c r="I161" s="76">
        <v>41</v>
      </c>
      <c r="J161" s="75">
        <f t="shared" si="62"/>
        <v>0</v>
      </c>
      <c r="K161" s="75">
        <f t="shared" si="63"/>
        <v>23</v>
      </c>
      <c r="L161" s="75">
        <f t="shared" si="50"/>
        <v>23</v>
      </c>
      <c r="M161" s="75">
        <f t="shared" si="51"/>
        <v>23</v>
      </c>
      <c r="N161" s="81"/>
      <c r="O161" s="81"/>
      <c r="P161" s="81"/>
      <c r="Q161" s="81"/>
      <c r="R161" s="81"/>
      <c r="S161" s="81"/>
      <c r="T161" s="77">
        <v>202</v>
      </c>
      <c r="U161" s="75">
        <f t="shared" si="52"/>
        <v>0</v>
      </c>
      <c r="V161" s="75">
        <f t="shared" si="53"/>
        <v>42</v>
      </c>
      <c r="W161" s="75">
        <f t="shared" si="54"/>
        <v>42</v>
      </c>
      <c r="X161" s="75">
        <f t="shared" si="55"/>
        <v>42</v>
      </c>
      <c r="Y161" s="76">
        <v>11.5</v>
      </c>
      <c r="Z161" s="75">
        <f t="shared" si="56"/>
        <v>0</v>
      </c>
      <c r="AA161" s="75">
        <f t="shared" si="57"/>
        <v>23</v>
      </c>
      <c r="AB161" s="75">
        <f t="shared" si="58"/>
        <v>23</v>
      </c>
      <c r="AC161" s="75">
        <f t="shared" si="59"/>
        <v>23</v>
      </c>
      <c r="AD161" s="78">
        <f t="shared" si="60"/>
        <v>131</v>
      </c>
      <c r="AE161" s="78">
        <f t="shared" si="61"/>
        <v>131</v>
      </c>
      <c r="AF161" s="78">
        <f t="shared" si="64"/>
        <v>86</v>
      </c>
    </row>
    <row r="162" spans="1:34" s="79" customFormat="1" x14ac:dyDescent="0.25">
      <c r="A162" s="71">
        <v>157</v>
      </c>
      <c r="B162" s="72" t="s">
        <v>415</v>
      </c>
      <c r="C162" s="73">
        <v>75</v>
      </c>
      <c r="D162" s="84">
        <v>8</v>
      </c>
      <c r="E162" s="75">
        <f t="shared" si="46"/>
        <v>32</v>
      </c>
      <c r="F162" s="75">
        <f t="shared" si="47"/>
        <v>0</v>
      </c>
      <c r="G162" s="75">
        <f t="shared" si="48"/>
        <v>32</v>
      </c>
      <c r="H162" s="75">
        <f t="shared" si="49"/>
        <v>32</v>
      </c>
      <c r="I162" s="76">
        <v>41</v>
      </c>
      <c r="J162" s="75">
        <f t="shared" si="62"/>
        <v>0</v>
      </c>
      <c r="K162" s="75">
        <f t="shared" si="63"/>
        <v>23</v>
      </c>
      <c r="L162" s="75">
        <f t="shared" si="50"/>
        <v>23</v>
      </c>
      <c r="M162" s="75">
        <f t="shared" si="51"/>
        <v>23</v>
      </c>
      <c r="N162" s="81"/>
      <c r="O162" s="81"/>
      <c r="P162" s="81"/>
      <c r="Q162" s="81"/>
      <c r="R162" s="81"/>
      <c r="S162" s="81"/>
      <c r="T162" s="77">
        <v>184</v>
      </c>
      <c r="U162" s="75">
        <f t="shared" si="52"/>
        <v>0</v>
      </c>
      <c r="V162" s="75">
        <f t="shared" si="53"/>
        <v>30</v>
      </c>
      <c r="W162" s="75">
        <f t="shared" si="54"/>
        <v>30</v>
      </c>
      <c r="X162" s="75">
        <f t="shared" si="55"/>
        <v>30</v>
      </c>
      <c r="Y162" s="76">
        <v>25</v>
      </c>
      <c r="Z162" s="75">
        <f t="shared" si="56"/>
        <v>0</v>
      </c>
      <c r="AA162" s="75">
        <f t="shared" si="57"/>
        <v>58</v>
      </c>
      <c r="AB162" s="75">
        <f t="shared" si="58"/>
        <v>58</v>
      </c>
      <c r="AC162" s="75">
        <f t="shared" si="59"/>
        <v>58</v>
      </c>
      <c r="AD162" s="78">
        <f t="shared" si="60"/>
        <v>143</v>
      </c>
      <c r="AE162" s="78">
        <f t="shared" si="61"/>
        <v>143</v>
      </c>
      <c r="AF162" s="78">
        <f t="shared" si="64"/>
        <v>69</v>
      </c>
      <c r="AH162" s="79">
        <f>SUM(H159:H162,M158:M159,M161:M162,X159:X162,AC158:AC160,AC162)</f>
        <v>544</v>
      </c>
    </row>
    <row r="163" spans="1:34" x14ac:dyDescent="0.25">
      <c r="A163" s="43">
        <v>158</v>
      </c>
      <c r="B163" s="44" t="s">
        <v>416</v>
      </c>
      <c r="C163" s="45">
        <v>49</v>
      </c>
      <c r="D163" s="67">
        <v>8.33</v>
      </c>
      <c r="E163" s="14">
        <f t="shared" si="46"/>
        <v>0</v>
      </c>
      <c r="F163" s="14">
        <f t="shared" si="47"/>
        <v>21</v>
      </c>
      <c r="G163" s="14">
        <f t="shared" si="48"/>
        <v>21</v>
      </c>
      <c r="H163" s="15">
        <f t="shared" si="49"/>
        <v>21</v>
      </c>
      <c r="I163" s="47">
        <v>29</v>
      </c>
      <c r="J163" s="14">
        <f t="shared" si="62"/>
        <v>0</v>
      </c>
      <c r="K163" s="14">
        <f t="shared" si="63"/>
        <v>8</v>
      </c>
      <c r="L163" s="14">
        <f t="shared" si="50"/>
        <v>8</v>
      </c>
      <c r="M163" s="15">
        <f t="shared" si="51"/>
        <v>8</v>
      </c>
      <c r="N163" s="17"/>
      <c r="O163" s="17"/>
      <c r="P163" s="17"/>
      <c r="Q163" s="17"/>
      <c r="R163" s="17"/>
      <c r="S163" s="17"/>
      <c r="T163" s="50">
        <v>182</v>
      </c>
      <c r="U163" s="16">
        <f t="shared" si="52"/>
        <v>0</v>
      </c>
      <c r="V163" s="16">
        <f t="shared" si="53"/>
        <v>29</v>
      </c>
      <c r="W163" s="16">
        <f t="shared" si="54"/>
        <v>29</v>
      </c>
      <c r="X163" s="15">
        <f t="shared" si="55"/>
        <v>29</v>
      </c>
      <c r="Y163" s="47">
        <v>19.5</v>
      </c>
      <c r="Z163" s="16">
        <f t="shared" si="56"/>
        <v>0</v>
      </c>
      <c r="AA163" s="16">
        <f t="shared" si="57"/>
        <v>45</v>
      </c>
      <c r="AB163" s="16">
        <f t="shared" si="58"/>
        <v>45</v>
      </c>
      <c r="AC163" s="15">
        <f t="shared" si="59"/>
        <v>45</v>
      </c>
      <c r="AD163" s="18">
        <f t="shared" si="60"/>
        <v>103</v>
      </c>
      <c r="AE163" s="19">
        <f t="shared" si="61"/>
        <v>103</v>
      </c>
      <c r="AF163" s="19">
        <f t="shared" si="64"/>
        <v>140</v>
      </c>
    </row>
    <row r="164" spans="1:34" x14ac:dyDescent="0.25">
      <c r="A164" s="43">
        <v>159</v>
      </c>
      <c r="B164" s="44" t="s">
        <v>417</v>
      </c>
      <c r="C164" s="45">
        <v>49</v>
      </c>
      <c r="D164" s="67">
        <v>7.6</v>
      </c>
      <c r="E164" s="14">
        <f t="shared" si="46"/>
        <v>46</v>
      </c>
      <c r="F164" s="14">
        <f t="shared" si="47"/>
        <v>0</v>
      </c>
      <c r="G164" s="14">
        <f t="shared" si="48"/>
        <v>46</v>
      </c>
      <c r="H164" s="15">
        <f t="shared" si="49"/>
        <v>46</v>
      </c>
      <c r="I164" s="47">
        <v>42</v>
      </c>
      <c r="J164" s="14">
        <f t="shared" si="62"/>
        <v>0</v>
      </c>
      <c r="K164" s="14">
        <f t="shared" si="63"/>
        <v>25</v>
      </c>
      <c r="L164" s="14">
        <f t="shared" si="50"/>
        <v>25</v>
      </c>
      <c r="M164" s="15">
        <f t="shared" si="51"/>
        <v>25</v>
      </c>
      <c r="N164" s="17"/>
      <c r="O164" s="17"/>
      <c r="P164" s="17"/>
      <c r="Q164" s="17"/>
      <c r="R164" s="17"/>
      <c r="S164" s="17"/>
      <c r="T164" s="50">
        <v>200</v>
      </c>
      <c r="U164" s="16">
        <f t="shared" si="52"/>
        <v>0</v>
      </c>
      <c r="V164" s="16">
        <f t="shared" si="53"/>
        <v>40</v>
      </c>
      <c r="W164" s="16">
        <f t="shared" si="54"/>
        <v>40</v>
      </c>
      <c r="X164" s="15">
        <f t="shared" si="55"/>
        <v>40</v>
      </c>
      <c r="Y164" s="47">
        <v>16</v>
      </c>
      <c r="Z164" s="16">
        <f t="shared" si="56"/>
        <v>0</v>
      </c>
      <c r="AA164" s="16">
        <f t="shared" si="57"/>
        <v>35</v>
      </c>
      <c r="AB164" s="16">
        <f t="shared" si="58"/>
        <v>35</v>
      </c>
      <c r="AC164" s="15">
        <f t="shared" si="59"/>
        <v>35</v>
      </c>
      <c r="AD164" s="18">
        <f t="shared" si="60"/>
        <v>146</v>
      </c>
      <c r="AE164" s="19">
        <f t="shared" si="61"/>
        <v>146</v>
      </c>
      <c r="AF164" s="19">
        <f t="shared" si="64"/>
        <v>68</v>
      </c>
    </row>
    <row r="165" spans="1:34" x14ac:dyDescent="0.25">
      <c r="A165" s="43">
        <v>160</v>
      </c>
      <c r="B165" s="44" t="s">
        <v>418</v>
      </c>
      <c r="C165" s="45">
        <v>49</v>
      </c>
      <c r="D165" s="67">
        <v>7.57</v>
      </c>
      <c r="E165" s="14">
        <f t="shared" si="46"/>
        <v>46</v>
      </c>
      <c r="F165" s="14">
        <f t="shared" si="47"/>
        <v>0</v>
      </c>
      <c r="G165" s="14">
        <f t="shared" si="48"/>
        <v>46</v>
      </c>
      <c r="H165" s="15">
        <f t="shared" si="49"/>
        <v>46</v>
      </c>
      <c r="I165" s="47">
        <v>53</v>
      </c>
      <c r="J165" s="14">
        <f t="shared" si="62"/>
        <v>54</v>
      </c>
      <c r="K165" s="14">
        <f t="shared" si="63"/>
        <v>0</v>
      </c>
      <c r="L165" s="14">
        <f t="shared" si="50"/>
        <v>54</v>
      </c>
      <c r="M165" s="15">
        <f t="shared" si="51"/>
        <v>54</v>
      </c>
      <c r="N165" s="17"/>
      <c r="O165" s="17"/>
      <c r="P165" s="17"/>
      <c r="Q165" s="17"/>
      <c r="R165" s="17"/>
      <c r="S165" s="17"/>
      <c r="T165" s="50">
        <v>210</v>
      </c>
      <c r="U165" s="16">
        <f t="shared" si="52"/>
        <v>0</v>
      </c>
      <c r="V165" s="16">
        <f t="shared" si="53"/>
        <v>50</v>
      </c>
      <c r="W165" s="16">
        <f t="shared" si="54"/>
        <v>50</v>
      </c>
      <c r="X165" s="15">
        <f t="shared" si="55"/>
        <v>50</v>
      </c>
      <c r="Y165" s="47">
        <v>22.5</v>
      </c>
      <c r="Z165" s="16">
        <f t="shared" si="56"/>
        <v>0</v>
      </c>
      <c r="AA165" s="16">
        <f t="shared" si="57"/>
        <v>53</v>
      </c>
      <c r="AB165" s="16">
        <f t="shared" si="58"/>
        <v>53</v>
      </c>
      <c r="AC165" s="15">
        <f t="shared" si="59"/>
        <v>53</v>
      </c>
      <c r="AD165" s="18">
        <f t="shared" si="60"/>
        <v>203</v>
      </c>
      <c r="AE165" s="19">
        <f t="shared" si="61"/>
        <v>203</v>
      </c>
      <c r="AF165" s="19">
        <f t="shared" si="64"/>
        <v>6</v>
      </c>
    </row>
    <row r="166" spans="1:34" x14ac:dyDescent="0.25">
      <c r="A166" s="43">
        <v>161</v>
      </c>
      <c r="B166" s="44" t="s">
        <v>419</v>
      </c>
      <c r="C166" s="45">
        <v>49</v>
      </c>
      <c r="D166" s="67">
        <v>8.09</v>
      </c>
      <c r="E166" s="14">
        <f t="shared" si="46"/>
        <v>29</v>
      </c>
      <c r="F166" s="14">
        <f t="shared" si="47"/>
        <v>0</v>
      </c>
      <c r="G166" s="14">
        <f t="shared" si="48"/>
        <v>29</v>
      </c>
      <c r="H166" s="15">
        <f t="shared" si="49"/>
        <v>29</v>
      </c>
      <c r="I166" s="47">
        <v>40</v>
      </c>
      <c r="J166" s="14">
        <f t="shared" si="62"/>
        <v>0</v>
      </c>
      <c r="K166" s="14">
        <f t="shared" si="63"/>
        <v>21</v>
      </c>
      <c r="L166" s="14">
        <f t="shared" si="50"/>
        <v>21</v>
      </c>
      <c r="M166" s="15">
        <f t="shared" si="51"/>
        <v>21</v>
      </c>
      <c r="N166" s="17"/>
      <c r="O166" s="17"/>
      <c r="P166" s="17"/>
      <c r="Q166" s="17"/>
      <c r="R166" s="17"/>
      <c r="S166" s="17"/>
      <c r="T166" s="50">
        <v>204</v>
      </c>
      <c r="U166" s="16">
        <f t="shared" si="52"/>
        <v>0</v>
      </c>
      <c r="V166" s="16">
        <f t="shared" si="53"/>
        <v>44</v>
      </c>
      <c r="W166" s="16">
        <f t="shared" si="54"/>
        <v>44</v>
      </c>
      <c r="X166" s="15">
        <f t="shared" si="55"/>
        <v>44</v>
      </c>
      <c r="Y166" s="47">
        <v>17</v>
      </c>
      <c r="Z166" s="16">
        <f t="shared" si="56"/>
        <v>0</v>
      </c>
      <c r="AA166" s="16">
        <f t="shared" si="57"/>
        <v>38</v>
      </c>
      <c r="AB166" s="16">
        <f t="shared" si="58"/>
        <v>38</v>
      </c>
      <c r="AC166" s="15">
        <f t="shared" si="59"/>
        <v>38</v>
      </c>
      <c r="AD166" s="18">
        <f t="shared" si="60"/>
        <v>132</v>
      </c>
      <c r="AE166" s="19">
        <f t="shared" si="61"/>
        <v>132</v>
      </c>
      <c r="AF166" s="19">
        <f t="shared" si="64"/>
        <v>85</v>
      </c>
    </row>
    <row r="167" spans="1:34" x14ac:dyDescent="0.25">
      <c r="A167" s="43">
        <v>162</v>
      </c>
      <c r="B167" s="44" t="s">
        <v>420</v>
      </c>
      <c r="C167" s="45">
        <v>49</v>
      </c>
      <c r="D167" s="67">
        <v>7.53</v>
      </c>
      <c r="E167" s="14">
        <f t="shared" si="46"/>
        <v>49</v>
      </c>
      <c r="F167" s="14">
        <f t="shared" si="47"/>
        <v>0</v>
      </c>
      <c r="G167" s="14">
        <f t="shared" si="48"/>
        <v>49</v>
      </c>
      <c r="H167" s="15">
        <f t="shared" si="49"/>
        <v>49</v>
      </c>
      <c r="I167" s="47">
        <v>40</v>
      </c>
      <c r="J167" s="14">
        <f t="shared" si="62"/>
        <v>0</v>
      </c>
      <c r="K167" s="14">
        <f t="shared" si="63"/>
        <v>21</v>
      </c>
      <c r="L167" s="14">
        <f t="shared" si="50"/>
        <v>21</v>
      </c>
      <c r="M167" s="15">
        <f t="shared" si="51"/>
        <v>21</v>
      </c>
      <c r="N167" s="17"/>
      <c r="O167" s="17"/>
      <c r="P167" s="17"/>
      <c r="Q167" s="17"/>
      <c r="R167" s="17"/>
      <c r="S167" s="17"/>
      <c r="T167" s="50">
        <v>202</v>
      </c>
      <c r="U167" s="16">
        <f t="shared" si="52"/>
        <v>0</v>
      </c>
      <c r="V167" s="16">
        <f t="shared" si="53"/>
        <v>42</v>
      </c>
      <c r="W167" s="16">
        <f t="shared" si="54"/>
        <v>42</v>
      </c>
      <c r="X167" s="15">
        <f t="shared" si="55"/>
        <v>42</v>
      </c>
      <c r="Y167" s="47">
        <v>11</v>
      </c>
      <c r="Z167" s="16">
        <f t="shared" si="56"/>
        <v>0</v>
      </c>
      <c r="AA167" s="16">
        <f t="shared" si="57"/>
        <v>22</v>
      </c>
      <c r="AB167" s="16">
        <f t="shared" si="58"/>
        <v>22</v>
      </c>
      <c r="AC167" s="15">
        <f t="shared" si="59"/>
        <v>22</v>
      </c>
      <c r="AD167" s="18">
        <f t="shared" si="60"/>
        <v>134</v>
      </c>
      <c r="AE167" s="19">
        <f t="shared" si="61"/>
        <v>134</v>
      </c>
      <c r="AF167" s="19">
        <f t="shared" si="64"/>
        <v>82</v>
      </c>
      <c r="AH167">
        <f>SUM(H164:H167,M164:M167,X164:X167,AC163:AC166)</f>
        <v>638</v>
      </c>
    </row>
    <row r="168" spans="1:34" s="79" customFormat="1" x14ac:dyDescent="0.25">
      <c r="A168" s="71">
        <v>163</v>
      </c>
      <c r="B168" s="72" t="s">
        <v>421</v>
      </c>
      <c r="C168" s="73">
        <v>31</v>
      </c>
      <c r="D168" s="84">
        <v>7.79</v>
      </c>
      <c r="E168" s="75">
        <f t="shared" si="46"/>
        <v>38</v>
      </c>
      <c r="F168" s="75">
        <f t="shared" si="47"/>
        <v>0</v>
      </c>
      <c r="G168" s="75">
        <f t="shared" si="48"/>
        <v>38</v>
      </c>
      <c r="H168" s="75">
        <f t="shared" si="49"/>
        <v>38</v>
      </c>
      <c r="I168" s="76">
        <v>46</v>
      </c>
      <c r="J168" s="75">
        <f t="shared" si="62"/>
        <v>0</v>
      </c>
      <c r="K168" s="75">
        <f t="shared" si="63"/>
        <v>35</v>
      </c>
      <c r="L168" s="75">
        <f t="shared" si="50"/>
        <v>35</v>
      </c>
      <c r="M168" s="75">
        <f t="shared" si="51"/>
        <v>35</v>
      </c>
      <c r="N168" s="81"/>
      <c r="O168" s="81"/>
      <c r="P168" s="81"/>
      <c r="Q168" s="81"/>
      <c r="R168" s="81"/>
      <c r="S168" s="81"/>
      <c r="T168" s="77">
        <v>198</v>
      </c>
      <c r="U168" s="75">
        <f t="shared" si="52"/>
        <v>0</v>
      </c>
      <c r="V168" s="75">
        <f t="shared" si="53"/>
        <v>38</v>
      </c>
      <c r="W168" s="75">
        <f t="shared" si="54"/>
        <v>38</v>
      </c>
      <c r="X168" s="75">
        <f t="shared" si="55"/>
        <v>38</v>
      </c>
      <c r="Y168" s="76">
        <v>21</v>
      </c>
      <c r="Z168" s="75">
        <f t="shared" si="56"/>
        <v>0</v>
      </c>
      <c r="AA168" s="75">
        <f t="shared" si="57"/>
        <v>50</v>
      </c>
      <c r="AB168" s="75">
        <f t="shared" si="58"/>
        <v>50</v>
      </c>
      <c r="AC168" s="75">
        <f t="shared" si="59"/>
        <v>50</v>
      </c>
      <c r="AD168" s="78">
        <f t="shared" si="60"/>
        <v>161</v>
      </c>
      <c r="AE168" s="78">
        <f t="shared" si="61"/>
        <v>161</v>
      </c>
      <c r="AF168" s="78">
        <f t="shared" si="64"/>
        <v>38</v>
      </c>
    </row>
    <row r="169" spans="1:34" s="79" customFormat="1" x14ac:dyDescent="0.25">
      <c r="A169" s="71">
        <v>164</v>
      </c>
      <c r="B169" s="72" t="s">
        <v>422</v>
      </c>
      <c r="C169" s="73">
        <v>31</v>
      </c>
      <c r="D169" s="84">
        <v>7.6</v>
      </c>
      <c r="E169" s="75">
        <f t="shared" si="46"/>
        <v>46</v>
      </c>
      <c r="F169" s="75">
        <f t="shared" si="47"/>
        <v>0</v>
      </c>
      <c r="G169" s="75">
        <f t="shared" si="48"/>
        <v>46</v>
      </c>
      <c r="H169" s="75">
        <f t="shared" si="49"/>
        <v>46</v>
      </c>
      <c r="I169" s="76">
        <v>57</v>
      </c>
      <c r="J169" s="75">
        <f t="shared" si="62"/>
        <v>62</v>
      </c>
      <c r="K169" s="75">
        <f t="shared" si="63"/>
        <v>0</v>
      </c>
      <c r="L169" s="75">
        <f t="shared" si="50"/>
        <v>62</v>
      </c>
      <c r="M169" s="75">
        <f t="shared" si="51"/>
        <v>62</v>
      </c>
      <c r="N169" s="81"/>
      <c r="O169" s="81"/>
      <c r="P169" s="81"/>
      <c r="Q169" s="81"/>
      <c r="R169" s="81"/>
      <c r="S169" s="81"/>
      <c r="T169" s="77">
        <v>204</v>
      </c>
      <c r="U169" s="75">
        <f t="shared" si="52"/>
        <v>0</v>
      </c>
      <c r="V169" s="75">
        <f t="shared" si="53"/>
        <v>44</v>
      </c>
      <c r="W169" s="75">
        <f t="shared" si="54"/>
        <v>44</v>
      </c>
      <c r="X169" s="75">
        <f t="shared" si="55"/>
        <v>44</v>
      </c>
      <c r="Y169" s="76">
        <v>25</v>
      </c>
      <c r="Z169" s="75">
        <f t="shared" si="56"/>
        <v>0</v>
      </c>
      <c r="AA169" s="75">
        <f t="shared" si="57"/>
        <v>58</v>
      </c>
      <c r="AB169" s="75">
        <f t="shared" si="58"/>
        <v>58</v>
      </c>
      <c r="AC169" s="75">
        <f t="shared" si="59"/>
        <v>58</v>
      </c>
      <c r="AD169" s="78">
        <f t="shared" si="60"/>
        <v>210</v>
      </c>
      <c r="AE169" s="78">
        <f t="shared" si="61"/>
        <v>210</v>
      </c>
      <c r="AF169" s="78">
        <f t="shared" si="64"/>
        <v>3</v>
      </c>
    </row>
    <row r="170" spans="1:34" s="79" customFormat="1" x14ac:dyDescent="0.25">
      <c r="A170" s="71">
        <v>165</v>
      </c>
      <c r="B170" s="72" t="s">
        <v>423</v>
      </c>
      <c r="C170" s="73">
        <v>31</v>
      </c>
      <c r="D170" s="84">
        <v>7.57</v>
      </c>
      <c r="E170" s="75">
        <f t="shared" si="46"/>
        <v>46</v>
      </c>
      <c r="F170" s="75">
        <f t="shared" si="47"/>
        <v>0</v>
      </c>
      <c r="G170" s="75">
        <f t="shared" si="48"/>
        <v>46</v>
      </c>
      <c r="H170" s="75">
        <f t="shared" si="49"/>
        <v>46</v>
      </c>
      <c r="I170" s="76">
        <v>47</v>
      </c>
      <c r="J170" s="75">
        <f t="shared" si="62"/>
        <v>0</v>
      </c>
      <c r="K170" s="75">
        <f t="shared" si="63"/>
        <v>38</v>
      </c>
      <c r="L170" s="75">
        <f t="shared" si="50"/>
        <v>38</v>
      </c>
      <c r="M170" s="75">
        <f t="shared" si="51"/>
        <v>38</v>
      </c>
      <c r="N170" s="81"/>
      <c r="O170" s="81"/>
      <c r="P170" s="81"/>
      <c r="Q170" s="81"/>
      <c r="R170" s="81"/>
      <c r="S170" s="81"/>
      <c r="T170" s="77">
        <v>188</v>
      </c>
      <c r="U170" s="75">
        <f t="shared" si="52"/>
        <v>0</v>
      </c>
      <c r="V170" s="75">
        <f t="shared" si="53"/>
        <v>32</v>
      </c>
      <c r="W170" s="75">
        <f t="shared" si="54"/>
        <v>32</v>
      </c>
      <c r="X170" s="75">
        <f t="shared" si="55"/>
        <v>32</v>
      </c>
      <c r="Y170" s="76">
        <v>17.5</v>
      </c>
      <c r="Z170" s="75">
        <f t="shared" si="56"/>
        <v>0</v>
      </c>
      <c r="AA170" s="75">
        <f t="shared" si="57"/>
        <v>39</v>
      </c>
      <c r="AB170" s="75">
        <f t="shared" si="58"/>
        <v>39</v>
      </c>
      <c r="AC170" s="75">
        <f t="shared" si="59"/>
        <v>39</v>
      </c>
      <c r="AD170" s="78">
        <f t="shared" si="60"/>
        <v>155</v>
      </c>
      <c r="AE170" s="78">
        <f t="shared" si="61"/>
        <v>155</v>
      </c>
      <c r="AF170" s="78">
        <f t="shared" si="64"/>
        <v>50</v>
      </c>
    </row>
    <row r="171" spans="1:34" s="79" customFormat="1" x14ac:dyDescent="0.25">
      <c r="A171" s="71">
        <v>166</v>
      </c>
      <c r="B171" s="72" t="s">
        <v>424</v>
      </c>
      <c r="C171" s="73">
        <v>31</v>
      </c>
      <c r="D171" s="84">
        <v>7.67</v>
      </c>
      <c r="E171" s="75">
        <f t="shared" si="46"/>
        <v>42</v>
      </c>
      <c r="F171" s="75">
        <f t="shared" si="47"/>
        <v>0</v>
      </c>
      <c r="G171" s="75">
        <f t="shared" si="48"/>
        <v>42</v>
      </c>
      <c r="H171" s="75">
        <f t="shared" si="49"/>
        <v>42</v>
      </c>
      <c r="I171" s="76">
        <v>45</v>
      </c>
      <c r="J171" s="75">
        <f t="shared" si="62"/>
        <v>0</v>
      </c>
      <c r="K171" s="75">
        <f t="shared" si="63"/>
        <v>32</v>
      </c>
      <c r="L171" s="75">
        <f t="shared" si="50"/>
        <v>32</v>
      </c>
      <c r="M171" s="75">
        <f t="shared" si="51"/>
        <v>32</v>
      </c>
      <c r="N171" s="81"/>
      <c r="O171" s="81"/>
      <c r="P171" s="81"/>
      <c r="Q171" s="81"/>
      <c r="R171" s="81"/>
      <c r="S171" s="81"/>
      <c r="T171" s="77">
        <v>203</v>
      </c>
      <c r="U171" s="75">
        <f t="shared" si="52"/>
        <v>0</v>
      </c>
      <c r="V171" s="75">
        <f t="shared" si="53"/>
        <v>43</v>
      </c>
      <c r="W171" s="75">
        <f t="shared" si="54"/>
        <v>43</v>
      </c>
      <c r="X171" s="75">
        <f t="shared" si="55"/>
        <v>43</v>
      </c>
      <c r="Y171" s="76">
        <v>27.5</v>
      </c>
      <c r="Z171" s="75">
        <f t="shared" si="56"/>
        <v>62</v>
      </c>
      <c r="AA171" s="75">
        <f t="shared" si="57"/>
        <v>0</v>
      </c>
      <c r="AB171" s="75">
        <f t="shared" si="58"/>
        <v>62</v>
      </c>
      <c r="AC171" s="75">
        <f t="shared" si="59"/>
        <v>62</v>
      </c>
      <c r="AD171" s="78">
        <f t="shared" si="60"/>
        <v>179</v>
      </c>
      <c r="AE171" s="78">
        <f t="shared" si="61"/>
        <v>179</v>
      </c>
      <c r="AF171" s="78">
        <f t="shared" si="64"/>
        <v>18</v>
      </c>
    </row>
    <row r="172" spans="1:34" s="79" customFormat="1" x14ac:dyDescent="0.25">
      <c r="A172" s="71">
        <v>167</v>
      </c>
      <c r="B172" s="72" t="s">
        <v>425</v>
      </c>
      <c r="C172" s="73">
        <v>31</v>
      </c>
      <c r="D172" s="84">
        <v>7.73</v>
      </c>
      <c r="E172" s="75">
        <f t="shared" si="46"/>
        <v>40</v>
      </c>
      <c r="F172" s="75">
        <f t="shared" si="47"/>
        <v>0</v>
      </c>
      <c r="G172" s="75">
        <f t="shared" si="48"/>
        <v>40</v>
      </c>
      <c r="H172" s="75">
        <f t="shared" si="49"/>
        <v>40</v>
      </c>
      <c r="I172" s="76">
        <v>45</v>
      </c>
      <c r="J172" s="75">
        <f t="shared" si="62"/>
        <v>0</v>
      </c>
      <c r="K172" s="75">
        <f t="shared" si="63"/>
        <v>32</v>
      </c>
      <c r="L172" s="75">
        <f t="shared" si="50"/>
        <v>32</v>
      </c>
      <c r="M172" s="75">
        <f t="shared" si="51"/>
        <v>32</v>
      </c>
      <c r="N172" s="81"/>
      <c r="O172" s="81"/>
      <c r="P172" s="81"/>
      <c r="Q172" s="81"/>
      <c r="R172" s="81"/>
      <c r="S172" s="81"/>
      <c r="T172" s="77">
        <v>205</v>
      </c>
      <c r="U172" s="75">
        <f t="shared" si="52"/>
        <v>0</v>
      </c>
      <c r="V172" s="75">
        <f t="shared" si="53"/>
        <v>45</v>
      </c>
      <c r="W172" s="75">
        <f t="shared" si="54"/>
        <v>45</v>
      </c>
      <c r="X172" s="75">
        <f t="shared" si="55"/>
        <v>45</v>
      </c>
      <c r="Y172" s="76">
        <v>18</v>
      </c>
      <c r="Z172" s="75">
        <f t="shared" si="56"/>
        <v>0</v>
      </c>
      <c r="AA172" s="75">
        <f t="shared" si="57"/>
        <v>41</v>
      </c>
      <c r="AB172" s="75">
        <f t="shared" si="58"/>
        <v>41</v>
      </c>
      <c r="AC172" s="75">
        <f t="shared" si="59"/>
        <v>41</v>
      </c>
      <c r="AD172" s="78">
        <f t="shared" si="60"/>
        <v>158</v>
      </c>
      <c r="AE172" s="78">
        <f t="shared" si="61"/>
        <v>158</v>
      </c>
      <c r="AF172" s="78">
        <f t="shared" si="64"/>
        <v>44</v>
      </c>
      <c r="AH172" s="79">
        <f>SUM(H169:H172,M168:M171,X168:X169,X171:X172,AC168:AC169,AC171:AC172)</f>
        <v>722</v>
      </c>
    </row>
    <row r="173" spans="1:34" x14ac:dyDescent="0.25">
      <c r="A173" s="43">
        <v>168</v>
      </c>
      <c r="B173" s="44" t="s">
        <v>426</v>
      </c>
      <c r="C173" s="45">
        <v>17</v>
      </c>
      <c r="D173" s="67">
        <v>8.3000000000000007</v>
      </c>
      <c r="E173" s="14">
        <f t="shared" si="46"/>
        <v>0</v>
      </c>
      <c r="F173" s="14">
        <f t="shared" si="47"/>
        <v>23</v>
      </c>
      <c r="G173" s="14">
        <f t="shared" si="48"/>
        <v>23</v>
      </c>
      <c r="H173" s="15">
        <f t="shared" si="49"/>
        <v>23</v>
      </c>
      <c r="I173" s="47">
        <v>30</v>
      </c>
      <c r="J173" s="14">
        <f t="shared" si="62"/>
        <v>0</v>
      </c>
      <c r="K173" s="14">
        <f t="shared" si="63"/>
        <v>9</v>
      </c>
      <c r="L173" s="14">
        <f t="shared" si="50"/>
        <v>9</v>
      </c>
      <c r="M173" s="15">
        <f t="shared" si="51"/>
        <v>9</v>
      </c>
      <c r="N173" s="17"/>
      <c r="O173" s="17"/>
      <c r="P173" s="17"/>
      <c r="Q173" s="17"/>
      <c r="R173" s="17"/>
      <c r="S173" s="17"/>
      <c r="T173" s="50">
        <v>170</v>
      </c>
      <c r="U173" s="16">
        <f t="shared" si="52"/>
        <v>0</v>
      </c>
      <c r="V173" s="16">
        <f t="shared" si="53"/>
        <v>23</v>
      </c>
      <c r="W173" s="16">
        <f t="shared" si="54"/>
        <v>23</v>
      </c>
      <c r="X173" s="15">
        <f t="shared" si="55"/>
        <v>23</v>
      </c>
      <c r="Y173" s="47">
        <v>28</v>
      </c>
      <c r="Z173" s="16">
        <f t="shared" si="56"/>
        <v>63</v>
      </c>
      <c r="AA173" s="16">
        <f t="shared" si="57"/>
        <v>0</v>
      </c>
      <c r="AB173" s="16">
        <f t="shared" si="58"/>
        <v>63</v>
      </c>
      <c r="AC173" s="15">
        <f t="shared" si="59"/>
        <v>63</v>
      </c>
      <c r="AD173" s="18">
        <f t="shared" si="60"/>
        <v>118</v>
      </c>
      <c r="AE173" s="19">
        <f t="shared" si="61"/>
        <v>118</v>
      </c>
      <c r="AF173" s="19">
        <f t="shared" si="64"/>
        <v>119</v>
      </c>
    </row>
    <row r="174" spans="1:34" x14ac:dyDescent="0.25">
      <c r="A174" s="43">
        <v>169</v>
      </c>
      <c r="B174" s="44" t="s">
        <v>427</v>
      </c>
      <c r="C174" s="45">
        <v>17</v>
      </c>
      <c r="D174" s="67">
        <v>7.72</v>
      </c>
      <c r="E174" s="14">
        <f t="shared" si="46"/>
        <v>41</v>
      </c>
      <c r="F174" s="14">
        <f t="shared" si="47"/>
        <v>0</v>
      </c>
      <c r="G174" s="14">
        <f t="shared" si="48"/>
        <v>41</v>
      </c>
      <c r="H174" s="15">
        <f t="shared" si="49"/>
        <v>41</v>
      </c>
      <c r="I174" s="47">
        <v>38</v>
      </c>
      <c r="J174" s="14">
        <f t="shared" si="62"/>
        <v>0</v>
      </c>
      <c r="K174" s="14">
        <f t="shared" si="63"/>
        <v>17</v>
      </c>
      <c r="L174" s="14">
        <f t="shared" si="50"/>
        <v>17</v>
      </c>
      <c r="M174" s="15">
        <f t="shared" si="51"/>
        <v>17</v>
      </c>
      <c r="N174" s="17"/>
      <c r="O174" s="17"/>
      <c r="P174" s="17"/>
      <c r="Q174" s="17"/>
      <c r="R174" s="17"/>
      <c r="S174" s="17"/>
      <c r="T174" s="50">
        <v>189</v>
      </c>
      <c r="U174" s="16">
        <f t="shared" si="52"/>
        <v>0</v>
      </c>
      <c r="V174" s="16">
        <f t="shared" si="53"/>
        <v>32</v>
      </c>
      <c r="W174" s="16">
        <f t="shared" si="54"/>
        <v>32</v>
      </c>
      <c r="X174" s="15">
        <f t="shared" si="55"/>
        <v>32</v>
      </c>
      <c r="Y174" s="47">
        <v>16</v>
      </c>
      <c r="Z174" s="16">
        <f t="shared" si="56"/>
        <v>0</v>
      </c>
      <c r="AA174" s="16">
        <f t="shared" si="57"/>
        <v>35</v>
      </c>
      <c r="AB174" s="16">
        <f t="shared" si="58"/>
        <v>35</v>
      </c>
      <c r="AC174" s="15">
        <f t="shared" si="59"/>
        <v>35</v>
      </c>
      <c r="AD174" s="18">
        <f t="shared" si="60"/>
        <v>125</v>
      </c>
      <c r="AE174" s="19">
        <f t="shared" si="61"/>
        <v>125</v>
      </c>
      <c r="AF174" s="19">
        <f t="shared" si="64"/>
        <v>98</v>
      </c>
    </row>
    <row r="175" spans="1:34" x14ac:dyDescent="0.25">
      <c r="A175" s="43">
        <v>170</v>
      </c>
      <c r="B175" s="44" t="s">
        <v>428</v>
      </c>
      <c r="C175" s="45">
        <v>17</v>
      </c>
      <c r="D175" s="67">
        <v>10.130000000000001</v>
      </c>
      <c r="E175" s="14">
        <f t="shared" si="46"/>
        <v>0</v>
      </c>
      <c r="F175" s="14">
        <f t="shared" si="47"/>
        <v>0</v>
      </c>
      <c r="G175" s="14">
        <f t="shared" si="48"/>
        <v>0</v>
      </c>
      <c r="H175" s="15">
        <f t="shared" si="49"/>
        <v>0</v>
      </c>
      <c r="I175" s="47">
        <v>34</v>
      </c>
      <c r="J175" s="14">
        <f t="shared" si="62"/>
        <v>0</v>
      </c>
      <c r="K175" s="14">
        <f t="shared" si="63"/>
        <v>13</v>
      </c>
      <c r="L175" s="14">
        <f t="shared" si="50"/>
        <v>13</v>
      </c>
      <c r="M175" s="15">
        <f t="shared" si="51"/>
        <v>13</v>
      </c>
      <c r="N175" s="17"/>
      <c r="O175" s="17"/>
      <c r="P175" s="17"/>
      <c r="Q175" s="17"/>
      <c r="R175" s="17"/>
      <c r="S175" s="17"/>
      <c r="T175" s="50">
        <v>147</v>
      </c>
      <c r="U175" s="16">
        <f t="shared" si="52"/>
        <v>0</v>
      </c>
      <c r="V175" s="16">
        <f t="shared" si="53"/>
        <v>11</v>
      </c>
      <c r="W175" s="16">
        <f t="shared" si="54"/>
        <v>11</v>
      </c>
      <c r="X175" s="15">
        <f t="shared" si="55"/>
        <v>11</v>
      </c>
      <c r="Y175" s="47">
        <v>18.5</v>
      </c>
      <c r="Z175" s="16">
        <f t="shared" si="56"/>
        <v>0</v>
      </c>
      <c r="AA175" s="16">
        <f t="shared" si="57"/>
        <v>42</v>
      </c>
      <c r="AB175" s="16">
        <f t="shared" si="58"/>
        <v>42</v>
      </c>
      <c r="AC175" s="15">
        <f t="shared" si="59"/>
        <v>42</v>
      </c>
      <c r="AD175" s="18">
        <f t="shared" si="60"/>
        <v>66</v>
      </c>
      <c r="AE175" s="19">
        <f t="shared" si="61"/>
        <v>66</v>
      </c>
      <c r="AF175" s="19">
        <f t="shared" si="64"/>
        <v>168</v>
      </c>
    </row>
    <row r="176" spans="1:34" x14ac:dyDescent="0.25">
      <c r="A176" s="43">
        <v>171</v>
      </c>
      <c r="B176" s="44" t="s">
        <v>429</v>
      </c>
      <c r="C176" s="45">
        <v>17</v>
      </c>
      <c r="D176" s="67">
        <v>7.85</v>
      </c>
      <c r="E176" s="14">
        <f t="shared" si="46"/>
        <v>36</v>
      </c>
      <c r="F176" s="14">
        <f t="shared" si="47"/>
        <v>0</v>
      </c>
      <c r="G176" s="14">
        <f t="shared" si="48"/>
        <v>36</v>
      </c>
      <c r="H176" s="15">
        <f t="shared" si="49"/>
        <v>36</v>
      </c>
      <c r="I176" s="47">
        <v>43</v>
      </c>
      <c r="J176" s="14">
        <f t="shared" si="62"/>
        <v>0</v>
      </c>
      <c r="K176" s="14">
        <f t="shared" si="63"/>
        <v>27</v>
      </c>
      <c r="L176" s="14">
        <f t="shared" si="50"/>
        <v>27</v>
      </c>
      <c r="M176" s="15">
        <f t="shared" si="51"/>
        <v>27</v>
      </c>
      <c r="N176" s="17"/>
      <c r="O176" s="17"/>
      <c r="P176" s="17"/>
      <c r="Q176" s="17"/>
      <c r="R176" s="17"/>
      <c r="S176" s="17"/>
      <c r="T176" s="50">
        <v>194</v>
      </c>
      <c r="U176" s="16">
        <f t="shared" si="52"/>
        <v>0</v>
      </c>
      <c r="V176" s="16">
        <f t="shared" si="53"/>
        <v>35</v>
      </c>
      <c r="W176" s="16">
        <f t="shared" si="54"/>
        <v>35</v>
      </c>
      <c r="X176" s="15">
        <f t="shared" si="55"/>
        <v>35</v>
      </c>
      <c r="Y176" s="47">
        <v>11</v>
      </c>
      <c r="Z176" s="16">
        <f t="shared" si="56"/>
        <v>0</v>
      </c>
      <c r="AA176" s="16">
        <f t="shared" si="57"/>
        <v>22</v>
      </c>
      <c r="AB176" s="16">
        <f t="shared" si="58"/>
        <v>22</v>
      </c>
      <c r="AC176" s="15">
        <f t="shared" si="59"/>
        <v>22</v>
      </c>
      <c r="AD176" s="18">
        <f t="shared" si="60"/>
        <v>120</v>
      </c>
      <c r="AE176" s="19">
        <f t="shared" si="61"/>
        <v>120</v>
      </c>
      <c r="AF176" s="19">
        <f t="shared" si="64"/>
        <v>111</v>
      </c>
    </row>
    <row r="177" spans="1:34" x14ac:dyDescent="0.25">
      <c r="A177" s="43">
        <v>172</v>
      </c>
      <c r="B177" s="44" t="s">
        <v>430</v>
      </c>
      <c r="C177" s="45">
        <v>17</v>
      </c>
      <c r="D177" s="67">
        <v>7.73</v>
      </c>
      <c r="E177" s="14">
        <f t="shared" si="46"/>
        <v>40</v>
      </c>
      <c r="F177" s="14">
        <f t="shared" si="47"/>
        <v>0</v>
      </c>
      <c r="G177" s="14">
        <f t="shared" si="48"/>
        <v>40</v>
      </c>
      <c r="H177" s="15">
        <f t="shared" si="49"/>
        <v>40</v>
      </c>
      <c r="I177" s="47">
        <v>43</v>
      </c>
      <c r="J177" s="14">
        <f t="shared" si="62"/>
        <v>0</v>
      </c>
      <c r="K177" s="14">
        <f t="shared" si="63"/>
        <v>27</v>
      </c>
      <c r="L177" s="14">
        <f t="shared" si="50"/>
        <v>27</v>
      </c>
      <c r="M177" s="15">
        <f t="shared" si="51"/>
        <v>27</v>
      </c>
      <c r="N177" s="17"/>
      <c r="O177" s="17"/>
      <c r="P177" s="17"/>
      <c r="Q177" s="17"/>
      <c r="R177" s="17"/>
      <c r="S177" s="17"/>
      <c r="T177" s="50">
        <v>204</v>
      </c>
      <c r="U177" s="16">
        <f t="shared" si="52"/>
        <v>0</v>
      </c>
      <c r="V177" s="16">
        <f t="shared" si="53"/>
        <v>44</v>
      </c>
      <c r="W177" s="16">
        <f t="shared" si="54"/>
        <v>44</v>
      </c>
      <c r="X177" s="15">
        <f t="shared" si="55"/>
        <v>44</v>
      </c>
      <c r="Y177" s="47">
        <v>16.5</v>
      </c>
      <c r="Z177" s="16">
        <f t="shared" si="56"/>
        <v>0</v>
      </c>
      <c r="AA177" s="16">
        <f t="shared" si="57"/>
        <v>36</v>
      </c>
      <c r="AB177" s="16">
        <f t="shared" si="58"/>
        <v>36</v>
      </c>
      <c r="AC177" s="15">
        <f t="shared" si="59"/>
        <v>36</v>
      </c>
      <c r="AD177" s="18">
        <f t="shared" si="60"/>
        <v>147</v>
      </c>
      <c r="AE177" s="19">
        <f t="shared" si="61"/>
        <v>147</v>
      </c>
      <c r="AF177" s="19">
        <f t="shared" si="64"/>
        <v>64</v>
      </c>
      <c r="AH177">
        <f>SUM(H173:H174,H176:H177,M174:M177,X173:X174,X176:X177,AC173:AC175,AC177)</f>
        <v>534</v>
      </c>
    </row>
    <row r="178" spans="1:34" s="79" customFormat="1" x14ac:dyDescent="0.25">
      <c r="A178" s="71">
        <v>173</v>
      </c>
      <c r="B178" s="72" t="s">
        <v>431</v>
      </c>
      <c r="C178" s="73">
        <v>12</v>
      </c>
      <c r="D178" s="84">
        <v>8.4</v>
      </c>
      <c r="E178" s="75">
        <f t="shared" si="46"/>
        <v>0</v>
      </c>
      <c r="F178" s="75">
        <f t="shared" si="47"/>
        <v>20</v>
      </c>
      <c r="G178" s="75">
        <f t="shared" si="48"/>
        <v>20</v>
      </c>
      <c r="H178" s="75">
        <f t="shared" si="49"/>
        <v>20</v>
      </c>
      <c r="I178" s="76">
        <v>45</v>
      </c>
      <c r="J178" s="75">
        <f t="shared" si="62"/>
        <v>0</v>
      </c>
      <c r="K178" s="75">
        <f t="shared" si="63"/>
        <v>32</v>
      </c>
      <c r="L178" s="75">
        <f t="shared" si="50"/>
        <v>32</v>
      </c>
      <c r="M178" s="75">
        <f t="shared" si="51"/>
        <v>32</v>
      </c>
      <c r="N178" s="81"/>
      <c r="O178" s="81"/>
      <c r="P178" s="81"/>
      <c r="Q178" s="81"/>
      <c r="R178" s="81"/>
      <c r="S178" s="81"/>
      <c r="T178" s="77">
        <v>183</v>
      </c>
      <c r="U178" s="75">
        <f t="shared" si="52"/>
        <v>0</v>
      </c>
      <c r="V178" s="75">
        <f t="shared" si="53"/>
        <v>29</v>
      </c>
      <c r="W178" s="75">
        <f t="shared" si="54"/>
        <v>29</v>
      </c>
      <c r="X178" s="75">
        <f t="shared" si="55"/>
        <v>29</v>
      </c>
      <c r="Y178" s="76">
        <v>16</v>
      </c>
      <c r="Z178" s="75">
        <f t="shared" si="56"/>
        <v>0</v>
      </c>
      <c r="AA178" s="75">
        <f t="shared" si="57"/>
        <v>35</v>
      </c>
      <c r="AB178" s="75">
        <f t="shared" si="58"/>
        <v>35</v>
      </c>
      <c r="AC178" s="75">
        <f t="shared" si="59"/>
        <v>35</v>
      </c>
      <c r="AD178" s="78">
        <f t="shared" si="60"/>
        <v>116</v>
      </c>
      <c r="AE178" s="78">
        <f t="shared" si="61"/>
        <v>116</v>
      </c>
      <c r="AF178" s="78">
        <f t="shared" si="64"/>
        <v>122</v>
      </c>
    </row>
    <row r="179" spans="1:34" s="79" customFormat="1" x14ac:dyDescent="0.25">
      <c r="A179" s="71">
        <v>174</v>
      </c>
      <c r="B179" s="72" t="s">
        <v>432</v>
      </c>
      <c r="C179" s="73">
        <v>12</v>
      </c>
      <c r="D179" s="84">
        <v>7.55</v>
      </c>
      <c r="E179" s="75">
        <f t="shared" si="46"/>
        <v>47</v>
      </c>
      <c r="F179" s="75">
        <f t="shared" si="47"/>
        <v>0</v>
      </c>
      <c r="G179" s="75">
        <f t="shared" si="48"/>
        <v>47</v>
      </c>
      <c r="H179" s="75">
        <f t="shared" si="49"/>
        <v>47</v>
      </c>
      <c r="I179" s="76">
        <v>41</v>
      </c>
      <c r="J179" s="75">
        <f t="shared" si="62"/>
        <v>0</v>
      </c>
      <c r="K179" s="75">
        <f t="shared" si="63"/>
        <v>23</v>
      </c>
      <c r="L179" s="75">
        <f t="shared" si="50"/>
        <v>23</v>
      </c>
      <c r="M179" s="75">
        <f t="shared" si="51"/>
        <v>23</v>
      </c>
      <c r="N179" s="81"/>
      <c r="O179" s="81"/>
      <c r="P179" s="81"/>
      <c r="Q179" s="81"/>
      <c r="R179" s="81"/>
      <c r="S179" s="81"/>
      <c r="T179" s="77">
        <v>215</v>
      </c>
      <c r="U179" s="75">
        <f t="shared" si="52"/>
        <v>0</v>
      </c>
      <c r="V179" s="75">
        <f t="shared" si="53"/>
        <v>52</v>
      </c>
      <c r="W179" s="75">
        <f t="shared" si="54"/>
        <v>52</v>
      </c>
      <c r="X179" s="75">
        <f t="shared" si="55"/>
        <v>52</v>
      </c>
      <c r="Y179" s="76">
        <v>12.5</v>
      </c>
      <c r="Z179" s="75">
        <f t="shared" si="56"/>
        <v>0</v>
      </c>
      <c r="AA179" s="75">
        <f t="shared" si="57"/>
        <v>25</v>
      </c>
      <c r="AB179" s="75">
        <f t="shared" si="58"/>
        <v>25</v>
      </c>
      <c r="AC179" s="75">
        <f t="shared" si="59"/>
        <v>25</v>
      </c>
      <c r="AD179" s="78">
        <f t="shared" si="60"/>
        <v>147</v>
      </c>
      <c r="AE179" s="78">
        <f t="shared" si="61"/>
        <v>147</v>
      </c>
      <c r="AF179" s="78">
        <f t="shared" si="64"/>
        <v>64</v>
      </c>
    </row>
    <row r="180" spans="1:34" s="79" customFormat="1" x14ac:dyDescent="0.25">
      <c r="A180" s="71">
        <v>175</v>
      </c>
      <c r="B180" s="72" t="s">
        <v>433</v>
      </c>
      <c r="C180" s="73">
        <v>12</v>
      </c>
      <c r="D180" s="84">
        <v>7.97</v>
      </c>
      <c r="E180" s="75">
        <f t="shared" si="46"/>
        <v>32</v>
      </c>
      <c r="F180" s="75">
        <f t="shared" si="47"/>
        <v>0</v>
      </c>
      <c r="G180" s="75">
        <f t="shared" si="48"/>
        <v>32</v>
      </c>
      <c r="H180" s="75">
        <f t="shared" si="49"/>
        <v>32</v>
      </c>
      <c r="I180" s="76">
        <v>52</v>
      </c>
      <c r="J180" s="75">
        <f t="shared" si="62"/>
        <v>52</v>
      </c>
      <c r="K180" s="75">
        <f t="shared" si="63"/>
        <v>0</v>
      </c>
      <c r="L180" s="75">
        <f t="shared" si="50"/>
        <v>52</v>
      </c>
      <c r="M180" s="75">
        <f t="shared" si="51"/>
        <v>52</v>
      </c>
      <c r="N180" s="81"/>
      <c r="O180" s="81"/>
      <c r="P180" s="81"/>
      <c r="Q180" s="81"/>
      <c r="R180" s="81"/>
      <c r="S180" s="81"/>
      <c r="T180" s="77">
        <v>190</v>
      </c>
      <c r="U180" s="75">
        <f t="shared" si="52"/>
        <v>0</v>
      </c>
      <c r="V180" s="75">
        <f t="shared" si="53"/>
        <v>33</v>
      </c>
      <c r="W180" s="75">
        <f t="shared" si="54"/>
        <v>33</v>
      </c>
      <c r="X180" s="75">
        <f t="shared" si="55"/>
        <v>33</v>
      </c>
      <c r="Y180" s="76">
        <v>18</v>
      </c>
      <c r="Z180" s="75">
        <f t="shared" si="56"/>
        <v>0</v>
      </c>
      <c r="AA180" s="75">
        <f t="shared" si="57"/>
        <v>41</v>
      </c>
      <c r="AB180" s="75">
        <f t="shared" si="58"/>
        <v>41</v>
      </c>
      <c r="AC180" s="75">
        <f t="shared" si="59"/>
        <v>41</v>
      </c>
      <c r="AD180" s="78">
        <f t="shared" si="60"/>
        <v>158</v>
      </c>
      <c r="AE180" s="78">
        <f t="shared" si="61"/>
        <v>158</v>
      </c>
      <c r="AF180" s="78">
        <f t="shared" si="64"/>
        <v>44</v>
      </c>
    </row>
    <row r="181" spans="1:34" s="79" customFormat="1" x14ac:dyDescent="0.25">
      <c r="A181" s="71">
        <v>176</v>
      </c>
      <c r="B181" s="72" t="s">
        <v>434</v>
      </c>
      <c r="C181" s="73">
        <v>12</v>
      </c>
      <c r="D181" s="84">
        <v>7.97</v>
      </c>
      <c r="E181" s="75">
        <f t="shared" si="46"/>
        <v>32</v>
      </c>
      <c r="F181" s="75">
        <f t="shared" si="47"/>
        <v>0</v>
      </c>
      <c r="G181" s="75">
        <f t="shared" si="48"/>
        <v>32</v>
      </c>
      <c r="H181" s="75">
        <f t="shared" si="49"/>
        <v>32</v>
      </c>
      <c r="I181" s="76">
        <v>47</v>
      </c>
      <c r="J181" s="75">
        <f t="shared" si="62"/>
        <v>0</v>
      </c>
      <c r="K181" s="75">
        <f t="shared" si="63"/>
        <v>38</v>
      </c>
      <c r="L181" s="75">
        <f t="shared" si="50"/>
        <v>38</v>
      </c>
      <c r="M181" s="75">
        <f t="shared" si="51"/>
        <v>38</v>
      </c>
      <c r="N181" s="81"/>
      <c r="O181" s="81"/>
      <c r="P181" s="81"/>
      <c r="Q181" s="81"/>
      <c r="R181" s="81"/>
      <c r="S181" s="81"/>
      <c r="T181" s="77">
        <v>190</v>
      </c>
      <c r="U181" s="75">
        <f t="shared" si="52"/>
        <v>0</v>
      </c>
      <c r="V181" s="75">
        <f t="shared" si="53"/>
        <v>33</v>
      </c>
      <c r="W181" s="75">
        <f t="shared" si="54"/>
        <v>33</v>
      </c>
      <c r="X181" s="75">
        <f t="shared" si="55"/>
        <v>33</v>
      </c>
      <c r="Y181" s="76">
        <v>20</v>
      </c>
      <c r="Z181" s="75">
        <f t="shared" si="56"/>
        <v>0</v>
      </c>
      <c r="AA181" s="75">
        <f t="shared" si="57"/>
        <v>47</v>
      </c>
      <c r="AB181" s="75">
        <f t="shared" si="58"/>
        <v>47</v>
      </c>
      <c r="AC181" s="75">
        <f t="shared" si="59"/>
        <v>47</v>
      </c>
      <c r="AD181" s="78">
        <f t="shared" si="60"/>
        <v>150</v>
      </c>
      <c r="AE181" s="78">
        <f t="shared" si="61"/>
        <v>150</v>
      </c>
      <c r="AF181" s="78">
        <f t="shared" si="64"/>
        <v>60</v>
      </c>
    </row>
    <row r="182" spans="1:34" s="79" customFormat="1" x14ac:dyDescent="0.25">
      <c r="A182" s="71">
        <v>177</v>
      </c>
      <c r="B182" s="72" t="s">
        <v>435</v>
      </c>
      <c r="C182" s="73">
        <v>12</v>
      </c>
      <c r="D182" s="84">
        <v>7.62</v>
      </c>
      <c r="E182" s="75">
        <f t="shared" si="46"/>
        <v>45</v>
      </c>
      <c r="F182" s="75">
        <f t="shared" si="47"/>
        <v>0</v>
      </c>
      <c r="G182" s="75">
        <f t="shared" si="48"/>
        <v>45</v>
      </c>
      <c r="H182" s="75">
        <f t="shared" si="49"/>
        <v>45</v>
      </c>
      <c r="I182" s="76">
        <v>32</v>
      </c>
      <c r="J182" s="75">
        <f t="shared" si="62"/>
        <v>0</v>
      </c>
      <c r="K182" s="75">
        <f t="shared" si="63"/>
        <v>11</v>
      </c>
      <c r="L182" s="75">
        <f t="shared" si="50"/>
        <v>11</v>
      </c>
      <c r="M182" s="75">
        <f t="shared" si="51"/>
        <v>11</v>
      </c>
      <c r="N182" s="81"/>
      <c r="O182" s="81"/>
      <c r="P182" s="81"/>
      <c r="Q182" s="81"/>
      <c r="R182" s="81"/>
      <c r="S182" s="81"/>
      <c r="T182" s="77">
        <v>202</v>
      </c>
      <c r="U182" s="75">
        <f t="shared" si="52"/>
        <v>0</v>
      </c>
      <c r="V182" s="75">
        <f t="shared" si="53"/>
        <v>42</v>
      </c>
      <c r="W182" s="75">
        <f t="shared" si="54"/>
        <v>42</v>
      </c>
      <c r="X182" s="75">
        <f t="shared" si="55"/>
        <v>42</v>
      </c>
      <c r="Y182" s="76">
        <v>29</v>
      </c>
      <c r="Z182" s="75">
        <f t="shared" si="56"/>
        <v>64</v>
      </c>
      <c r="AA182" s="75">
        <f t="shared" si="57"/>
        <v>0</v>
      </c>
      <c r="AB182" s="75">
        <f t="shared" si="58"/>
        <v>64</v>
      </c>
      <c r="AC182" s="75">
        <f t="shared" si="59"/>
        <v>64</v>
      </c>
      <c r="AD182" s="78">
        <f t="shared" si="60"/>
        <v>162</v>
      </c>
      <c r="AE182" s="78">
        <f t="shared" si="61"/>
        <v>162</v>
      </c>
      <c r="AF182" s="78">
        <f t="shared" si="64"/>
        <v>37</v>
      </c>
      <c r="AH182" s="79">
        <f>SUM(H179:H182,M178:M181,X179:X182,AC178,AC180:AC182)</f>
        <v>648</v>
      </c>
    </row>
    <row r="183" spans="1:34" x14ac:dyDescent="0.25">
      <c r="U183" s="11"/>
      <c r="V183" s="11"/>
    </row>
    <row r="184" spans="1:34" x14ac:dyDescent="0.25">
      <c r="U184" s="11"/>
      <c r="V184" s="11"/>
    </row>
    <row r="185" spans="1:34" x14ac:dyDescent="0.25">
      <c r="U185" s="11"/>
      <c r="V185" s="11"/>
    </row>
    <row r="186" spans="1:34" x14ac:dyDescent="0.25">
      <c r="U186" s="11"/>
      <c r="V186" s="11"/>
    </row>
    <row r="187" spans="1:34" x14ac:dyDescent="0.25">
      <c r="U187" s="11"/>
      <c r="V187" s="11"/>
    </row>
    <row r="188" spans="1:34" x14ac:dyDescent="0.25">
      <c r="U188" s="11"/>
      <c r="V188" s="11"/>
    </row>
    <row r="189" spans="1:34" x14ac:dyDescent="0.25">
      <c r="U189" s="11"/>
      <c r="V189" s="11"/>
    </row>
    <row r="190" spans="1:34" x14ac:dyDescent="0.25">
      <c r="U190" s="11"/>
      <c r="V190" s="11"/>
    </row>
    <row r="191" spans="1:34" x14ac:dyDescent="0.25">
      <c r="U191" s="11"/>
      <c r="V191" s="11"/>
    </row>
    <row r="192" spans="1:34" x14ac:dyDescent="0.25">
      <c r="U192" s="11"/>
      <c r="V192" s="11"/>
    </row>
    <row r="193" spans="8:31" x14ac:dyDescent="0.25">
      <c r="U193" s="11"/>
      <c r="V193" s="11"/>
    </row>
    <row r="194" spans="8:31" x14ac:dyDescent="0.25">
      <c r="U194" s="11"/>
      <c r="V194" s="11"/>
    </row>
    <row r="195" spans="8:31" x14ac:dyDescent="0.25">
      <c r="U195" s="11"/>
      <c r="V195" s="11"/>
    </row>
    <row r="196" spans="8:31" x14ac:dyDescent="0.25">
      <c r="U196" s="11"/>
      <c r="V196" s="11"/>
    </row>
    <row r="197" spans="8:31" x14ac:dyDescent="0.25">
      <c r="U197" s="11"/>
      <c r="V197" s="11"/>
    </row>
    <row r="198" spans="8:31" x14ac:dyDescent="0.25">
      <c r="U198" s="11"/>
      <c r="V198" s="11"/>
    </row>
    <row r="199" spans="8:31" x14ac:dyDescent="0.25">
      <c r="U199" s="11"/>
      <c r="V199" s="11"/>
    </row>
    <row r="200" spans="8:31" x14ac:dyDescent="0.25">
      <c r="U200" s="11"/>
      <c r="V200" s="11"/>
    </row>
    <row r="201" spans="8:31" x14ac:dyDescent="0.25">
      <c r="U201" s="11"/>
      <c r="V201" s="11"/>
    </row>
    <row r="202" spans="8:31" x14ac:dyDescent="0.25">
      <c r="U202" s="11"/>
      <c r="V202" s="11"/>
    </row>
    <row r="203" spans="8:31" x14ac:dyDescent="0.25">
      <c r="U203" s="11"/>
      <c r="V203" s="11"/>
    </row>
    <row r="204" spans="8:31" x14ac:dyDescent="0.25">
      <c r="U204" s="11"/>
      <c r="V204" s="11"/>
    </row>
    <row r="207" spans="8:31" x14ac:dyDescent="0.25">
      <c r="H207" s="69">
        <f>H133+H132+H130+H129</f>
        <v>151</v>
      </c>
      <c r="M207" s="69">
        <f>M133+M131+M130+M129</f>
        <v>196</v>
      </c>
      <c r="X207" s="69">
        <f>X132+X131+X130+X129</f>
        <v>127</v>
      </c>
      <c r="AC207" s="69">
        <f>AC133+AC131+AC130+AC129</f>
        <v>175</v>
      </c>
      <c r="AE207">
        <f>H207+M207+X207+AC207</f>
        <v>649</v>
      </c>
    </row>
  </sheetData>
  <autoFilter ref="A5:AF204">
    <sortState ref="A6:AF307">
      <sortCondition ref="A5:A307"/>
    </sortState>
  </autoFilter>
  <mergeCells count="6">
    <mergeCell ref="A1:AF1"/>
    <mergeCell ref="A3:A4"/>
    <mergeCell ref="B3:B4"/>
    <mergeCell ref="C3:C4"/>
    <mergeCell ref="AE3:AE4"/>
    <mergeCell ref="AF3:AF4"/>
  </mergeCells>
  <pageMargins left="0.27559055118110237" right="0.27559055118110237" top="0.27559055118110237" bottom="0.27559055118110237" header="0.31496062992125984" footer="0.31496062992125984"/>
  <pageSetup paperSize="9" fitToHeight="0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P76"/>
  <sheetViews>
    <sheetView zoomScale="58" zoomScaleNormal="58" workbookViewId="0">
      <selection activeCell="L11" sqref="L11"/>
    </sheetView>
  </sheetViews>
  <sheetFormatPr defaultRowHeight="15" x14ac:dyDescent="0.25"/>
  <cols>
    <col min="1" max="1" width="4.7109375" style="39" customWidth="1"/>
    <col min="2" max="2" width="7.42578125" style="39" customWidth="1"/>
    <col min="3" max="3" width="7.7109375" style="39" customWidth="1"/>
    <col min="4" max="4" width="7.7109375" customWidth="1"/>
    <col min="5" max="5" width="7.7109375" style="39" customWidth="1"/>
    <col min="6" max="6" width="7.7109375" customWidth="1"/>
    <col min="7" max="7" width="7.7109375" style="39" customWidth="1"/>
    <col min="8" max="8" width="7.7109375" customWidth="1"/>
    <col min="9" max="9" width="7.7109375" style="39" customWidth="1"/>
    <col min="10" max="10" width="7.7109375" customWidth="1"/>
    <col min="11" max="11" width="7.7109375" style="39" customWidth="1"/>
    <col min="12" max="12" width="7.7109375" customWidth="1"/>
    <col min="13" max="13" width="7.7109375" style="39" customWidth="1"/>
    <col min="14" max="14" width="7.7109375" customWidth="1"/>
    <col min="15" max="15" width="7.7109375" style="39" customWidth="1"/>
    <col min="16" max="16" width="7.7109375" customWidth="1"/>
    <col min="17" max="17" width="7.7109375" style="39" customWidth="1"/>
    <col min="18" max="18" width="7.7109375" customWidth="1"/>
    <col min="19" max="19" width="7.7109375" style="39" customWidth="1"/>
    <col min="20" max="20" width="7.7109375" customWidth="1"/>
    <col min="21" max="21" width="7.7109375" style="39" customWidth="1"/>
    <col min="22" max="22" width="7.7109375" customWidth="1"/>
    <col min="23" max="23" width="7.7109375" style="39" customWidth="1"/>
    <col min="24" max="24" width="7.7109375" customWidth="1"/>
    <col min="25" max="25" width="7.7109375" style="39" customWidth="1"/>
    <col min="26" max="26" width="7.7109375" customWidth="1"/>
    <col min="27" max="27" width="7.7109375" style="39" customWidth="1"/>
    <col min="28" max="28" width="7.7109375" customWidth="1"/>
    <col min="29" max="29" width="7.7109375" style="39" customWidth="1"/>
    <col min="30" max="30" width="7.7109375" customWidth="1"/>
    <col min="31" max="31" width="7.7109375" style="39" customWidth="1"/>
    <col min="32" max="32" width="7.7109375" customWidth="1"/>
    <col min="33" max="33" width="7.7109375" style="39" customWidth="1"/>
    <col min="34" max="34" width="7.7109375" customWidth="1"/>
    <col min="35" max="35" width="7.7109375" style="39" customWidth="1"/>
    <col min="36" max="36" width="7.7109375" customWidth="1"/>
    <col min="37" max="37" width="7.7109375" style="39" customWidth="1"/>
    <col min="38" max="38" width="7.7109375" customWidth="1"/>
    <col min="39" max="39" width="12.7109375" hidden="1" customWidth="1"/>
    <col min="40" max="40" width="10.85546875" customWidth="1"/>
    <col min="41" max="41" width="10.5703125" customWidth="1"/>
  </cols>
  <sheetData>
    <row r="1" spans="1:42" x14ac:dyDescent="0.25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</row>
    <row r="2" spans="1:42" x14ac:dyDescent="0.25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</row>
    <row r="3" spans="1:42" ht="24" customHeight="1" x14ac:dyDescent="0.35">
      <c r="A3" s="252" t="s">
        <v>470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</row>
    <row r="4" spans="1:42" ht="24" customHeight="1" x14ac:dyDescent="0.25">
      <c r="A4" s="166"/>
      <c r="B4" s="166"/>
      <c r="C4" s="166"/>
      <c r="D4" s="166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</row>
    <row r="5" spans="1:42" ht="19.5" customHeight="1" x14ac:dyDescent="0.2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</row>
    <row r="6" spans="1:42" ht="57" customHeight="1" x14ac:dyDescent="0.25">
      <c r="A6" s="226" t="s">
        <v>56</v>
      </c>
      <c r="B6" s="226" t="s">
        <v>41</v>
      </c>
      <c r="C6" s="237" t="s">
        <v>473</v>
      </c>
      <c r="D6" s="237"/>
      <c r="E6" s="237"/>
      <c r="F6" s="237"/>
      <c r="G6" s="238" t="s">
        <v>472</v>
      </c>
      <c r="H6" s="238"/>
      <c r="I6" s="238"/>
      <c r="J6" s="238"/>
      <c r="K6" s="239" t="s">
        <v>478</v>
      </c>
      <c r="L6" s="239"/>
      <c r="M6" s="239"/>
      <c r="N6" s="239"/>
      <c r="O6" s="229" t="s">
        <v>480</v>
      </c>
      <c r="P6" s="229"/>
      <c r="Q6" s="229"/>
      <c r="R6" s="229"/>
      <c r="S6" s="236" t="s">
        <v>479</v>
      </c>
      <c r="T6" s="236"/>
      <c r="U6" s="236"/>
      <c r="V6" s="236"/>
      <c r="W6" s="237" t="s">
        <v>481</v>
      </c>
      <c r="X6" s="237"/>
      <c r="Y6" s="237"/>
      <c r="Z6" s="237"/>
      <c r="AA6" s="238" t="s">
        <v>482</v>
      </c>
      <c r="AB6" s="238"/>
      <c r="AC6" s="238"/>
      <c r="AD6" s="238"/>
      <c r="AE6" s="239" t="s">
        <v>483</v>
      </c>
      <c r="AF6" s="239"/>
      <c r="AG6" s="239"/>
      <c r="AH6" s="239"/>
      <c r="AI6" s="229" t="s">
        <v>477</v>
      </c>
      <c r="AJ6" s="229"/>
      <c r="AK6" s="229"/>
      <c r="AL6" s="229"/>
      <c r="AM6" s="227" t="s">
        <v>24</v>
      </c>
      <c r="AN6" s="258" t="s">
        <v>469</v>
      </c>
      <c r="AO6" s="255" t="s">
        <v>27</v>
      </c>
      <c r="AP6" s="225" t="s">
        <v>41</v>
      </c>
    </row>
    <row r="7" spans="1:42" ht="28.5" customHeight="1" x14ac:dyDescent="0.25">
      <c r="A7" s="226"/>
      <c r="B7" s="226"/>
      <c r="C7" s="244" t="s">
        <v>444</v>
      </c>
      <c r="D7" s="244"/>
      <c r="E7" s="244" t="s">
        <v>445</v>
      </c>
      <c r="F7" s="244"/>
      <c r="G7" s="233" t="s">
        <v>444</v>
      </c>
      <c r="H7" s="233"/>
      <c r="I7" s="233" t="s">
        <v>445</v>
      </c>
      <c r="J7" s="233"/>
      <c r="K7" s="240" t="s">
        <v>444</v>
      </c>
      <c r="L7" s="240"/>
      <c r="M7" s="240" t="s">
        <v>445</v>
      </c>
      <c r="N7" s="240"/>
      <c r="O7" s="230" t="s">
        <v>444</v>
      </c>
      <c r="P7" s="230"/>
      <c r="Q7" s="230" t="s">
        <v>445</v>
      </c>
      <c r="R7" s="230"/>
      <c r="S7" s="248" t="s">
        <v>444</v>
      </c>
      <c r="T7" s="248"/>
      <c r="U7" s="248" t="s">
        <v>445</v>
      </c>
      <c r="V7" s="248"/>
      <c r="W7" s="243" t="s">
        <v>444</v>
      </c>
      <c r="X7" s="243"/>
      <c r="Y7" s="244" t="s">
        <v>445</v>
      </c>
      <c r="Z7" s="244"/>
      <c r="AA7" s="233" t="s">
        <v>444</v>
      </c>
      <c r="AB7" s="233"/>
      <c r="AC7" s="233" t="s">
        <v>445</v>
      </c>
      <c r="AD7" s="233"/>
      <c r="AE7" s="240" t="s">
        <v>444</v>
      </c>
      <c r="AF7" s="240"/>
      <c r="AG7" s="240" t="s">
        <v>445</v>
      </c>
      <c r="AH7" s="240"/>
      <c r="AI7" s="230" t="s">
        <v>444</v>
      </c>
      <c r="AJ7" s="230"/>
      <c r="AK7" s="230" t="s">
        <v>445</v>
      </c>
      <c r="AL7" s="230"/>
      <c r="AM7" s="227"/>
      <c r="AN7" s="259"/>
      <c r="AO7" s="256"/>
      <c r="AP7" s="225"/>
    </row>
    <row r="8" spans="1:42" ht="11.25" customHeight="1" x14ac:dyDescent="0.25">
      <c r="A8" s="226"/>
      <c r="B8" s="226"/>
      <c r="C8" s="247" t="s">
        <v>61</v>
      </c>
      <c r="D8" s="246" t="s">
        <v>3</v>
      </c>
      <c r="E8" s="247" t="s">
        <v>61</v>
      </c>
      <c r="F8" s="246" t="s">
        <v>3</v>
      </c>
      <c r="G8" s="234" t="s">
        <v>61</v>
      </c>
      <c r="H8" s="253" t="s">
        <v>3</v>
      </c>
      <c r="I8" s="234" t="s">
        <v>61</v>
      </c>
      <c r="J8" s="235" t="s">
        <v>3</v>
      </c>
      <c r="K8" s="241" t="s">
        <v>61</v>
      </c>
      <c r="L8" s="242" t="s">
        <v>3</v>
      </c>
      <c r="M8" s="241" t="s">
        <v>61</v>
      </c>
      <c r="N8" s="242" t="s">
        <v>3</v>
      </c>
      <c r="O8" s="231" t="s">
        <v>61</v>
      </c>
      <c r="P8" s="232" t="s">
        <v>3</v>
      </c>
      <c r="Q8" s="231" t="s">
        <v>61</v>
      </c>
      <c r="R8" s="232" t="s">
        <v>3</v>
      </c>
      <c r="S8" s="249" t="s">
        <v>61</v>
      </c>
      <c r="T8" s="250" t="s">
        <v>3</v>
      </c>
      <c r="U8" s="249" t="s">
        <v>61</v>
      </c>
      <c r="V8" s="250" t="s">
        <v>3</v>
      </c>
      <c r="W8" s="245" t="s">
        <v>61</v>
      </c>
      <c r="X8" s="246" t="s">
        <v>3</v>
      </c>
      <c r="Y8" s="247" t="s">
        <v>61</v>
      </c>
      <c r="Z8" s="246" t="s">
        <v>3</v>
      </c>
      <c r="AA8" s="234" t="s">
        <v>61</v>
      </c>
      <c r="AB8" s="235" t="s">
        <v>3</v>
      </c>
      <c r="AC8" s="234" t="s">
        <v>61</v>
      </c>
      <c r="AD8" s="235" t="s">
        <v>3</v>
      </c>
      <c r="AE8" s="241" t="s">
        <v>61</v>
      </c>
      <c r="AF8" s="242" t="s">
        <v>3</v>
      </c>
      <c r="AG8" s="241" t="s">
        <v>61</v>
      </c>
      <c r="AH8" s="242" t="s">
        <v>3</v>
      </c>
      <c r="AI8" s="231" t="s">
        <v>61</v>
      </c>
      <c r="AJ8" s="232" t="s">
        <v>3</v>
      </c>
      <c r="AK8" s="231" t="s">
        <v>61</v>
      </c>
      <c r="AL8" s="232" t="s">
        <v>3</v>
      </c>
      <c r="AM8" s="227"/>
      <c r="AN8" s="259"/>
      <c r="AO8" s="256"/>
      <c r="AP8" s="225"/>
    </row>
    <row r="9" spans="1:42" x14ac:dyDescent="0.25">
      <c r="A9" s="226"/>
      <c r="B9" s="226"/>
      <c r="C9" s="247"/>
      <c r="D9" s="246"/>
      <c r="E9" s="247"/>
      <c r="F9" s="246"/>
      <c r="G9" s="234"/>
      <c r="H9" s="254"/>
      <c r="I9" s="234"/>
      <c r="J9" s="235"/>
      <c r="K9" s="241"/>
      <c r="L9" s="242"/>
      <c r="M9" s="241"/>
      <c r="N9" s="242"/>
      <c r="O9" s="231"/>
      <c r="P9" s="232"/>
      <c r="Q9" s="231"/>
      <c r="R9" s="232"/>
      <c r="S9" s="249"/>
      <c r="T9" s="250"/>
      <c r="U9" s="249"/>
      <c r="V9" s="250"/>
      <c r="W9" s="245"/>
      <c r="X9" s="246"/>
      <c r="Y9" s="247"/>
      <c r="Z9" s="246"/>
      <c r="AA9" s="234"/>
      <c r="AB9" s="235"/>
      <c r="AC9" s="234"/>
      <c r="AD9" s="235"/>
      <c r="AE9" s="241"/>
      <c r="AF9" s="242"/>
      <c r="AG9" s="241"/>
      <c r="AH9" s="242"/>
      <c r="AI9" s="231"/>
      <c r="AJ9" s="232"/>
      <c r="AK9" s="231"/>
      <c r="AL9" s="232"/>
      <c r="AM9" s="227"/>
      <c r="AN9" s="260"/>
      <c r="AO9" s="257"/>
      <c r="AP9" s="225"/>
    </row>
    <row r="10" spans="1:42" x14ac:dyDescent="0.25">
      <c r="A10" s="167"/>
      <c r="B10" s="167"/>
      <c r="C10" s="96"/>
      <c r="D10" s="97"/>
      <c r="E10" s="96"/>
      <c r="F10" s="97"/>
      <c r="G10" s="98"/>
      <c r="H10" s="170"/>
      <c r="I10" s="98"/>
      <c r="J10" s="170"/>
      <c r="K10" s="100"/>
      <c r="L10" s="101"/>
      <c r="M10" s="100"/>
      <c r="N10" s="101"/>
      <c r="O10" s="102"/>
      <c r="P10" s="103"/>
      <c r="Q10" s="102"/>
      <c r="R10" s="103"/>
      <c r="S10" s="104"/>
      <c r="T10" s="105"/>
      <c r="U10" s="104"/>
      <c r="V10" s="105"/>
      <c r="W10" s="106"/>
      <c r="X10" s="97"/>
      <c r="Y10" s="96"/>
      <c r="Z10" s="97"/>
      <c r="AA10" s="98"/>
      <c r="AB10" s="170"/>
      <c r="AC10" s="98"/>
      <c r="AD10" s="170"/>
      <c r="AE10" s="100"/>
      <c r="AF10" s="101"/>
      <c r="AG10" s="100"/>
      <c r="AH10" s="101"/>
      <c r="AI10" s="102"/>
      <c r="AJ10" s="103"/>
      <c r="AK10" s="102"/>
      <c r="AL10" s="103"/>
      <c r="AM10" s="107"/>
      <c r="AN10" s="108"/>
      <c r="AO10" s="108"/>
      <c r="AP10" s="132"/>
    </row>
    <row r="11" spans="1:42" ht="21" customHeight="1" x14ac:dyDescent="0.25">
      <c r="A11" s="45">
        <v>21</v>
      </c>
      <c r="B11" s="145">
        <v>32</v>
      </c>
      <c r="C11" s="144">
        <v>23</v>
      </c>
      <c r="D11" s="110">
        <f t="shared" ref="D11:D58" si="0">IF(C11&lt;1,0,IF(C11&lt;2,50,IF(C11&lt;3,48,IF(C11&lt;4,46,IF(C11&lt;5,44,IF(C11&lt;6,42,IF(C11&lt;7,41,IF(C11&lt;8,40,IF(C11&lt;9,39,IF(C11&lt;10,38,IF(C11&lt;11,37,IF(C11&lt;12,36,IF(C11&lt;13,35,IF(C11&lt;14,34,IF(C11&lt;15,33,IF(C11&lt;16,32,IF(C11&lt;17,31,IF(C11&lt;18,30,IF(C11&lt;19,29,IF(C11&lt;20,28,IF(C11&lt;21,27,IF(C11&lt;22,26,IF(C11&lt;23,25,IF(C11&lt;24,24,IF(C11&lt;25,23,IF(C11&lt;26,22,IF(C11&lt;27,21,IF(C11&lt;28,20,IF(C11&lt;29,19,IF(C11&lt;30,18,IF(C11&lt;31,17,IF(C11&lt;32,16,IF(C11&lt;33,15,IF(C11&lt;34,14,IF(C11&lt;35,13,IF(C11&lt;36,12,IF(C11&lt;37,11,IF(C11&lt;38,10,IF(C11&lt;39,9,IF(C11&lt;40,8,IF(C11&lt;41,7,IF(C11&lt;42,6,IF(C11&lt;43,5,IF(C11&lt;44,4,IF(C11&lt;45,3,IF(C11&lt;46,2,IF(C11&lt;47,1,IF(C11&lt;48,0,IF(C11&lt;49,0,)))))))))))))))))))))))))))))))))))))))))))))))))</f>
        <v>24</v>
      </c>
      <c r="E11" s="119">
        <v>17</v>
      </c>
      <c r="F11" s="110">
        <f t="shared" ref="F11:F58" si="1">IF(E11&lt;1,0,IF(E11&lt;2,50,IF(E11&lt;3,48,IF(E11&lt;4,46,IF(E11&lt;5,44,IF(E11&lt;6,42,IF(E11&lt;7,41,IF(E11&lt;8,40,IF(E11&lt;9,39,IF(E11&lt;10,38,IF(E11&lt;11,37,IF(E11&lt;12,36,IF(E11&lt;13,35,IF(E11&lt;14,34,IF(E11&lt;15,33,IF(E11&lt;16,32,IF(E11&lt;17,31,IF(E11&lt;18,30,IF(E11&lt;19,29,IF(E11&lt;20,28,IF(E11&lt;21,27,IF(E11&lt;22,26,IF(E11&lt;23,25,IF(E11&lt;24,24,IF(E11&lt;25,23,IF(E11&lt;26,22,IF(E11&lt;27,21,IF(E11&lt;28,20,IF(E11&lt;29,19,IF(E11&lt;30,18,IF(E11&lt;31,17,IF(E11&lt;32,16,IF(E11&lt;33,15,IF(E11&lt;34,14,IF(E11&lt;35,13,IF(E11&lt;36,12,IF(E11&lt;37,11,IF(E11&lt;38,10,IF(E11&lt;39,9,IF(E11&lt;40,8,IF(E11&lt;41,7,IF(E11&lt;42,6,IF(E11&lt;43,5,IF(E11&lt;44,4,IF(E11&lt;45,3,IF(E11&lt;46,2,IF(E11&lt;47,1,IF(E11&lt;48,0,IF(E11&lt;49,0,)))))))))))))))))))))))))))))))))))))))))))))))))</f>
        <v>30</v>
      </c>
      <c r="G11" s="141">
        <v>24</v>
      </c>
      <c r="H11" s="112">
        <f t="shared" ref="H11:H58" si="2">IF(G11&lt;1,0,IF(G11&lt;2,50,IF(G11&lt;3,48,IF(G11&lt;4,46,IF(G11&lt;5,44,IF(G11&lt;6,42,IF(G11&lt;7,41,IF(G11&lt;8,40,IF(G11&lt;9,39,IF(G11&lt;10,38,IF(G11&lt;11,37,IF(G11&lt;12,36,IF(G11&lt;13,35,IF(G11&lt;14,34,IF(G11&lt;15,33,IF(G11&lt;16,32,IF(G11&lt;17,31,IF(G11&lt;18,30,IF(G11&lt;19,29,IF(G11&lt;20,28,IF(G11&lt;21,27,IF(G11&lt;22,26,IF(G11&lt;23,25,IF(G11&lt;24,24,IF(G11&lt;25,23,IF(G11&lt;26,22,IF(G11&lt;27,21,IF(G11&lt;28,20,IF(G11&lt;29,19,IF(G11&lt;30,18,IF(G11&lt;31,17,IF(G11&lt;32,16,IF(G11&lt;33,15,IF(G11&lt;34,14,IF(G11&lt;35,13,IF(G11&lt;36,12,IF(G11&lt;37,11,IF(G11&lt;38,10,IF(G11&lt;39,9,IF(G11&lt;40,8,IF(G11&lt;41,7,IF(G11&lt;42,6,IF(G11&lt;43,5,IF(G11&lt;44,4,IF(G11&lt;45,3,IF(G11&lt;46,2,IF(G11&lt;47,1,IF(G11&lt;48,0,IF(G11&lt;49,0,)))))))))))))))))))))))))))))))))))))))))))))))))</f>
        <v>23</v>
      </c>
      <c r="I11" s="141">
        <v>18</v>
      </c>
      <c r="J11" s="112">
        <f t="shared" ref="J11:J58" si="3">IF(I11&lt;1,0,IF(I11&lt;2,50,IF(I11&lt;3,48,IF(I11&lt;4,46,IF(I11&lt;5,44,IF(I11&lt;6,42,IF(I11&lt;7,41,IF(I11&lt;8,40,IF(I11&lt;9,39,IF(I11&lt;10,38,IF(I11&lt;11,37,IF(I11&lt;12,36,IF(I11&lt;13,35,IF(I11&lt;14,34,IF(I11&lt;15,33,IF(I11&lt;16,32,IF(I11&lt;17,31,IF(I11&lt;18,30,IF(I11&lt;19,29,IF(I11&lt;20,28,IF(I11&lt;21,27,IF(I11&lt;22,26,IF(I11&lt;23,25,IF(I11&lt;24,24,IF(I11&lt;25,23,IF(I11&lt;26,22,IF(I11&lt;27,21,IF(I11&lt;28,20,IF(I11&lt;29,19,IF(I11&lt;30,18,IF(I11&lt;31,17,IF(I11&lt;32,16,IF(I11&lt;33,15,IF(I11&lt;34,14,IF(I11&lt;35,13,IF(I11&lt;36,12,IF(I11&lt;37,11,IF(I11&lt;38,10,IF(I11&lt;39,9,IF(I11&lt;40,8,IF(I11&lt;41,7,IF(I11&lt;42,6,IF(I11&lt;43,5,IF(I11&lt;44,4,IF(I11&lt;45,3,IF(I11&lt;46,2,IF(I11&lt;47,1,IF(I11&lt;48,0,IF(I11&lt;49,0,)))))))))))))))))))))))))))))))))))))))))))))))))</f>
        <v>29</v>
      </c>
      <c r="K11" s="143">
        <v>1</v>
      </c>
      <c r="L11" s="114">
        <f t="shared" ref="L11:L58" si="4">IF(K11&lt;1,0,IF(K11&lt;2,50,IF(K11&lt;3,48,IF(K11&lt;4,46,IF(K11&lt;5,44,IF(K11&lt;6,42,IF(K11&lt;7,41,IF(K11&lt;8,40,IF(K11&lt;9,39,IF(K11&lt;10,38,IF(K11&lt;11,37,IF(K11&lt;12,36,IF(K11&lt;13,35,IF(K11&lt;14,34,IF(K11&lt;15,33,IF(K11&lt;16,32,IF(K11&lt;17,31,IF(K11&lt;18,30,IF(K11&lt;19,29,IF(K11&lt;20,28,IF(K11&lt;21,27,IF(K11&lt;22,26,IF(K11&lt;23,25,IF(K11&lt;24,24,IF(K11&lt;25,23,IF(K11&lt;26,22,IF(K11&lt;27,21,IF(K11&lt;28,20,IF(K11&lt;29,19,IF(K11&lt;30,18,IF(K11&lt;31,17,IF(K11&lt;32,16,IF(K11&lt;33,15,IF(K11&lt;34,14,IF(K11&lt;35,13,IF(K11&lt;36,12,IF(K11&lt;37,11,IF(K11&lt;38,10,IF(K11&lt;39,9,IF(K11&lt;40,8,IF(K11&lt;41,7,IF(K11&lt;42,6,IF(K11&lt;43,5,IF(K11&lt;44,4,IF(K11&lt;45,3,IF(K11&lt;46,2,IF(K11&lt;47,1,IF(K11&lt;48,0,IF(K11&lt;49,0,)))))))))))))))))))))))))))))))))))))))))))))))))</f>
        <v>50</v>
      </c>
      <c r="M11" s="143">
        <v>12</v>
      </c>
      <c r="N11" s="114">
        <f t="shared" ref="N11:N58" si="5">IF(M11&lt;1,0,IF(M11&lt;2,50,IF(M11&lt;3,48,IF(M11&lt;4,46,IF(M11&lt;5,44,IF(M11&lt;6,42,IF(M11&lt;7,41,IF(M11&lt;8,40,IF(M11&lt;9,39,IF(M11&lt;10,38,IF(M11&lt;11,37,IF(M11&lt;12,36,IF(M11&lt;13,35,IF(M11&lt;14,34,IF(M11&lt;15,33,IF(M11&lt;16,32,IF(M11&lt;17,31,IF(M11&lt;18,30,IF(M11&lt;19,29,IF(M11&lt;20,28,IF(M11&lt;21,27,IF(M11&lt;22,26,IF(M11&lt;23,25,IF(M11&lt;24,24,IF(M11&lt;25,23,IF(M11&lt;26,22,IF(M11&lt;27,21,IF(M11&lt;28,20,IF(M11&lt;29,19,IF(M11&lt;30,18,IF(M11&lt;31,17,IF(M11&lt;32,16,IF(M11&lt;33,15,IF(M11&lt;34,14,IF(M11&lt;35,13,IF(M11&lt;36,12,IF(M11&lt;37,11,IF(M11&lt;38,10,IF(M11&lt;39,9,IF(M11&lt;40,8,IF(M11&lt;41,7,IF(M11&lt;42,6,IF(M11&lt;43,5,IF(M11&lt;44,4,IF(M11&lt;45,3,IF(M11&lt;46,2,IF(M11&lt;47,1,IF(M11&lt;48,0,IF(M11&lt;49,0,)))))))))))))))))))))))))))))))))))))))))))))))))</f>
        <v>35</v>
      </c>
      <c r="O11" s="168"/>
      <c r="P11" s="116">
        <f t="shared" ref="P11:P58" si="6">IF(O11&lt;1,0,IF(O11&lt;2,50,IF(O11&lt;3,48,IF(O11&lt;4,46,IF(O11&lt;5,44,IF(O11&lt;6,42,IF(O11&lt;7,41,IF(O11&lt;8,40,IF(O11&lt;9,39,IF(O11&lt;10,38,IF(O11&lt;11,37,IF(O11&lt;12,36,IF(O11&lt;13,35,IF(O11&lt;14,34,IF(O11&lt;15,33,IF(O11&lt;16,32,IF(O11&lt;17,31,IF(O11&lt;18,30,IF(O11&lt;19,29,IF(O11&lt;20,28,IF(O11&lt;21,27,IF(O11&lt;22,26,IF(O11&lt;23,25,IF(O11&lt;24,24,IF(O11&lt;25,23,IF(O11&lt;26,22,IF(O11&lt;27,21,IF(O11&lt;28,20,IF(O11&lt;29,19,IF(O11&lt;30,18,IF(O11&lt;31,17,IF(O11&lt;32,16,IF(O11&lt;33,15,IF(O11&lt;34,14,IF(O11&lt;35,13,IF(O11&lt;36,12,IF(O11&lt;37,11,IF(O11&lt;38,10,IF(O11&lt;39,9,IF(O11&lt;40,8,IF(O11&lt;41,7,IF(O11&lt;42,6,IF(O11&lt;43,5,IF(O11&lt;44,4,IF(O11&lt;45,3,IF(O11&lt;46,2,IF(O11&lt;47,1,IF(O11&lt;48,0,IF(O11&lt;49,0,)))))))))))))))))))))))))))))))))))))))))))))))))</f>
        <v>0</v>
      </c>
      <c r="Q11" s="168"/>
      <c r="R11" s="116">
        <f t="shared" ref="R11:R58" si="7">IF(Q11&lt;1,0,IF(Q11&lt;2,50,IF(Q11&lt;3,48,IF(Q11&lt;4,46,IF(Q11&lt;5,44,IF(Q11&lt;6,42,IF(Q11&lt;7,41,IF(Q11&lt;8,40,IF(Q11&lt;9,39,IF(Q11&lt;10,38,IF(Q11&lt;11,37,IF(Q11&lt;12,36,IF(Q11&lt;13,35,IF(Q11&lt;14,34,IF(Q11&lt;15,33,IF(Q11&lt;16,32,IF(Q11&lt;17,31,IF(Q11&lt;18,30,IF(Q11&lt;19,29,IF(Q11&lt;20,28,IF(Q11&lt;21,27,IF(Q11&lt;22,26,IF(Q11&lt;23,25,IF(Q11&lt;24,24,IF(Q11&lt;25,23,IF(Q11&lt;26,22,IF(Q11&lt;27,21,IF(Q11&lt;28,20,IF(Q11&lt;29,19,IF(Q11&lt;30,18,IF(Q11&lt;31,17,IF(Q11&lt;32,16,IF(Q11&lt;33,15,IF(Q11&lt;34,14,IF(Q11&lt;35,13,IF(Q11&lt;36,12,IF(Q11&lt;37,11,IF(Q11&lt;38,10,IF(Q11&lt;39,9,IF(Q11&lt;40,8,IF(Q11&lt;41,7,IF(Q11&lt;42,6,IF(Q11&lt;43,5,IF(Q11&lt;44,4,IF(Q11&lt;45,3,IF(Q11&lt;46,2,IF(Q11&lt;47,1,IF(Q11&lt;48,0,IF(Q11&lt;49,0,)))))))))))))))))))))))))))))))))))))))))))))))))</f>
        <v>0</v>
      </c>
      <c r="S11" s="142">
        <v>3</v>
      </c>
      <c r="T11" s="118">
        <f t="shared" ref="T11:T58" si="8">IF(S11&lt;1,0,IF(S11&lt;2,50,IF(S11&lt;3,48,IF(S11&lt;4,46,IF(S11&lt;5,44,IF(S11&lt;6,42,IF(S11&lt;7,41,IF(S11&lt;8,40,IF(S11&lt;9,39,IF(S11&lt;10,38,IF(S11&lt;11,37,IF(S11&lt;12,36,IF(S11&lt;13,35,IF(S11&lt;14,34,IF(S11&lt;15,33,IF(S11&lt;16,32,IF(S11&lt;17,31,IF(S11&lt;18,30,IF(S11&lt;19,29,IF(S11&lt;20,28,IF(S11&lt;21,27,IF(S11&lt;22,26,IF(S11&lt;23,25,IF(S11&lt;24,24,IF(S11&lt;25,23,IF(S11&lt;26,22,IF(S11&lt;27,21,IF(S11&lt;28,20,IF(S11&lt;29,19,IF(S11&lt;30,18,IF(S11&lt;31,17,IF(S11&lt;32,16,IF(S11&lt;33,15,IF(S11&lt;34,14,IF(S11&lt;35,13,IF(S11&lt;36,12,IF(S11&lt;37,11,IF(S11&lt;38,10,IF(S11&lt;39,9,IF(S11&lt;40,8,IF(S11&lt;41,7,IF(S11&lt;42,6,IF(S11&lt;43,5,IF(S11&lt;44,4,IF(S11&lt;45,3,IF(S11&lt;46,2,IF(S11&lt;47,1,IF(S11&lt;48,0,IF(S11&lt;49,0,)))))))))))))))))))))))))))))))))))))))))))))))))</f>
        <v>46</v>
      </c>
      <c r="U11" s="142">
        <v>26</v>
      </c>
      <c r="V11" s="118">
        <f t="shared" ref="V11:V58" si="9">IF(U11&lt;1,0,IF(U11&lt;2,50,IF(U11&lt;3,48,IF(U11&lt;4,46,IF(U11&lt;5,44,IF(U11&lt;6,42,IF(U11&lt;7,41,IF(U11&lt;8,40,IF(U11&lt;9,39,IF(U11&lt;10,38,IF(U11&lt;11,37,IF(U11&lt;12,36,IF(U11&lt;13,35,IF(U11&lt;14,34,IF(U11&lt;15,33,IF(U11&lt;16,32,IF(U11&lt;17,31,IF(U11&lt;18,30,IF(U11&lt;19,29,IF(U11&lt;20,28,IF(U11&lt;21,27,IF(U11&lt;22,26,IF(U11&lt;23,25,IF(U11&lt;24,24,IF(U11&lt;25,23,IF(U11&lt;26,22,IF(U11&lt;27,21,IF(U11&lt;28,20,IF(U11&lt;29,19,IF(U11&lt;30,18,IF(U11&lt;31,17,IF(U11&lt;32,16,IF(U11&lt;33,15,IF(U11&lt;34,14,IF(U11&lt;35,13,IF(U11&lt;36,12,IF(U11&lt;37,11,IF(U11&lt;38,10,IF(U11&lt;39,9,IF(U11&lt;40,8,IF(U11&lt;41,7,IF(U11&lt;42,6,IF(U11&lt;43,5,IF(U11&lt;44,4,IF(U11&lt;45,3,IF(U11&lt;46,2,IF(U11&lt;47,1,IF(U11&lt;48,0,IF(U11&lt;49,0,)))))))))))))))))))))))))))))))))))))))))))))))))</f>
        <v>21</v>
      </c>
      <c r="W11" s="119">
        <v>14</v>
      </c>
      <c r="X11" s="110">
        <f t="shared" ref="X11:X58" si="10">IF(W11&lt;1,0,IF(W11&lt;2,50,IF(W11&lt;3,48,IF(W11&lt;4,46,IF(W11&lt;5,44,IF(W11&lt;6,42,IF(W11&lt;7,41,IF(W11&lt;8,40,IF(W11&lt;9,39,IF(W11&lt;10,38,IF(W11&lt;11,37,IF(W11&lt;12,36,IF(W11&lt;13,35,IF(W11&lt;14,34,IF(W11&lt;15,33,IF(W11&lt;16,32,IF(W11&lt;17,31,IF(W11&lt;18,30,IF(W11&lt;19,29,IF(W11&lt;20,28,IF(W11&lt;21,27,IF(W11&lt;22,26,IF(W11&lt;23,25,IF(W11&lt;24,24,IF(W11&lt;25,23,IF(W11&lt;26,22,IF(W11&lt;27,21,IF(W11&lt;28,20,IF(W11&lt;29,19,IF(W11&lt;30,18,IF(W11&lt;31,17,IF(W11&lt;32,16,IF(W11&lt;33,15,IF(W11&lt;34,14,IF(W11&lt;35,13,IF(W11&lt;36,12,IF(W11&lt;37,11,IF(W11&lt;38,10,IF(W11&lt;39,9,IF(W11&lt;40,8,IF(W11&lt;41,7,IF(W11&lt;42,6,IF(W11&lt;43,5,IF(W11&lt;44,4,IF(W11&lt;45,3,IF(W11&lt;46,2,IF(W11&lt;47,1,IF(W11&lt;48,0,IF(W11&lt;49,0,)))))))))))))))))))))))))))))))))))))))))))))))))</f>
        <v>33</v>
      </c>
      <c r="Y11" s="119">
        <v>4</v>
      </c>
      <c r="Z11" s="110">
        <f t="shared" ref="Z11:Z58" si="11">IF(Y11&lt;1,0,IF(Y11&lt;2,50,IF(Y11&lt;3,48,IF(Y11&lt;4,46,IF(Y11&lt;5,44,IF(Y11&lt;6,42,IF(Y11&lt;7,41,IF(Y11&lt;8,40,IF(Y11&lt;9,39,IF(Y11&lt;10,38,IF(Y11&lt;11,37,IF(Y11&lt;12,36,IF(Y11&lt;13,35,IF(Y11&lt;14,34,IF(Y11&lt;15,33,IF(Y11&lt;16,32,IF(Y11&lt;17,31,IF(Y11&lt;18,30,IF(Y11&lt;19,29,IF(Y11&lt;20,28,IF(Y11&lt;21,27,IF(Y11&lt;22,26,IF(Y11&lt;23,25,IF(Y11&lt;24,24,IF(Y11&lt;25,23,IF(Y11&lt;26,22,IF(Y11&lt;27,21,IF(Y11&lt;28,20,IF(Y11&lt;29,19,IF(Y11&lt;30,18,IF(Y11&lt;31,17,IF(Y11&lt;32,16,IF(Y11&lt;33,15,IF(Y11&lt;34,14,IF(Y11&lt;35,13,IF(Y11&lt;36,12,IF(Y11&lt;37,11,IF(Y11&lt;38,10,IF(Y11&lt;39,9,IF(Y11&lt;40,8,IF(Y11&lt;41,7,IF(Y11&lt;42,6,IF(Y11&lt;43,5,IF(Y11&lt;44,4,IF(Y11&lt;45,3,IF(Y11&lt;46,2,IF(Y11&lt;47,1,IF(Y11&lt;48,0,IF(Y11&lt;49,0,)))))))))))))))))))))))))))))))))))))))))))))))))</f>
        <v>44</v>
      </c>
      <c r="AA11" s="141"/>
      <c r="AB11" s="112">
        <f t="shared" ref="AB11:AB58" si="12">IF(AA11&lt;1,0,IF(AA11&lt;2,50,IF(AA11&lt;3,48,IF(AA11&lt;4,46,IF(AA11&lt;5,44,IF(AA11&lt;6,42,IF(AA11&lt;7,41,IF(AA11&lt;8,40,IF(AA11&lt;9,39,IF(AA11&lt;10,38,IF(AA11&lt;11,37,IF(AA11&lt;12,36,IF(AA11&lt;13,35,IF(AA11&lt;14,34,IF(AA11&lt;15,33,IF(AA11&lt;16,32,IF(AA11&lt;17,31,IF(AA11&lt;18,30,IF(AA11&lt;19,29,IF(AA11&lt;20,28,IF(AA11&lt;21,27,IF(AA11&lt;22,26,IF(AA11&lt;23,25,IF(AA11&lt;24,24,IF(AA11&lt;25,23,IF(AA11&lt;26,22,IF(AA11&lt;27,21,IF(AA11&lt;28,20,IF(AA11&lt;29,19,IF(AA11&lt;30,18,IF(AA11&lt;31,17,IF(AA11&lt;32,16,IF(AA11&lt;33,15,IF(AA11&lt;34,14,IF(AA11&lt;35,13,IF(AA11&lt;36,12,IF(AA11&lt;37,11,IF(AA11&lt;38,10,IF(AA11&lt;39,9,IF(AA11&lt;40,8,IF(AA11&lt;41,7,IF(AA11&lt;42,6,IF(AA11&lt;43,5,IF(AA11&lt;44,4,IF(AA11&lt;45,3,IF(AA11&lt;46,2,IF(AA11&lt;47,1,IF(AA11&lt;48,0,IF(AA11&lt;49,0,)))))))))))))))))))))))))))))))))))))))))))))))))</f>
        <v>0</v>
      </c>
      <c r="AC11" s="141"/>
      <c r="AD11" s="112">
        <f t="shared" ref="AD11:AD58" si="13">IF(AC11&lt;1,0,IF(AC11&lt;2,50,IF(AC11&lt;3,48,IF(AC11&lt;4,46,IF(AC11&lt;5,44,IF(AC11&lt;6,42,IF(AC11&lt;7,41,IF(AC11&lt;8,40,IF(AC11&lt;9,39,IF(AC11&lt;10,38,IF(AC11&lt;11,37,IF(AC11&lt;12,36,IF(AC11&lt;13,35,IF(AC11&lt;14,34,IF(AC11&lt;15,33,IF(AC11&lt;16,32,IF(AC11&lt;17,31,IF(AC11&lt;18,30,IF(AC11&lt;19,29,IF(AC11&lt;20,28,IF(AC11&lt;21,27,IF(AC11&lt;22,26,IF(AC11&lt;23,25,IF(AC11&lt;24,24,IF(AC11&lt;25,23,IF(AC11&lt;26,22,IF(AC11&lt;27,21,IF(AC11&lt;28,20,IF(AC11&lt;29,19,IF(AC11&lt;30,18,IF(AC11&lt;31,17,IF(AC11&lt;32,16,IF(AC11&lt;33,15,IF(AC11&lt;34,14,IF(AC11&lt;35,13,IF(AC11&lt;36,12,IF(AC11&lt;37,11,IF(AC11&lt;38,10,IF(AC11&lt;39,9,IF(AC11&lt;40,8,IF(AC11&lt;41,7,IF(AC11&lt;42,6,IF(AC11&lt;43,5,IF(AC11&lt;44,4,IF(AC11&lt;45,3,IF(AC11&lt;46,2,IF(AC11&lt;47,1,IF(AC11&lt;48,0,IF(AC11&lt;49,0,)))))))))))))))))))))))))))))))))))))))))))))))))</f>
        <v>0</v>
      </c>
      <c r="AE11" s="143">
        <v>7</v>
      </c>
      <c r="AF11" s="114">
        <f t="shared" ref="AF11:AF58" si="14">IF(AE11&lt;1,0,IF(AE11&lt;2,50,IF(AE11&lt;3,48,IF(AE11&lt;4,46,IF(AE11&lt;5,44,IF(AE11&lt;6,42,IF(AE11&lt;7,41,IF(AE11&lt;8,40,IF(AE11&lt;9,39,IF(AE11&lt;10,38,IF(AE11&lt;11,37,IF(AE11&lt;12,36,IF(AE11&lt;13,35,IF(AE11&lt;14,34,IF(AE11&lt;15,33,IF(AE11&lt;16,32,IF(AE11&lt;17,31,IF(AE11&lt;18,30,IF(AE11&lt;19,29,IF(AE11&lt;20,28,IF(AE11&lt;21,27,IF(AE11&lt;22,26,IF(AE11&lt;23,25,IF(AE11&lt;24,24,IF(AE11&lt;25,23,IF(AE11&lt;26,22,IF(AE11&lt;27,21,IF(AE11&lt;28,20,IF(AE11&lt;29,19,IF(AE11&lt;30,18,IF(AE11&lt;31,17,IF(AE11&lt;32,16,IF(AE11&lt;33,15,IF(AE11&lt;34,14,IF(AE11&lt;35,13,IF(AE11&lt;36,12,IF(AE11&lt;37,11,IF(AE11&lt;38,10,IF(AE11&lt;39,9,IF(AE11&lt;40,8,IF(AE11&lt;41,7,IF(AE11&lt;42,6,IF(AE11&lt;43,5,IF(AE11&lt;44,4,IF(AE11&lt;45,3,IF(AE11&lt;46,2,IF(AE11&lt;47,1,IF(AE11&lt;48,0,IF(AE11&lt;49,0,)))))))))))))))))))))))))))))))))))))))))))))))))</f>
        <v>40</v>
      </c>
      <c r="AG11" s="143">
        <v>11</v>
      </c>
      <c r="AH11" s="114">
        <f t="shared" ref="AH11:AH58" si="15">IF(AG11&lt;1,0,IF(AG11&lt;2,50,IF(AG11&lt;3,48,IF(AG11&lt;4,46,IF(AG11&lt;5,44,IF(AG11&lt;6,42,IF(AG11&lt;7,41,IF(AG11&lt;8,40,IF(AG11&lt;9,39,IF(AG11&lt;10,38,IF(AG11&lt;11,37,IF(AG11&lt;12,36,IF(AG11&lt;13,35,IF(AG11&lt;14,34,IF(AG11&lt;15,33,IF(AG11&lt;16,32,IF(AG11&lt;17,31,IF(AG11&lt;18,30,IF(AG11&lt;19,29,IF(AG11&lt;20,28,IF(AG11&lt;21,27,IF(AG11&lt;22,26,IF(AG11&lt;23,25,IF(AG11&lt;24,24,IF(AG11&lt;25,23,IF(AG11&lt;26,22,IF(AG11&lt;27,21,IF(AG11&lt;28,20,IF(AG11&lt;29,19,IF(AG11&lt;30,18,IF(AG11&lt;31,17,IF(AG11&lt;32,16,IF(AG11&lt;33,15,IF(AG11&lt;34,14,IF(AG11&lt;35,13,IF(AG11&lt;36,12,IF(AG11&lt;37,11,IF(AG11&lt;38,10,IF(AG11&lt;39,9,IF(AG11&lt;40,8,IF(AG11&lt;41,7,IF(AG11&lt;42,6,IF(AG11&lt;43,5,IF(AG11&lt;44,4,IF(AG11&lt;45,3,IF(AG11&lt;46,2,IF(AG11&lt;47,1,IF(AG11&lt;48,0,IF(AG11&lt;49,0,)))))))))))))))))))))))))))))))))))))))))))))))))</f>
        <v>36</v>
      </c>
      <c r="AI11" s="149"/>
      <c r="AJ11" s="116">
        <f t="shared" ref="AJ11:AJ58" si="16">IF(AI11&lt;1,0,IF(AI11&lt;2,50,IF(AI11&lt;3,48,IF(AI11&lt;4,46,IF(AI11&lt;5,44,IF(AI11&lt;6,42,IF(AI11&lt;7,41,IF(AI11&lt;8,40,IF(AI11&lt;9,39,IF(AI11&lt;10,38,IF(AI11&lt;11,37,IF(AI11&lt;12,36,IF(AI11&lt;13,35,IF(AI11&lt;14,34,IF(AI11&lt;15,33,IF(AI11&lt;16,32,IF(AI11&lt;17,31,IF(AI11&lt;18,30,IF(AI11&lt;19,29,IF(AI11&lt;20,28,IF(AI11&lt;21,27,IF(AI11&lt;22,26,IF(AI11&lt;23,25,IF(AI11&lt;24,24,IF(AI11&lt;25,23,IF(AI11&lt;26,22,IF(AI11&lt;27,21,IF(AI11&lt;28,20,IF(AI11&lt;29,19,IF(AI11&lt;30,18,IF(AI11&lt;31,17,IF(AI11&lt;32,16,IF(AI11&lt;33,15,IF(AI11&lt;34,14,IF(AI11&lt;35,13,IF(AI11&lt;36,12,IF(AI11&lt;37,11,IF(AI11&lt;38,10,IF(AI11&lt;39,9,IF(AI11&lt;40,8,IF(AI11&lt;41,7,IF(AI11&lt;42,6,IF(AI11&lt;43,5,IF(AI11&lt;44,4,IF(AI11&lt;45,3,IF(AI11&lt;46,2,IF(AI11&lt;47,1,IF(AI11&lt;48,0,IF(AI11&lt;49,0,)))))))))))))))))))))))))))))))))))))))))))))))))</f>
        <v>0</v>
      </c>
      <c r="AK11" s="149"/>
      <c r="AL11" s="116">
        <f t="shared" ref="AL11:AL58" si="17">IF(AK11&lt;1,0,IF(AK11&lt;2,50,IF(AK11&lt;3,48,IF(AK11&lt;4,46,IF(AK11&lt;5,44,IF(AK11&lt;6,42,IF(AK11&lt;7,41,IF(AK11&lt;8,40,IF(AK11&lt;9,39,IF(AK11&lt;10,38,IF(AK11&lt;11,37,IF(AK11&lt;12,36,IF(AK11&lt;13,35,IF(AK11&lt;14,34,IF(AK11&lt;15,33,IF(AK11&lt;16,32,IF(AK11&lt;17,31,IF(AK11&lt;18,30,IF(AK11&lt;19,29,IF(AK11&lt;20,28,IF(AK11&lt;21,27,IF(AK11&lt;22,26,IF(AK11&lt;23,25,IF(AK11&lt;24,24,IF(AK11&lt;25,23,IF(AK11&lt;26,22,IF(AK11&lt;27,21,IF(AK11&lt;28,20,IF(AK11&lt;29,19,IF(AK11&lt;30,18,IF(AK11&lt;31,17,IF(AK11&lt;32,16,IF(AK11&lt;33,15,IF(AK11&lt;34,14,IF(AK11&lt;35,13,IF(AK11&lt;36,12,IF(AK11&lt;37,11,IF(AK11&lt;38,10,IF(AK11&lt;39,9,IF(AK11&lt;40,8,IF(AK11&lt;41,7,IF(AK11&lt;42,6,IF(AK11&lt;43,5,IF(AK11&lt;44,4,IF(AK11&lt;45,3,IF(AK11&lt;46,2,IF(AK11&lt;47,1,IF(AK11&lt;48,0,IF(AK11&lt;49,0,)))))))))))))))))))))))))))))))))))))))))))))))))</f>
        <v>0</v>
      </c>
      <c r="AM11" s="51">
        <f t="shared" ref="AM11:AM58" si="18">D11+F11+H11+J11+L11+N11+P11+R11+T11+V11+X11+Z11+AB11+AD11+AF11+AH11+AJ11+AL11</f>
        <v>411</v>
      </c>
      <c r="AN11" s="139">
        <f t="shared" ref="AN11:AN58" si="19">AM11</f>
        <v>411</v>
      </c>
      <c r="AO11" s="140">
        <f t="shared" ref="AO11:AO58" si="20">IF(ISNUMBER(AN11),RANK(AN11,$AN$11:$AN$58,0),"")</f>
        <v>14</v>
      </c>
      <c r="AP11" s="145">
        <v>32</v>
      </c>
    </row>
    <row r="12" spans="1:42" ht="21" customHeight="1" x14ac:dyDescent="0.25">
      <c r="A12" s="45">
        <v>3</v>
      </c>
      <c r="B12" s="145">
        <v>9</v>
      </c>
      <c r="C12" s="144">
        <v>7</v>
      </c>
      <c r="D12" s="110">
        <f t="shared" si="0"/>
        <v>40</v>
      </c>
      <c r="E12" s="119">
        <v>4</v>
      </c>
      <c r="F12" s="110">
        <f t="shared" si="1"/>
        <v>44</v>
      </c>
      <c r="G12" s="141">
        <v>1</v>
      </c>
      <c r="H12" s="112">
        <f t="shared" si="2"/>
        <v>50</v>
      </c>
      <c r="I12" s="141">
        <v>3</v>
      </c>
      <c r="J12" s="112">
        <f t="shared" si="3"/>
        <v>46</v>
      </c>
      <c r="K12" s="143">
        <v>2</v>
      </c>
      <c r="L12" s="114">
        <f t="shared" si="4"/>
        <v>48</v>
      </c>
      <c r="M12" s="143">
        <v>7</v>
      </c>
      <c r="N12" s="114">
        <f t="shared" si="5"/>
        <v>40</v>
      </c>
      <c r="O12" s="168">
        <v>4</v>
      </c>
      <c r="P12" s="116">
        <f t="shared" si="6"/>
        <v>44</v>
      </c>
      <c r="Q12" s="168">
        <v>3</v>
      </c>
      <c r="R12" s="116">
        <f t="shared" si="7"/>
        <v>46</v>
      </c>
      <c r="S12" s="142">
        <v>5</v>
      </c>
      <c r="T12" s="118">
        <f t="shared" si="8"/>
        <v>42</v>
      </c>
      <c r="U12" s="142">
        <v>1</v>
      </c>
      <c r="V12" s="118">
        <f t="shared" si="9"/>
        <v>50</v>
      </c>
      <c r="W12" s="119">
        <v>13</v>
      </c>
      <c r="X12" s="110">
        <f t="shared" si="10"/>
        <v>34</v>
      </c>
      <c r="Y12" s="119">
        <v>17</v>
      </c>
      <c r="Z12" s="110">
        <f t="shared" si="11"/>
        <v>30</v>
      </c>
      <c r="AA12" s="147"/>
      <c r="AB12" s="112">
        <f t="shared" si="12"/>
        <v>0</v>
      </c>
      <c r="AC12" s="147"/>
      <c r="AD12" s="112">
        <f t="shared" si="13"/>
        <v>0</v>
      </c>
      <c r="AE12" s="148">
        <v>3</v>
      </c>
      <c r="AF12" s="114">
        <f t="shared" si="14"/>
        <v>46</v>
      </c>
      <c r="AG12" s="148">
        <v>3</v>
      </c>
      <c r="AH12" s="114">
        <f t="shared" si="15"/>
        <v>46</v>
      </c>
      <c r="AI12" s="150"/>
      <c r="AJ12" s="116">
        <f t="shared" si="16"/>
        <v>0</v>
      </c>
      <c r="AK12" s="150"/>
      <c r="AL12" s="116">
        <f t="shared" si="17"/>
        <v>0</v>
      </c>
      <c r="AM12" s="51">
        <f t="shared" si="18"/>
        <v>606</v>
      </c>
      <c r="AN12" s="139">
        <f t="shared" si="19"/>
        <v>606</v>
      </c>
      <c r="AO12" s="140">
        <f t="shared" si="20"/>
        <v>2</v>
      </c>
      <c r="AP12" s="145">
        <v>9</v>
      </c>
    </row>
    <row r="13" spans="1:42" ht="21" customHeight="1" x14ac:dyDescent="0.25">
      <c r="A13" s="45">
        <v>19</v>
      </c>
      <c r="B13" s="145">
        <v>30</v>
      </c>
      <c r="C13" s="144">
        <v>21</v>
      </c>
      <c r="D13" s="110">
        <f t="shared" si="0"/>
        <v>26</v>
      </c>
      <c r="E13" s="119">
        <v>9</v>
      </c>
      <c r="F13" s="110">
        <f t="shared" si="1"/>
        <v>38</v>
      </c>
      <c r="G13" s="141">
        <v>31</v>
      </c>
      <c r="H13" s="112">
        <f t="shared" si="2"/>
        <v>16</v>
      </c>
      <c r="I13" s="141">
        <v>28</v>
      </c>
      <c r="J13" s="112">
        <f t="shared" si="3"/>
        <v>19</v>
      </c>
      <c r="K13" s="143">
        <v>2</v>
      </c>
      <c r="L13" s="114">
        <f t="shared" si="4"/>
        <v>48</v>
      </c>
      <c r="M13" s="143">
        <v>6</v>
      </c>
      <c r="N13" s="114">
        <f t="shared" si="5"/>
        <v>41</v>
      </c>
      <c r="O13" s="168">
        <v>1</v>
      </c>
      <c r="P13" s="116">
        <f t="shared" si="6"/>
        <v>50</v>
      </c>
      <c r="Q13" s="168">
        <v>6</v>
      </c>
      <c r="R13" s="116">
        <f t="shared" si="7"/>
        <v>41</v>
      </c>
      <c r="S13" s="142">
        <v>2</v>
      </c>
      <c r="T13" s="118">
        <f t="shared" si="8"/>
        <v>48</v>
      </c>
      <c r="U13" s="142">
        <v>19</v>
      </c>
      <c r="V13" s="118">
        <f t="shared" si="9"/>
        <v>28</v>
      </c>
      <c r="W13" s="119">
        <v>20</v>
      </c>
      <c r="X13" s="110">
        <f t="shared" si="10"/>
        <v>27</v>
      </c>
      <c r="Y13" s="119">
        <v>6</v>
      </c>
      <c r="Z13" s="110">
        <f t="shared" si="11"/>
        <v>41</v>
      </c>
      <c r="AA13" s="147">
        <v>6</v>
      </c>
      <c r="AB13" s="112">
        <f t="shared" si="12"/>
        <v>41</v>
      </c>
      <c r="AC13" s="147">
        <v>6</v>
      </c>
      <c r="AD13" s="112">
        <f t="shared" si="13"/>
        <v>41</v>
      </c>
      <c r="AE13" s="148">
        <v>2</v>
      </c>
      <c r="AF13" s="114">
        <f t="shared" si="14"/>
        <v>48</v>
      </c>
      <c r="AG13" s="148">
        <v>25</v>
      </c>
      <c r="AH13" s="114">
        <f t="shared" si="15"/>
        <v>22</v>
      </c>
      <c r="AI13" s="150"/>
      <c r="AJ13" s="116">
        <f t="shared" si="16"/>
        <v>0</v>
      </c>
      <c r="AK13" s="150"/>
      <c r="AL13" s="116">
        <f t="shared" si="17"/>
        <v>0</v>
      </c>
      <c r="AM13" s="51">
        <f t="shared" si="18"/>
        <v>575</v>
      </c>
      <c r="AN13" s="139">
        <f t="shared" si="19"/>
        <v>575</v>
      </c>
      <c r="AO13" s="140">
        <f t="shared" si="20"/>
        <v>5</v>
      </c>
      <c r="AP13" s="145">
        <v>30</v>
      </c>
    </row>
    <row r="14" spans="1:42" ht="21" customHeight="1" x14ac:dyDescent="0.25">
      <c r="A14" s="45">
        <v>33</v>
      </c>
      <c r="B14" s="145">
        <v>47</v>
      </c>
      <c r="C14" s="144">
        <v>1</v>
      </c>
      <c r="D14" s="110">
        <f t="shared" si="0"/>
        <v>50</v>
      </c>
      <c r="E14" s="119">
        <v>1</v>
      </c>
      <c r="F14" s="110">
        <f t="shared" si="1"/>
        <v>50</v>
      </c>
      <c r="G14" s="141">
        <v>3</v>
      </c>
      <c r="H14" s="112">
        <f t="shared" si="2"/>
        <v>46</v>
      </c>
      <c r="I14" s="141">
        <v>1</v>
      </c>
      <c r="J14" s="112">
        <f t="shared" si="3"/>
        <v>50</v>
      </c>
      <c r="K14" s="143">
        <v>4</v>
      </c>
      <c r="L14" s="114">
        <f t="shared" si="4"/>
        <v>44</v>
      </c>
      <c r="M14" s="143">
        <v>14</v>
      </c>
      <c r="N14" s="114">
        <f t="shared" si="5"/>
        <v>33</v>
      </c>
      <c r="O14" s="168">
        <v>6</v>
      </c>
      <c r="P14" s="116">
        <f t="shared" si="6"/>
        <v>41</v>
      </c>
      <c r="Q14" s="168">
        <v>2</v>
      </c>
      <c r="R14" s="116">
        <f t="shared" si="7"/>
        <v>48</v>
      </c>
      <c r="S14" s="142">
        <v>6</v>
      </c>
      <c r="T14" s="118">
        <f t="shared" si="8"/>
        <v>41</v>
      </c>
      <c r="U14" s="142">
        <v>5</v>
      </c>
      <c r="V14" s="118">
        <f t="shared" si="9"/>
        <v>42</v>
      </c>
      <c r="W14" s="119">
        <v>8</v>
      </c>
      <c r="X14" s="110">
        <f t="shared" si="10"/>
        <v>39</v>
      </c>
      <c r="Y14" s="119">
        <v>5</v>
      </c>
      <c r="Z14" s="110">
        <f t="shared" si="11"/>
        <v>42</v>
      </c>
      <c r="AA14" s="147"/>
      <c r="AB14" s="112">
        <f t="shared" si="12"/>
        <v>0</v>
      </c>
      <c r="AC14" s="147"/>
      <c r="AD14" s="112">
        <f t="shared" si="13"/>
        <v>0</v>
      </c>
      <c r="AE14" s="148">
        <v>9</v>
      </c>
      <c r="AF14" s="114">
        <f t="shared" si="14"/>
        <v>38</v>
      </c>
      <c r="AG14" s="148">
        <v>14</v>
      </c>
      <c r="AH14" s="114">
        <f t="shared" si="15"/>
        <v>33</v>
      </c>
      <c r="AI14" s="150"/>
      <c r="AJ14" s="116">
        <f t="shared" si="16"/>
        <v>0</v>
      </c>
      <c r="AK14" s="150"/>
      <c r="AL14" s="116">
        <f t="shared" si="17"/>
        <v>0</v>
      </c>
      <c r="AM14" s="51">
        <f t="shared" si="18"/>
        <v>597</v>
      </c>
      <c r="AN14" s="139">
        <f t="shared" si="19"/>
        <v>597</v>
      </c>
      <c r="AO14" s="140">
        <f t="shared" si="20"/>
        <v>4</v>
      </c>
      <c r="AP14" s="145">
        <v>47</v>
      </c>
    </row>
    <row r="15" spans="1:42" ht="21" customHeight="1" x14ac:dyDescent="0.25">
      <c r="A15" s="45">
        <v>20</v>
      </c>
      <c r="B15" s="145">
        <v>31</v>
      </c>
      <c r="C15" s="144">
        <v>4</v>
      </c>
      <c r="D15" s="110">
        <f t="shared" si="0"/>
        <v>44</v>
      </c>
      <c r="E15" s="119">
        <v>14</v>
      </c>
      <c r="F15" s="110">
        <f t="shared" si="1"/>
        <v>33</v>
      </c>
      <c r="G15" s="141">
        <v>18</v>
      </c>
      <c r="H15" s="112">
        <f t="shared" si="2"/>
        <v>29</v>
      </c>
      <c r="I15" s="141">
        <v>4</v>
      </c>
      <c r="J15" s="112">
        <f t="shared" si="3"/>
        <v>44</v>
      </c>
      <c r="K15" s="143">
        <v>5</v>
      </c>
      <c r="L15" s="114">
        <f t="shared" si="4"/>
        <v>42</v>
      </c>
      <c r="M15" s="143">
        <v>2</v>
      </c>
      <c r="N15" s="114">
        <f t="shared" si="5"/>
        <v>48</v>
      </c>
      <c r="O15" s="168"/>
      <c r="P15" s="116">
        <f t="shared" si="6"/>
        <v>0</v>
      </c>
      <c r="Q15" s="168"/>
      <c r="R15" s="116">
        <f t="shared" si="7"/>
        <v>0</v>
      </c>
      <c r="S15" s="142">
        <v>13</v>
      </c>
      <c r="T15" s="118">
        <f t="shared" si="8"/>
        <v>34</v>
      </c>
      <c r="U15" s="142">
        <v>18</v>
      </c>
      <c r="V15" s="118">
        <f t="shared" si="9"/>
        <v>29</v>
      </c>
      <c r="W15" s="119">
        <v>6</v>
      </c>
      <c r="X15" s="110">
        <f t="shared" si="10"/>
        <v>41</v>
      </c>
      <c r="Y15" s="119">
        <v>15</v>
      </c>
      <c r="Z15" s="110">
        <f t="shared" si="11"/>
        <v>32</v>
      </c>
      <c r="AA15" s="147"/>
      <c r="AB15" s="112">
        <f t="shared" si="12"/>
        <v>0</v>
      </c>
      <c r="AC15" s="147"/>
      <c r="AD15" s="112">
        <f t="shared" si="13"/>
        <v>0</v>
      </c>
      <c r="AE15" s="148">
        <v>8</v>
      </c>
      <c r="AF15" s="114">
        <f t="shared" si="14"/>
        <v>39</v>
      </c>
      <c r="AG15" s="148">
        <v>2</v>
      </c>
      <c r="AH15" s="114">
        <f t="shared" si="15"/>
        <v>48</v>
      </c>
      <c r="AI15" s="150"/>
      <c r="AJ15" s="116">
        <f t="shared" si="16"/>
        <v>0</v>
      </c>
      <c r="AK15" s="150"/>
      <c r="AL15" s="116">
        <f t="shared" si="17"/>
        <v>0</v>
      </c>
      <c r="AM15" s="51">
        <f t="shared" si="18"/>
        <v>463</v>
      </c>
      <c r="AN15" s="139">
        <f t="shared" si="19"/>
        <v>463</v>
      </c>
      <c r="AO15" s="140">
        <f t="shared" si="20"/>
        <v>11</v>
      </c>
      <c r="AP15" s="145">
        <v>31</v>
      </c>
    </row>
    <row r="16" spans="1:42" ht="21" customHeight="1" x14ac:dyDescent="0.25">
      <c r="A16" s="45">
        <v>13</v>
      </c>
      <c r="B16" s="145">
        <v>23</v>
      </c>
      <c r="C16" s="144">
        <v>27</v>
      </c>
      <c r="D16" s="110">
        <f t="shared" si="0"/>
        <v>20</v>
      </c>
      <c r="E16" s="119">
        <v>12</v>
      </c>
      <c r="F16" s="110">
        <f t="shared" si="1"/>
        <v>35</v>
      </c>
      <c r="G16" s="141">
        <v>6</v>
      </c>
      <c r="H16" s="112">
        <f t="shared" si="2"/>
        <v>41</v>
      </c>
      <c r="I16" s="141">
        <v>7</v>
      </c>
      <c r="J16" s="112">
        <f t="shared" si="3"/>
        <v>40</v>
      </c>
      <c r="K16" s="143">
        <v>6</v>
      </c>
      <c r="L16" s="114">
        <f t="shared" si="4"/>
        <v>41</v>
      </c>
      <c r="M16" s="143">
        <v>8</v>
      </c>
      <c r="N16" s="114">
        <f t="shared" si="5"/>
        <v>39</v>
      </c>
      <c r="O16" s="168"/>
      <c r="P16" s="116">
        <f t="shared" si="6"/>
        <v>0</v>
      </c>
      <c r="Q16" s="168"/>
      <c r="R16" s="116">
        <f t="shared" si="7"/>
        <v>0</v>
      </c>
      <c r="S16" s="142"/>
      <c r="T16" s="118">
        <f t="shared" si="8"/>
        <v>0</v>
      </c>
      <c r="U16" s="142">
        <v>9</v>
      </c>
      <c r="V16" s="118">
        <f t="shared" si="9"/>
        <v>38</v>
      </c>
      <c r="W16" s="119">
        <v>10</v>
      </c>
      <c r="X16" s="110">
        <f t="shared" si="10"/>
        <v>37</v>
      </c>
      <c r="Y16" s="119">
        <v>2</v>
      </c>
      <c r="Z16" s="110">
        <f t="shared" si="11"/>
        <v>48</v>
      </c>
      <c r="AA16" s="147">
        <v>4</v>
      </c>
      <c r="AB16" s="112">
        <f t="shared" si="12"/>
        <v>44</v>
      </c>
      <c r="AC16" s="147">
        <v>2</v>
      </c>
      <c r="AD16" s="112">
        <f t="shared" si="13"/>
        <v>48</v>
      </c>
      <c r="AE16" s="148">
        <v>25</v>
      </c>
      <c r="AF16" s="114">
        <f t="shared" si="14"/>
        <v>22</v>
      </c>
      <c r="AG16" s="148">
        <v>18</v>
      </c>
      <c r="AH16" s="114">
        <f t="shared" si="15"/>
        <v>29</v>
      </c>
      <c r="AI16" s="150"/>
      <c r="AJ16" s="116">
        <f t="shared" si="16"/>
        <v>0</v>
      </c>
      <c r="AK16" s="150"/>
      <c r="AL16" s="116">
        <f t="shared" si="17"/>
        <v>0</v>
      </c>
      <c r="AM16" s="51">
        <f t="shared" si="18"/>
        <v>482</v>
      </c>
      <c r="AN16" s="139">
        <f t="shared" si="19"/>
        <v>482</v>
      </c>
      <c r="AO16" s="140">
        <f t="shared" si="20"/>
        <v>8</v>
      </c>
      <c r="AP16" s="145">
        <v>23</v>
      </c>
    </row>
    <row r="17" spans="1:42" ht="21" customHeight="1" x14ac:dyDescent="0.25">
      <c r="A17" s="45">
        <v>35</v>
      </c>
      <c r="B17" s="145">
        <v>49</v>
      </c>
      <c r="C17" s="144">
        <v>29</v>
      </c>
      <c r="D17" s="110">
        <f t="shared" si="0"/>
        <v>18</v>
      </c>
      <c r="E17" s="119">
        <v>40</v>
      </c>
      <c r="F17" s="110">
        <f t="shared" si="1"/>
        <v>7</v>
      </c>
      <c r="G17" s="141">
        <v>17</v>
      </c>
      <c r="H17" s="112">
        <f t="shared" si="2"/>
        <v>30</v>
      </c>
      <c r="I17" s="141">
        <v>19</v>
      </c>
      <c r="J17" s="112">
        <f t="shared" si="3"/>
        <v>28</v>
      </c>
      <c r="K17" s="143">
        <v>7</v>
      </c>
      <c r="L17" s="114">
        <f t="shared" si="4"/>
        <v>40</v>
      </c>
      <c r="M17" s="143">
        <v>23</v>
      </c>
      <c r="N17" s="114">
        <f t="shared" si="5"/>
        <v>24</v>
      </c>
      <c r="O17" s="168">
        <v>16</v>
      </c>
      <c r="P17" s="116">
        <f t="shared" si="6"/>
        <v>31</v>
      </c>
      <c r="Q17" s="168">
        <v>8</v>
      </c>
      <c r="R17" s="116">
        <f t="shared" si="7"/>
        <v>39</v>
      </c>
      <c r="S17" s="142">
        <v>18</v>
      </c>
      <c r="T17" s="118">
        <f t="shared" si="8"/>
        <v>29</v>
      </c>
      <c r="U17" s="142">
        <v>15</v>
      </c>
      <c r="V17" s="118">
        <f t="shared" si="9"/>
        <v>32</v>
      </c>
      <c r="W17" s="119">
        <v>22</v>
      </c>
      <c r="X17" s="110">
        <f t="shared" si="10"/>
        <v>25</v>
      </c>
      <c r="Y17" s="119">
        <v>14</v>
      </c>
      <c r="Z17" s="110">
        <f t="shared" si="11"/>
        <v>33</v>
      </c>
      <c r="AA17" s="147"/>
      <c r="AB17" s="112">
        <f t="shared" si="12"/>
        <v>0</v>
      </c>
      <c r="AC17" s="147"/>
      <c r="AD17" s="112">
        <f t="shared" si="13"/>
        <v>0</v>
      </c>
      <c r="AE17" s="148">
        <v>1</v>
      </c>
      <c r="AF17" s="114">
        <f t="shared" si="14"/>
        <v>50</v>
      </c>
      <c r="AG17" s="148">
        <v>19</v>
      </c>
      <c r="AH17" s="114">
        <f t="shared" si="15"/>
        <v>28</v>
      </c>
      <c r="AI17" s="150"/>
      <c r="AJ17" s="116">
        <f t="shared" si="16"/>
        <v>0</v>
      </c>
      <c r="AK17" s="150"/>
      <c r="AL17" s="116">
        <f t="shared" si="17"/>
        <v>0</v>
      </c>
      <c r="AM17" s="51">
        <f t="shared" si="18"/>
        <v>414</v>
      </c>
      <c r="AN17" s="139">
        <f t="shared" si="19"/>
        <v>414</v>
      </c>
      <c r="AO17" s="140">
        <f t="shared" si="20"/>
        <v>13</v>
      </c>
      <c r="AP17" s="145">
        <v>49</v>
      </c>
    </row>
    <row r="18" spans="1:42" ht="21" customHeight="1" x14ac:dyDescent="0.25">
      <c r="A18" s="45">
        <v>10</v>
      </c>
      <c r="B18" s="145">
        <v>19</v>
      </c>
      <c r="C18" s="144">
        <v>25</v>
      </c>
      <c r="D18" s="110">
        <f t="shared" si="0"/>
        <v>22</v>
      </c>
      <c r="E18" s="119">
        <v>6</v>
      </c>
      <c r="F18" s="110">
        <f t="shared" si="1"/>
        <v>41</v>
      </c>
      <c r="G18" s="141">
        <v>28</v>
      </c>
      <c r="H18" s="112">
        <f t="shared" si="2"/>
        <v>19</v>
      </c>
      <c r="I18" s="141">
        <v>17</v>
      </c>
      <c r="J18" s="112">
        <f t="shared" si="3"/>
        <v>30</v>
      </c>
      <c r="K18" s="143">
        <v>8</v>
      </c>
      <c r="L18" s="114">
        <f t="shared" si="4"/>
        <v>39</v>
      </c>
      <c r="M18" s="143">
        <v>3</v>
      </c>
      <c r="N18" s="114">
        <f t="shared" si="5"/>
        <v>46</v>
      </c>
      <c r="O18" s="168">
        <v>6</v>
      </c>
      <c r="P18" s="116">
        <f t="shared" si="6"/>
        <v>41</v>
      </c>
      <c r="Q18" s="168">
        <v>4</v>
      </c>
      <c r="R18" s="116">
        <f t="shared" si="7"/>
        <v>44</v>
      </c>
      <c r="S18" s="142">
        <v>1</v>
      </c>
      <c r="T18" s="118">
        <f t="shared" si="8"/>
        <v>50</v>
      </c>
      <c r="U18" s="142">
        <v>10</v>
      </c>
      <c r="V18" s="118">
        <f t="shared" si="9"/>
        <v>37</v>
      </c>
      <c r="W18" s="119">
        <v>3</v>
      </c>
      <c r="X18" s="110">
        <f t="shared" si="10"/>
        <v>46</v>
      </c>
      <c r="Y18" s="119">
        <v>8</v>
      </c>
      <c r="Z18" s="110">
        <f t="shared" si="11"/>
        <v>39</v>
      </c>
      <c r="AA18" s="147"/>
      <c r="AB18" s="112">
        <f t="shared" si="12"/>
        <v>0</v>
      </c>
      <c r="AC18" s="147"/>
      <c r="AD18" s="112">
        <f t="shared" si="13"/>
        <v>0</v>
      </c>
      <c r="AE18" s="148">
        <v>5</v>
      </c>
      <c r="AF18" s="114">
        <f t="shared" si="14"/>
        <v>42</v>
      </c>
      <c r="AG18" s="148">
        <v>4</v>
      </c>
      <c r="AH18" s="114">
        <f t="shared" si="15"/>
        <v>44</v>
      </c>
      <c r="AI18" s="150"/>
      <c r="AJ18" s="116">
        <f t="shared" si="16"/>
        <v>0</v>
      </c>
      <c r="AK18" s="150"/>
      <c r="AL18" s="116">
        <f t="shared" si="17"/>
        <v>0</v>
      </c>
      <c r="AM18" s="51">
        <f t="shared" si="18"/>
        <v>540</v>
      </c>
      <c r="AN18" s="139">
        <f t="shared" si="19"/>
        <v>540</v>
      </c>
      <c r="AO18" s="140">
        <f t="shared" si="20"/>
        <v>6</v>
      </c>
      <c r="AP18" s="145">
        <v>19</v>
      </c>
    </row>
    <row r="19" spans="1:42" ht="21" customHeight="1" x14ac:dyDescent="0.25">
      <c r="A19" s="45">
        <v>16</v>
      </c>
      <c r="B19" s="145">
        <v>27</v>
      </c>
      <c r="C19" s="144">
        <v>10</v>
      </c>
      <c r="D19" s="110">
        <f t="shared" si="0"/>
        <v>37</v>
      </c>
      <c r="E19" s="119">
        <v>4</v>
      </c>
      <c r="F19" s="110">
        <f t="shared" si="1"/>
        <v>44</v>
      </c>
      <c r="G19" s="141">
        <v>8</v>
      </c>
      <c r="H19" s="112">
        <f t="shared" si="2"/>
        <v>39</v>
      </c>
      <c r="I19" s="141">
        <v>2</v>
      </c>
      <c r="J19" s="112">
        <f t="shared" si="3"/>
        <v>48</v>
      </c>
      <c r="K19" s="143">
        <v>9</v>
      </c>
      <c r="L19" s="114">
        <f t="shared" si="4"/>
        <v>38</v>
      </c>
      <c r="M19" s="143">
        <v>8</v>
      </c>
      <c r="N19" s="114">
        <f t="shared" si="5"/>
        <v>39</v>
      </c>
      <c r="O19" s="168">
        <v>10</v>
      </c>
      <c r="P19" s="116">
        <f t="shared" si="6"/>
        <v>37</v>
      </c>
      <c r="Q19" s="168">
        <v>10</v>
      </c>
      <c r="R19" s="116">
        <f t="shared" si="7"/>
        <v>37</v>
      </c>
      <c r="S19" s="142">
        <v>16</v>
      </c>
      <c r="T19" s="118">
        <f t="shared" si="8"/>
        <v>31</v>
      </c>
      <c r="U19" s="142">
        <v>35</v>
      </c>
      <c r="V19" s="118">
        <f t="shared" si="9"/>
        <v>12</v>
      </c>
      <c r="W19" s="119">
        <v>7</v>
      </c>
      <c r="X19" s="110">
        <f t="shared" si="10"/>
        <v>40</v>
      </c>
      <c r="Y19" s="119">
        <v>12</v>
      </c>
      <c r="Z19" s="110">
        <f t="shared" si="11"/>
        <v>35</v>
      </c>
      <c r="AA19" s="147"/>
      <c r="AB19" s="112">
        <f t="shared" si="12"/>
        <v>0</v>
      </c>
      <c r="AC19" s="147"/>
      <c r="AD19" s="112">
        <f t="shared" si="13"/>
        <v>0</v>
      </c>
      <c r="AE19" s="148">
        <v>11</v>
      </c>
      <c r="AF19" s="114">
        <f t="shared" si="14"/>
        <v>36</v>
      </c>
      <c r="AG19" s="148">
        <v>5</v>
      </c>
      <c r="AH19" s="114">
        <f t="shared" si="15"/>
        <v>42</v>
      </c>
      <c r="AI19" s="150"/>
      <c r="AJ19" s="116">
        <f t="shared" si="16"/>
        <v>0</v>
      </c>
      <c r="AK19" s="150"/>
      <c r="AL19" s="116">
        <f t="shared" si="17"/>
        <v>0</v>
      </c>
      <c r="AM19" s="51">
        <f t="shared" si="18"/>
        <v>515</v>
      </c>
      <c r="AN19" s="139">
        <f t="shared" si="19"/>
        <v>515</v>
      </c>
      <c r="AO19" s="140">
        <f t="shared" si="20"/>
        <v>7</v>
      </c>
      <c r="AP19" s="145">
        <v>27</v>
      </c>
    </row>
    <row r="20" spans="1:42" ht="21" customHeight="1" x14ac:dyDescent="0.25">
      <c r="A20" s="45">
        <v>5</v>
      </c>
      <c r="B20" s="145">
        <v>11</v>
      </c>
      <c r="C20" s="144">
        <v>24</v>
      </c>
      <c r="D20" s="110">
        <f t="shared" si="0"/>
        <v>23</v>
      </c>
      <c r="E20" s="119">
        <v>36</v>
      </c>
      <c r="F20" s="110">
        <f t="shared" si="1"/>
        <v>11</v>
      </c>
      <c r="G20" s="141">
        <v>19</v>
      </c>
      <c r="H20" s="112">
        <f t="shared" si="2"/>
        <v>28</v>
      </c>
      <c r="I20" s="141">
        <v>11</v>
      </c>
      <c r="J20" s="112">
        <f t="shared" si="3"/>
        <v>36</v>
      </c>
      <c r="K20" s="143">
        <v>10</v>
      </c>
      <c r="L20" s="114">
        <f t="shared" si="4"/>
        <v>37</v>
      </c>
      <c r="M20" s="143">
        <v>5</v>
      </c>
      <c r="N20" s="114">
        <f t="shared" si="5"/>
        <v>42</v>
      </c>
      <c r="O20" s="168"/>
      <c r="P20" s="116">
        <f t="shared" si="6"/>
        <v>0</v>
      </c>
      <c r="Q20" s="168"/>
      <c r="R20" s="116">
        <f t="shared" si="7"/>
        <v>0</v>
      </c>
      <c r="S20" s="142"/>
      <c r="T20" s="118">
        <f t="shared" si="8"/>
        <v>0</v>
      </c>
      <c r="U20" s="142">
        <v>17</v>
      </c>
      <c r="V20" s="118">
        <f t="shared" si="9"/>
        <v>30</v>
      </c>
      <c r="W20" s="119"/>
      <c r="X20" s="110">
        <f t="shared" si="10"/>
        <v>0</v>
      </c>
      <c r="Y20" s="119">
        <v>11</v>
      </c>
      <c r="Z20" s="110">
        <f t="shared" si="11"/>
        <v>36</v>
      </c>
      <c r="AA20" s="147"/>
      <c r="AB20" s="112">
        <f t="shared" si="12"/>
        <v>0</v>
      </c>
      <c r="AC20" s="147"/>
      <c r="AD20" s="112">
        <f t="shared" si="13"/>
        <v>0</v>
      </c>
      <c r="AE20" s="148">
        <v>12</v>
      </c>
      <c r="AF20" s="114">
        <f t="shared" si="14"/>
        <v>35</v>
      </c>
      <c r="AG20" s="148">
        <v>9</v>
      </c>
      <c r="AH20" s="114">
        <f t="shared" si="15"/>
        <v>38</v>
      </c>
      <c r="AI20" s="150"/>
      <c r="AJ20" s="116">
        <f t="shared" si="16"/>
        <v>0</v>
      </c>
      <c r="AK20" s="150"/>
      <c r="AL20" s="116">
        <f t="shared" si="17"/>
        <v>0</v>
      </c>
      <c r="AM20" s="51">
        <f t="shared" si="18"/>
        <v>316</v>
      </c>
      <c r="AN20" s="139">
        <f t="shared" si="19"/>
        <v>316</v>
      </c>
      <c r="AO20" s="140">
        <f t="shared" si="20"/>
        <v>21</v>
      </c>
      <c r="AP20" s="145">
        <v>11</v>
      </c>
    </row>
    <row r="21" spans="1:42" ht="21" customHeight="1" x14ac:dyDescent="0.25">
      <c r="A21" s="45">
        <v>24</v>
      </c>
      <c r="B21" s="145">
        <v>38</v>
      </c>
      <c r="C21" s="144">
        <v>6</v>
      </c>
      <c r="D21" s="110">
        <f t="shared" si="0"/>
        <v>41</v>
      </c>
      <c r="E21" s="119">
        <v>8</v>
      </c>
      <c r="F21" s="110">
        <f t="shared" si="1"/>
        <v>39</v>
      </c>
      <c r="G21" s="141">
        <v>41</v>
      </c>
      <c r="H21" s="112">
        <f t="shared" si="2"/>
        <v>6</v>
      </c>
      <c r="I21" s="141">
        <v>13</v>
      </c>
      <c r="J21" s="112">
        <f t="shared" si="3"/>
        <v>34</v>
      </c>
      <c r="K21" s="143">
        <v>11</v>
      </c>
      <c r="L21" s="114">
        <f t="shared" si="4"/>
        <v>36</v>
      </c>
      <c r="M21" s="143">
        <v>25</v>
      </c>
      <c r="N21" s="114">
        <f t="shared" si="5"/>
        <v>22</v>
      </c>
      <c r="O21" s="168"/>
      <c r="P21" s="116">
        <f t="shared" si="6"/>
        <v>0</v>
      </c>
      <c r="Q21" s="168"/>
      <c r="R21" s="116">
        <f t="shared" si="7"/>
        <v>0</v>
      </c>
      <c r="S21" s="142">
        <v>8</v>
      </c>
      <c r="T21" s="118">
        <f t="shared" si="8"/>
        <v>39</v>
      </c>
      <c r="U21" s="142">
        <v>3</v>
      </c>
      <c r="V21" s="118">
        <f t="shared" si="9"/>
        <v>46</v>
      </c>
      <c r="W21" s="119">
        <v>9</v>
      </c>
      <c r="X21" s="110">
        <f t="shared" si="10"/>
        <v>38</v>
      </c>
      <c r="Y21" s="119">
        <v>22</v>
      </c>
      <c r="Z21" s="110">
        <f t="shared" si="11"/>
        <v>25</v>
      </c>
      <c r="AA21" s="147"/>
      <c r="AB21" s="112">
        <f t="shared" si="12"/>
        <v>0</v>
      </c>
      <c r="AC21" s="147"/>
      <c r="AD21" s="112">
        <f t="shared" si="13"/>
        <v>0</v>
      </c>
      <c r="AE21" s="148">
        <v>13</v>
      </c>
      <c r="AF21" s="114">
        <f t="shared" si="14"/>
        <v>34</v>
      </c>
      <c r="AG21" s="148">
        <v>13</v>
      </c>
      <c r="AH21" s="114">
        <f t="shared" si="15"/>
        <v>34</v>
      </c>
      <c r="AI21" s="150"/>
      <c r="AJ21" s="116">
        <f t="shared" si="16"/>
        <v>0</v>
      </c>
      <c r="AK21" s="150"/>
      <c r="AL21" s="116">
        <f t="shared" si="17"/>
        <v>0</v>
      </c>
      <c r="AM21" s="51">
        <f t="shared" si="18"/>
        <v>394</v>
      </c>
      <c r="AN21" s="139">
        <f t="shared" si="19"/>
        <v>394</v>
      </c>
      <c r="AO21" s="140">
        <f t="shared" si="20"/>
        <v>15</v>
      </c>
      <c r="AP21" s="145">
        <v>38</v>
      </c>
    </row>
    <row r="22" spans="1:42" ht="21" customHeight="1" x14ac:dyDescent="0.25">
      <c r="A22" s="45">
        <v>34</v>
      </c>
      <c r="B22" s="145">
        <v>48</v>
      </c>
      <c r="C22" s="144">
        <v>28</v>
      </c>
      <c r="D22" s="110">
        <f t="shared" si="0"/>
        <v>19</v>
      </c>
      <c r="E22" s="119">
        <v>2</v>
      </c>
      <c r="F22" s="110">
        <f t="shared" si="1"/>
        <v>48</v>
      </c>
      <c r="G22" s="141">
        <v>14</v>
      </c>
      <c r="H22" s="112">
        <f t="shared" si="2"/>
        <v>33</v>
      </c>
      <c r="I22" s="141">
        <v>14</v>
      </c>
      <c r="J22" s="112">
        <f t="shared" si="3"/>
        <v>33</v>
      </c>
      <c r="K22" s="143">
        <v>12</v>
      </c>
      <c r="L22" s="114">
        <f t="shared" si="4"/>
        <v>35</v>
      </c>
      <c r="M22" s="143">
        <v>1</v>
      </c>
      <c r="N22" s="114">
        <f t="shared" si="5"/>
        <v>50</v>
      </c>
      <c r="O22" s="168"/>
      <c r="P22" s="116">
        <f t="shared" si="6"/>
        <v>0</v>
      </c>
      <c r="Q22" s="168"/>
      <c r="R22" s="116">
        <f t="shared" si="7"/>
        <v>0</v>
      </c>
      <c r="S22" s="142">
        <v>7</v>
      </c>
      <c r="T22" s="118">
        <f t="shared" si="8"/>
        <v>40</v>
      </c>
      <c r="U22" s="142">
        <v>28</v>
      </c>
      <c r="V22" s="118">
        <f t="shared" si="9"/>
        <v>19</v>
      </c>
      <c r="W22" s="119">
        <v>24</v>
      </c>
      <c r="X22" s="110">
        <f t="shared" si="10"/>
        <v>23</v>
      </c>
      <c r="Y22" s="119">
        <v>30</v>
      </c>
      <c r="Z22" s="110">
        <f t="shared" si="11"/>
        <v>17</v>
      </c>
      <c r="AA22" s="147"/>
      <c r="AB22" s="112">
        <f t="shared" si="12"/>
        <v>0</v>
      </c>
      <c r="AC22" s="147"/>
      <c r="AD22" s="112">
        <f t="shared" si="13"/>
        <v>0</v>
      </c>
      <c r="AE22" s="148">
        <v>10</v>
      </c>
      <c r="AF22" s="114">
        <f t="shared" si="14"/>
        <v>37</v>
      </c>
      <c r="AG22" s="148">
        <v>7</v>
      </c>
      <c r="AH22" s="114">
        <f t="shared" si="15"/>
        <v>40</v>
      </c>
      <c r="AI22" s="150"/>
      <c r="AJ22" s="116">
        <f t="shared" si="16"/>
        <v>0</v>
      </c>
      <c r="AK22" s="150"/>
      <c r="AL22" s="116">
        <f t="shared" si="17"/>
        <v>0</v>
      </c>
      <c r="AM22" s="51">
        <f t="shared" si="18"/>
        <v>394</v>
      </c>
      <c r="AN22" s="139">
        <f t="shared" si="19"/>
        <v>394</v>
      </c>
      <c r="AO22" s="140">
        <f t="shared" si="20"/>
        <v>15</v>
      </c>
      <c r="AP22" s="145">
        <v>48</v>
      </c>
    </row>
    <row r="23" spans="1:42" ht="21" customHeight="1" x14ac:dyDescent="0.25">
      <c r="A23" s="45">
        <v>6</v>
      </c>
      <c r="B23" s="145">
        <v>12</v>
      </c>
      <c r="C23" s="144">
        <v>12</v>
      </c>
      <c r="D23" s="110">
        <f t="shared" si="0"/>
        <v>35</v>
      </c>
      <c r="E23" s="119">
        <v>16</v>
      </c>
      <c r="F23" s="110">
        <f t="shared" si="1"/>
        <v>31</v>
      </c>
      <c r="G23" s="141">
        <v>7</v>
      </c>
      <c r="H23" s="112">
        <f t="shared" si="2"/>
        <v>40</v>
      </c>
      <c r="I23" s="141">
        <v>6</v>
      </c>
      <c r="J23" s="112">
        <f t="shared" si="3"/>
        <v>41</v>
      </c>
      <c r="K23" s="143">
        <v>13</v>
      </c>
      <c r="L23" s="114">
        <f t="shared" si="4"/>
        <v>34</v>
      </c>
      <c r="M23" s="143">
        <v>10</v>
      </c>
      <c r="N23" s="114">
        <f t="shared" si="5"/>
        <v>37</v>
      </c>
      <c r="O23" s="168">
        <v>3</v>
      </c>
      <c r="P23" s="116">
        <f t="shared" si="6"/>
        <v>46</v>
      </c>
      <c r="Q23" s="168">
        <v>1</v>
      </c>
      <c r="R23" s="116">
        <f t="shared" si="7"/>
        <v>50</v>
      </c>
      <c r="S23" s="142">
        <v>12</v>
      </c>
      <c r="T23" s="118">
        <f t="shared" si="8"/>
        <v>35</v>
      </c>
      <c r="U23" s="142">
        <v>16</v>
      </c>
      <c r="V23" s="118">
        <f t="shared" si="9"/>
        <v>31</v>
      </c>
      <c r="W23" s="119">
        <v>4</v>
      </c>
      <c r="X23" s="110">
        <f t="shared" si="10"/>
        <v>44</v>
      </c>
      <c r="Y23" s="119">
        <v>3</v>
      </c>
      <c r="Z23" s="110">
        <f t="shared" si="11"/>
        <v>46</v>
      </c>
      <c r="AA23" s="147">
        <v>2</v>
      </c>
      <c r="AB23" s="112">
        <f t="shared" si="12"/>
        <v>48</v>
      </c>
      <c r="AC23" s="147"/>
      <c r="AD23" s="112">
        <f t="shared" si="13"/>
        <v>0</v>
      </c>
      <c r="AE23" s="148">
        <v>4</v>
      </c>
      <c r="AF23" s="114">
        <f t="shared" si="14"/>
        <v>44</v>
      </c>
      <c r="AG23" s="148">
        <v>6</v>
      </c>
      <c r="AH23" s="114">
        <f t="shared" si="15"/>
        <v>41</v>
      </c>
      <c r="AI23" s="150"/>
      <c r="AJ23" s="116">
        <f t="shared" si="16"/>
        <v>0</v>
      </c>
      <c r="AK23" s="150"/>
      <c r="AL23" s="116">
        <f t="shared" si="17"/>
        <v>0</v>
      </c>
      <c r="AM23" s="51">
        <f t="shared" si="18"/>
        <v>603</v>
      </c>
      <c r="AN23" s="139">
        <f t="shared" si="19"/>
        <v>603</v>
      </c>
      <c r="AO23" s="140">
        <f t="shared" si="20"/>
        <v>3</v>
      </c>
      <c r="AP23" s="145">
        <v>12</v>
      </c>
    </row>
    <row r="24" spans="1:42" ht="21" customHeight="1" x14ac:dyDescent="0.25">
      <c r="A24" s="45">
        <v>46</v>
      </c>
      <c r="B24" s="145">
        <v>75</v>
      </c>
      <c r="C24" s="144">
        <v>30</v>
      </c>
      <c r="D24" s="110">
        <f t="shared" si="0"/>
        <v>17</v>
      </c>
      <c r="E24" s="169">
        <v>40</v>
      </c>
      <c r="F24" s="110">
        <f t="shared" si="1"/>
        <v>7</v>
      </c>
      <c r="G24" s="141">
        <v>21</v>
      </c>
      <c r="H24" s="112">
        <f t="shared" si="2"/>
        <v>26</v>
      </c>
      <c r="I24" s="141">
        <v>30</v>
      </c>
      <c r="J24" s="112">
        <f t="shared" si="3"/>
        <v>17</v>
      </c>
      <c r="K24" s="143">
        <v>14</v>
      </c>
      <c r="L24" s="114">
        <f t="shared" si="4"/>
        <v>33</v>
      </c>
      <c r="M24" s="143">
        <v>28</v>
      </c>
      <c r="N24" s="114">
        <f t="shared" si="5"/>
        <v>19</v>
      </c>
      <c r="O24" s="168">
        <v>18</v>
      </c>
      <c r="P24" s="116">
        <f t="shared" si="6"/>
        <v>29</v>
      </c>
      <c r="Q24" s="168"/>
      <c r="R24" s="116">
        <f t="shared" si="7"/>
        <v>0</v>
      </c>
      <c r="S24" s="142">
        <v>10</v>
      </c>
      <c r="T24" s="118">
        <f t="shared" si="8"/>
        <v>37</v>
      </c>
      <c r="U24" s="142">
        <v>25</v>
      </c>
      <c r="V24" s="118">
        <f t="shared" si="9"/>
        <v>22</v>
      </c>
      <c r="W24" s="119">
        <v>5</v>
      </c>
      <c r="X24" s="110">
        <f t="shared" si="10"/>
        <v>42</v>
      </c>
      <c r="Y24" s="119">
        <v>23</v>
      </c>
      <c r="Z24" s="110">
        <f t="shared" si="11"/>
        <v>24</v>
      </c>
      <c r="AA24" s="147"/>
      <c r="AB24" s="112">
        <f t="shared" si="12"/>
        <v>0</v>
      </c>
      <c r="AC24" s="147">
        <v>5</v>
      </c>
      <c r="AD24" s="112">
        <f t="shared" si="13"/>
        <v>42</v>
      </c>
      <c r="AE24" s="148">
        <v>36</v>
      </c>
      <c r="AF24" s="114">
        <f t="shared" si="14"/>
        <v>11</v>
      </c>
      <c r="AG24" s="148">
        <v>21</v>
      </c>
      <c r="AH24" s="114">
        <f t="shared" si="15"/>
        <v>26</v>
      </c>
      <c r="AI24" s="150"/>
      <c r="AJ24" s="116">
        <f t="shared" si="16"/>
        <v>0</v>
      </c>
      <c r="AK24" s="150"/>
      <c r="AL24" s="116">
        <f t="shared" si="17"/>
        <v>0</v>
      </c>
      <c r="AM24" s="51">
        <f t="shared" si="18"/>
        <v>352</v>
      </c>
      <c r="AN24" s="139">
        <f t="shared" si="19"/>
        <v>352</v>
      </c>
      <c r="AO24" s="140">
        <f t="shared" si="20"/>
        <v>20</v>
      </c>
      <c r="AP24" s="145">
        <v>75</v>
      </c>
    </row>
    <row r="25" spans="1:42" ht="21" customHeight="1" x14ac:dyDescent="0.25">
      <c r="A25" s="45">
        <v>4</v>
      </c>
      <c r="B25" s="145">
        <v>10</v>
      </c>
      <c r="C25" s="144">
        <v>17</v>
      </c>
      <c r="D25" s="110">
        <f t="shared" si="0"/>
        <v>30</v>
      </c>
      <c r="E25" s="119">
        <v>30</v>
      </c>
      <c r="F25" s="110">
        <f t="shared" si="1"/>
        <v>17</v>
      </c>
      <c r="G25" s="141">
        <v>25</v>
      </c>
      <c r="H25" s="112">
        <f t="shared" si="2"/>
        <v>22</v>
      </c>
      <c r="I25" s="141">
        <v>41</v>
      </c>
      <c r="J25" s="112">
        <f t="shared" si="3"/>
        <v>6</v>
      </c>
      <c r="K25" s="143">
        <v>15</v>
      </c>
      <c r="L25" s="114">
        <f t="shared" si="4"/>
        <v>32</v>
      </c>
      <c r="M25" s="143">
        <v>31</v>
      </c>
      <c r="N25" s="114">
        <f t="shared" si="5"/>
        <v>16</v>
      </c>
      <c r="O25" s="168"/>
      <c r="P25" s="116">
        <f t="shared" si="6"/>
        <v>0</v>
      </c>
      <c r="Q25" s="168"/>
      <c r="R25" s="116">
        <f t="shared" si="7"/>
        <v>0</v>
      </c>
      <c r="S25" s="142">
        <v>15</v>
      </c>
      <c r="T25" s="118">
        <f t="shared" si="8"/>
        <v>32</v>
      </c>
      <c r="U25" s="142">
        <v>21</v>
      </c>
      <c r="V25" s="118">
        <f t="shared" si="9"/>
        <v>26</v>
      </c>
      <c r="W25" s="119">
        <v>12</v>
      </c>
      <c r="X25" s="110">
        <f t="shared" si="10"/>
        <v>35</v>
      </c>
      <c r="Y25" s="119">
        <v>19</v>
      </c>
      <c r="Z25" s="110">
        <f t="shared" si="11"/>
        <v>28</v>
      </c>
      <c r="AA25" s="147"/>
      <c r="AB25" s="112">
        <f t="shared" si="12"/>
        <v>0</v>
      </c>
      <c r="AC25" s="147"/>
      <c r="AD25" s="112">
        <f t="shared" si="13"/>
        <v>0</v>
      </c>
      <c r="AE25" s="148">
        <v>37</v>
      </c>
      <c r="AF25" s="114">
        <f t="shared" si="14"/>
        <v>10</v>
      </c>
      <c r="AG25" s="148">
        <v>38</v>
      </c>
      <c r="AH25" s="114">
        <f t="shared" si="15"/>
        <v>9</v>
      </c>
      <c r="AI25" s="150"/>
      <c r="AJ25" s="116">
        <f t="shared" si="16"/>
        <v>0</v>
      </c>
      <c r="AK25" s="150"/>
      <c r="AL25" s="116">
        <f t="shared" si="17"/>
        <v>0</v>
      </c>
      <c r="AM25" s="51">
        <f t="shared" si="18"/>
        <v>263</v>
      </c>
      <c r="AN25" s="139">
        <f t="shared" si="19"/>
        <v>263</v>
      </c>
      <c r="AO25" s="140">
        <f t="shared" si="20"/>
        <v>27</v>
      </c>
      <c r="AP25" s="145">
        <v>10</v>
      </c>
    </row>
    <row r="26" spans="1:42" ht="21" customHeight="1" x14ac:dyDescent="0.25">
      <c r="A26" s="45">
        <v>38</v>
      </c>
      <c r="B26" s="145">
        <v>52</v>
      </c>
      <c r="C26" s="144">
        <v>11</v>
      </c>
      <c r="D26" s="110">
        <f t="shared" si="0"/>
        <v>36</v>
      </c>
      <c r="E26" s="119">
        <v>19</v>
      </c>
      <c r="F26" s="110">
        <f t="shared" si="1"/>
        <v>28</v>
      </c>
      <c r="G26" s="141">
        <v>2</v>
      </c>
      <c r="H26" s="112">
        <f t="shared" si="2"/>
        <v>48</v>
      </c>
      <c r="I26" s="141">
        <v>23</v>
      </c>
      <c r="J26" s="112">
        <f t="shared" si="3"/>
        <v>24</v>
      </c>
      <c r="K26" s="143">
        <v>16</v>
      </c>
      <c r="L26" s="114">
        <f t="shared" si="4"/>
        <v>31</v>
      </c>
      <c r="M26" s="143">
        <v>22</v>
      </c>
      <c r="N26" s="114">
        <f t="shared" si="5"/>
        <v>25</v>
      </c>
      <c r="O26" s="168"/>
      <c r="P26" s="116">
        <f t="shared" si="6"/>
        <v>0</v>
      </c>
      <c r="Q26" s="168"/>
      <c r="R26" s="116">
        <f t="shared" si="7"/>
        <v>0</v>
      </c>
      <c r="S26" s="142">
        <v>25</v>
      </c>
      <c r="T26" s="118">
        <f t="shared" si="8"/>
        <v>22</v>
      </c>
      <c r="U26" s="142">
        <v>23</v>
      </c>
      <c r="V26" s="118">
        <f t="shared" si="9"/>
        <v>24</v>
      </c>
      <c r="W26" s="119"/>
      <c r="X26" s="110">
        <f t="shared" si="10"/>
        <v>0</v>
      </c>
      <c r="Y26" s="119">
        <v>32</v>
      </c>
      <c r="Z26" s="110">
        <f t="shared" si="11"/>
        <v>15</v>
      </c>
      <c r="AA26" s="147"/>
      <c r="AB26" s="112">
        <f t="shared" si="12"/>
        <v>0</v>
      </c>
      <c r="AC26" s="147"/>
      <c r="AD26" s="112">
        <f t="shared" si="13"/>
        <v>0</v>
      </c>
      <c r="AE26" s="148">
        <v>35</v>
      </c>
      <c r="AF26" s="114">
        <f t="shared" si="14"/>
        <v>12</v>
      </c>
      <c r="AG26" s="148">
        <v>31</v>
      </c>
      <c r="AH26" s="114">
        <f t="shared" si="15"/>
        <v>16</v>
      </c>
      <c r="AI26" s="150"/>
      <c r="AJ26" s="116">
        <f t="shared" si="16"/>
        <v>0</v>
      </c>
      <c r="AK26" s="150"/>
      <c r="AL26" s="116">
        <f t="shared" si="17"/>
        <v>0</v>
      </c>
      <c r="AM26" s="51">
        <f t="shared" si="18"/>
        <v>281</v>
      </c>
      <c r="AN26" s="139">
        <f t="shared" si="19"/>
        <v>281</v>
      </c>
      <c r="AO26" s="140">
        <f t="shared" si="20"/>
        <v>24</v>
      </c>
      <c r="AP26" s="145">
        <v>52</v>
      </c>
    </row>
    <row r="27" spans="1:42" ht="21" customHeight="1" x14ac:dyDescent="0.25">
      <c r="A27" s="45">
        <v>41</v>
      </c>
      <c r="B27" s="145">
        <v>56</v>
      </c>
      <c r="C27" s="144">
        <v>18</v>
      </c>
      <c r="D27" s="110">
        <f t="shared" si="0"/>
        <v>29</v>
      </c>
      <c r="E27" s="119">
        <v>9</v>
      </c>
      <c r="F27" s="110">
        <f t="shared" si="1"/>
        <v>38</v>
      </c>
      <c r="G27" s="141">
        <v>9</v>
      </c>
      <c r="H27" s="112">
        <f t="shared" si="2"/>
        <v>38</v>
      </c>
      <c r="I27" s="141">
        <v>9</v>
      </c>
      <c r="J27" s="112">
        <f t="shared" si="3"/>
        <v>38</v>
      </c>
      <c r="K27" s="143">
        <v>17</v>
      </c>
      <c r="L27" s="114">
        <f t="shared" si="4"/>
        <v>30</v>
      </c>
      <c r="M27" s="143">
        <v>4</v>
      </c>
      <c r="N27" s="114">
        <f t="shared" si="5"/>
        <v>44</v>
      </c>
      <c r="O27" s="168">
        <v>2</v>
      </c>
      <c r="P27" s="116">
        <f t="shared" si="6"/>
        <v>48</v>
      </c>
      <c r="Q27" s="168">
        <v>7</v>
      </c>
      <c r="R27" s="116">
        <f t="shared" si="7"/>
        <v>40</v>
      </c>
      <c r="S27" s="142">
        <v>35</v>
      </c>
      <c r="T27" s="118">
        <f t="shared" si="8"/>
        <v>12</v>
      </c>
      <c r="U27" s="142">
        <v>2</v>
      </c>
      <c r="V27" s="118">
        <f t="shared" si="9"/>
        <v>48</v>
      </c>
      <c r="W27" s="119">
        <v>16</v>
      </c>
      <c r="X27" s="110">
        <f t="shared" si="10"/>
        <v>31</v>
      </c>
      <c r="Y27" s="119">
        <v>13</v>
      </c>
      <c r="Z27" s="110">
        <f t="shared" si="11"/>
        <v>34</v>
      </c>
      <c r="AA27" s="147">
        <v>3</v>
      </c>
      <c r="AB27" s="112">
        <f t="shared" si="12"/>
        <v>46</v>
      </c>
      <c r="AC27" s="147">
        <v>4</v>
      </c>
      <c r="AD27" s="112">
        <f t="shared" si="13"/>
        <v>44</v>
      </c>
      <c r="AE27" s="148">
        <v>6</v>
      </c>
      <c r="AF27" s="114">
        <f t="shared" si="14"/>
        <v>41</v>
      </c>
      <c r="AG27" s="148">
        <v>1</v>
      </c>
      <c r="AH27" s="114">
        <f t="shared" si="15"/>
        <v>50</v>
      </c>
      <c r="AI27" s="150"/>
      <c r="AJ27" s="116">
        <f t="shared" si="16"/>
        <v>0</v>
      </c>
      <c r="AK27" s="150"/>
      <c r="AL27" s="116">
        <f t="shared" si="17"/>
        <v>0</v>
      </c>
      <c r="AM27" s="51">
        <f t="shared" si="18"/>
        <v>611</v>
      </c>
      <c r="AN27" s="139">
        <f t="shared" si="19"/>
        <v>611</v>
      </c>
      <c r="AO27" s="140">
        <f t="shared" si="20"/>
        <v>1</v>
      </c>
      <c r="AP27" s="145">
        <v>56</v>
      </c>
    </row>
    <row r="28" spans="1:42" ht="21" customHeight="1" x14ac:dyDescent="0.25">
      <c r="A28" s="45">
        <v>28</v>
      </c>
      <c r="B28" s="145">
        <v>42</v>
      </c>
      <c r="C28" s="144">
        <v>44</v>
      </c>
      <c r="D28" s="110">
        <f t="shared" si="0"/>
        <v>3</v>
      </c>
      <c r="E28" s="119">
        <v>33</v>
      </c>
      <c r="F28" s="110">
        <f t="shared" si="1"/>
        <v>14</v>
      </c>
      <c r="G28" s="141">
        <v>39</v>
      </c>
      <c r="H28" s="112">
        <f t="shared" si="2"/>
        <v>8</v>
      </c>
      <c r="I28" s="141">
        <v>22</v>
      </c>
      <c r="J28" s="112">
        <f t="shared" si="3"/>
        <v>25</v>
      </c>
      <c r="K28" s="143">
        <v>18</v>
      </c>
      <c r="L28" s="114">
        <f t="shared" si="4"/>
        <v>29</v>
      </c>
      <c r="M28" s="143">
        <v>15</v>
      </c>
      <c r="N28" s="114">
        <f t="shared" si="5"/>
        <v>32</v>
      </c>
      <c r="O28" s="168"/>
      <c r="P28" s="116">
        <f t="shared" si="6"/>
        <v>0</v>
      </c>
      <c r="Q28" s="168"/>
      <c r="R28" s="116">
        <f t="shared" si="7"/>
        <v>0</v>
      </c>
      <c r="S28" s="142"/>
      <c r="T28" s="118">
        <f t="shared" si="8"/>
        <v>0</v>
      </c>
      <c r="U28" s="142">
        <v>12</v>
      </c>
      <c r="V28" s="118">
        <f t="shared" si="9"/>
        <v>35</v>
      </c>
      <c r="W28" s="119"/>
      <c r="X28" s="110">
        <f t="shared" si="10"/>
        <v>0</v>
      </c>
      <c r="Y28" s="119">
        <v>33</v>
      </c>
      <c r="Z28" s="110">
        <f t="shared" si="11"/>
        <v>14</v>
      </c>
      <c r="AA28" s="147"/>
      <c r="AB28" s="112">
        <f t="shared" si="12"/>
        <v>0</v>
      </c>
      <c r="AC28" s="147"/>
      <c r="AD28" s="112">
        <f t="shared" si="13"/>
        <v>0</v>
      </c>
      <c r="AE28" s="148">
        <v>30</v>
      </c>
      <c r="AF28" s="114">
        <f t="shared" si="14"/>
        <v>17</v>
      </c>
      <c r="AG28" s="148">
        <v>28</v>
      </c>
      <c r="AH28" s="114">
        <f t="shared" si="15"/>
        <v>19</v>
      </c>
      <c r="AI28" s="150"/>
      <c r="AJ28" s="116">
        <f t="shared" si="16"/>
        <v>0</v>
      </c>
      <c r="AK28" s="150"/>
      <c r="AL28" s="116">
        <f t="shared" si="17"/>
        <v>0</v>
      </c>
      <c r="AM28" s="51">
        <f t="shared" si="18"/>
        <v>196</v>
      </c>
      <c r="AN28" s="139">
        <f t="shared" si="19"/>
        <v>196</v>
      </c>
      <c r="AO28" s="140">
        <f t="shared" si="20"/>
        <v>33</v>
      </c>
      <c r="AP28" s="145">
        <v>42</v>
      </c>
    </row>
    <row r="29" spans="1:42" ht="21" customHeight="1" x14ac:dyDescent="0.25">
      <c r="A29" s="45">
        <v>31</v>
      </c>
      <c r="B29" s="145">
        <v>45</v>
      </c>
      <c r="C29" s="144">
        <v>19</v>
      </c>
      <c r="D29" s="110">
        <f t="shared" si="0"/>
        <v>28</v>
      </c>
      <c r="E29" s="119">
        <v>19</v>
      </c>
      <c r="F29" s="110">
        <f t="shared" si="1"/>
        <v>28</v>
      </c>
      <c r="G29" s="141">
        <v>10</v>
      </c>
      <c r="H29" s="112">
        <f t="shared" si="2"/>
        <v>37</v>
      </c>
      <c r="I29" s="141">
        <v>5</v>
      </c>
      <c r="J29" s="112">
        <f t="shared" si="3"/>
        <v>42</v>
      </c>
      <c r="K29" s="143">
        <v>19</v>
      </c>
      <c r="L29" s="114">
        <f t="shared" si="4"/>
        <v>28</v>
      </c>
      <c r="M29" s="143">
        <v>29</v>
      </c>
      <c r="N29" s="114">
        <f t="shared" si="5"/>
        <v>18</v>
      </c>
      <c r="O29" s="168"/>
      <c r="P29" s="116">
        <f t="shared" si="6"/>
        <v>0</v>
      </c>
      <c r="Q29" s="168"/>
      <c r="R29" s="116">
        <f t="shared" si="7"/>
        <v>0</v>
      </c>
      <c r="S29" s="142">
        <v>9</v>
      </c>
      <c r="T29" s="118">
        <f t="shared" si="8"/>
        <v>38</v>
      </c>
      <c r="U29" s="142">
        <v>10</v>
      </c>
      <c r="V29" s="118">
        <f t="shared" si="9"/>
        <v>37</v>
      </c>
      <c r="W29" s="119">
        <v>2</v>
      </c>
      <c r="X29" s="110">
        <f t="shared" si="10"/>
        <v>48</v>
      </c>
      <c r="Y29" s="119">
        <v>28</v>
      </c>
      <c r="Z29" s="110">
        <f t="shared" si="11"/>
        <v>19</v>
      </c>
      <c r="AA29" s="147"/>
      <c r="AB29" s="112">
        <f t="shared" si="12"/>
        <v>0</v>
      </c>
      <c r="AC29" s="147"/>
      <c r="AD29" s="112">
        <f t="shared" si="13"/>
        <v>0</v>
      </c>
      <c r="AE29" s="148">
        <v>20</v>
      </c>
      <c r="AF29" s="114">
        <f t="shared" si="14"/>
        <v>27</v>
      </c>
      <c r="AG29" s="148">
        <v>29</v>
      </c>
      <c r="AH29" s="114">
        <f t="shared" si="15"/>
        <v>18</v>
      </c>
      <c r="AI29" s="150"/>
      <c r="AJ29" s="116">
        <f t="shared" si="16"/>
        <v>0</v>
      </c>
      <c r="AK29" s="150"/>
      <c r="AL29" s="116">
        <f t="shared" si="17"/>
        <v>0</v>
      </c>
      <c r="AM29" s="51">
        <f t="shared" si="18"/>
        <v>368</v>
      </c>
      <c r="AN29" s="139">
        <f t="shared" si="19"/>
        <v>368</v>
      </c>
      <c r="AO29" s="140">
        <f t="shared" si="20"/>
        <v>17</v>
      </c>
      <c r="AP29" s="145">
        <v>45</v>
      </c>
    </row>
    <row r="30" spans="1:42" ht="21" customHeight="1" x14ac:dyDescent="0.25">
      <c r="A30" s="45">
        <v>12</v>
      </c>
      <c r="B30" s="145">
        <v>22</v>
      </c>
      <c r="C30" s="144">
        <v>15</v>
      </c>
      <c r="D30" s="110">
        <f t="shared" si="0"/>
        <v>32</v>
      </c>
      <c r="E30" s="119">
        <v>9</v>
      </c>
      <c r="F30" s="110">
        <f t="shared" si="1"/>
        <v>38</v>
      </c>
      <c r="G30" s="141">
        <v>4</v>
      </c>
      <c r="H30" s="112">
        <f t="shared" si="2"/>
        <v>44</v>
      </c>
      <c r="I30" s="141">
        <v>8</v>
      </c>
      <c r="J30" s="112">
        <f t="shared" si="3"/>
        <v>39</v>
      </c>
      <c r="K30" s="143">
        <v>20</v>
      </c>
      <c r="L30" s="114">
        <f t="shared" si="4"/>
        <v>27</v>
      </c>
      <c r="M30" s="143">
        <v>20</v>
      </c>
      <c r="N30" s="114">
        <f t="shared" si="5"/>
        <v>27</v>
      </c>
      <c r="O30" s="168">
        <v>17</v>
      </c>
      <c r="P30" s="116">
        <f t="shared" si="6"/>
        <v>30</v>
      </c>
      <c r="Q30" s="168">
        <v>14</v>
      </c>
      <c r="R30" s="116">
        <f t="shared" si="7"/>
        <v>33</v>
      </c>
      <c r="S30" s="142">
        <v>11</v>
      </c>
      <c r="T30" s="118">
        <f t="shared" si="8"/>
        <v>36</v>
      </c>
      <c r="U30" s="142">
        <v>13</v>
      </c>
      <c r="V30" s="118">
        <f t="shared" si="9"/>
        <v>34</v>
      </c>
      <c r="W30" s="119">
        <v>1</v>
      </c>
      <c r="X30" s="110">
        <f t="shared" si="10"/>
        <v>50</v>
      </c>
      <c r="Y30" s="119">
        <v>7</v>
      </c>
      <c r="Z30" s="110">
        <f t="shared" si="11"/>
        <v>40</v>
      </c>
      <c r="AA30" s="147"/>
      <c r="AB30" s="112">
        <f t="shared" si="12"/>
        <v>0</v>
      </c>
      <c r="AC30" s="147"/>
      <c r="AD30" s="112">
        <f t="shared" si="13"/>
        <v>0</v>
      </c>
      <c r="AE30" s="148">
        <v>26</v>
      </c>
      <c r="AF30" s="114">
        <f t="shared" si="14"/>
        <v>21</v>
      </c>
      <c r="AG30" s="148">
        <v>23</v>
      </c>
      <c r="AH30" s="114">
        <f t="shared" si="15"/>
        <v>24</v>
      </c>
      <c r="AI30" s="150"/>
      <c r="AJ30" s="116">
        <f t="shared" si="16"/>
        <v>0</v>
      </c>
      <c r="AK30" s="150"/>
      <c r="AL30" s="116">
        <f t="shared" si="17"/>
        <v>0</v>
      </c>
      <c r="AM30" s="51">
        <f t="shared" si="18"/>
        <v>475</v>
      </c>
      <c r="AN30" s="139">
        <f t="shared" si="19"/>
        <v>475</v>
      </c>
      <c r="AO30" s="140">
        <f t="shared" si="20"/>
        <v>9</v>
      </c>
      <c r="AP30" s="145">
        <v>22</v>
      </c>
    </row>
    <row r="31" spans="1:42" ht="21" customHeight="1" x14ac:dyDescent="0.25">
      <c r="A31" s="45">
        <v>36</v>
      </c>
      <c r="B31" s="145">
        <v>50</v>
      </c>
      <c r="C31" s="144">
        <v>33</v>
      </c>
      <c r="D31" s="110">
        <f t="shared" si="0"/>
        <v>14</v>
      </c>
      <c r="E31" s="119">
        <v>6</v>
      </c>
      <c r="F31" s="110">
        <f t="shared" si="1"/>
        <v>41</v>
      </c>
      <c r="G31" s="141">
        <v>32</v>
      </c>
      <c r="H31" s="112">
        <f t="shared" si="2"/>
        <v>15</v>
      </c>
      <c r="I31" s="141">
        <v>33</v>
      </c>
      <c r="J31" s="112">
        <f t="shared" si="3"/>
        <v>14</v>
      </c>
      <c r="K31" s="143">
        <v>21</v>
      </c>
      <c r="L31" s="114">
        <f t="shared" si="4"/>
        <v>26</v>
      </c>
      <c r="M31" s="143">
        <v>13</v>
      </c>
      <c r="N31" s="114">
        <f t="shared" si="5"/>
        <v>34</v>
      </c>
      <c r="O31" s="168">
        <v>13</v>
      </c>
      <c r="P31" s="116">
        <f t="shared" si="6"/>
        <v>34</v>
      </c>
      <c r="Q31" s="168">
        <v>12</v>
      </c>
      <c r="R31" s="116">
        <f t="shared" si="7"/>
        <v>35</v>
      </c>
      <c r="S31" s="142">
        <v>26</v>
      </c>
      <c r="T31" s="118">
        <f t="shared" si="8"/>
        <v>21</v>
      </c>
      <c r="U31" s="142">
        <v>34</v>
      </c>
      <c r="V31" s="118">
        <f t="shared" si="9"/>
        <v>13</v>
      </c>
      <c r="W31" s="119">
        <v>18</v>
      </c>
      <c r="X31" s="110">
        <f t="shared" si="10"/>
        <v>29</v>
      </c>
      <c r="Y31" s="119">
        <v>16</v>
      </c>
      <c r="Z31" s="110">
        <f t="shared" si="11"/>
        <v>31</v>
      </c>
      <c r="AA31" s="147"/>
      <c r="AB31" s="112">
        <f t="shared" si="12"/>
        <v>0</v>
      </c>
      <c r="AC31" s="147"/>
      <c r="AD31" s="112">
        <f t="shared" si="13"/>
        <v>0</v>
      </c>
      <c r="AE31" s="148">
        <v>17</v>
      </c>
      <c r="AF31" s="114">
        <f t="shared" si="14"/>
        <v>30</v>
      </c>
      <c r="AG31" s="148">
        <v>27</v>
      </c>
      <c r="AH31" s="114">
        <f t="shared" si="15"/>
        <v>20</v>
      </c>
      <c r="AI31" s="150"/>
      <c r="AJ31" s="116">
        <f t="shared" si="16"/>
        <v>0</v>
      </c>
      <c r="AK31" s="150"/>
      <c r="AL31" s="116">
        <f t="shared" si="17"/>
        <v>0</v>
      </c>
      <c r="AM31" s="51">
        <f t="shared" si="18"/>
        <v>357</v>
      </c>
      <c r="AN31" s="139">
        <f t="shared" si="19"/>
        <v>357</v>
      </c>
      <c r="AO31" s="140">
        <f t="shared" si="20"/>
        <v>19</v>
      </c>
      <c r="AP31" s="145">
        <v>50</v>
      </c>
    </row>
    <row r="32" spans="1:42" ht="21" customHeight="1" x14ac:dyDescent="0.25">
      <c r="A32" s="45">
        <v>29</v>
      </c>
      <c r="B32" s="145">
        <v>43</v>
      </c>
      <c r="C32" s="144">
        <v>22</v>
      </c>
      <c r="D32" s="110">
        <f t="shared" si="0"/>
        <v>25</v>
      </c>
      <c r="E32" s="119">
        <v>27</v>
      </c>
      <c r="F32" s="110">
        <f t="shared" si="1"/>
        <v>20</v>
      </c>
      <c r="G32" s="141">
        <v>27</v>
      </c>
      <c r="H32" s="112">
        <f t="shared" si="2"/>
        <v>20</v>
      </c>
      <c r="I32" s="141">
        <v>31</v>
      </c>
      <c r="J32" s="112">
        <f t="shared" si="3"/>
        <v>16</v>
      </c>
      <c r="K32" s="143">
        <v>22</v>
      </c>
      <c r="L32" s="114">
        <f t="shared" si="4"/>
        <v>25</v>
      </c>
      <c r="M32" s="143">
        <v>19</v>
      </c>
      <c r="N32" s="114">
        <f t="shared" si="5"/>
        <v>28</v>
      </c>
      <c r="O32" s="168">
        <v>8</v>
      </c>
      <c r="P32" s="116">
        <f t="shared" si="6"/>
        <v>39</v>
      </c>
      <c r="Q32" s="168">
        <v>9</v>
      </c>
      <c r="R32" s="116">
        <f t="shared" si="7"/>
        <v>38</v>
      </c>
      <c r="S32" s="142">
        <v>29</v>
      </c>
      <c r="T32" s="118">
        <f t="shared" si="8"/>
        <v>18</v>
      </c>
      <c r="U32" s="142">
        <v>14</v>
      </c>
      <c r="V32" s="118">
        <f t="shared" si="9"/>
        <v>33</v>
      </c>
      <c r="W32" s="119">
        <v>26</v>
      </c>
      <c r="X32" s="110">
        <f t="shared" si="10"/>
        <v>21</v>
      </c>
      <c r="Y32" s="119">
        <v>18</v>
      </c>
      <c r="Z32" s="110">
        <f t="shared" si="11"/>
        <v>29</v>
      </c>
      <c r="AA32" s="147"/>
      <c r="AB32" s="112">
        <f t="shared" si="12"/>
        <v>0</v>
      </c>
      <c r="AC32" s="147"/>
      <c r="AD32" s="112">
        <f t="shared" si="13"/>
        <v>0</v>
      </c>
      <c r="AE32" s="148"/>
      <c r="AF32" s="114">
        <f t="shared" si="14"/>
        <v>0</v>
      </c>
      <c r="AG32" s="148"/>
      <c r="AH32" s="114">
        <f t="shared" si="15"/>
        <v>0</v>
      </c>
      <c r="AI32" s="150"/>
      <c r="AJ32" s="116">
        <f t="shared" si="16"/>
        <v>0</v>
      </c>
      <c r="AK32" s="150"/>
      <c r="AL32" s="116">
        <f t="shared" si="17"/>
        <v>0</v>
      </c>
      <c r="AM32" s="51">
        <f t="shared" si="18"/>
        <v>312</v>
      </c>
      <c r="AN32" s="139">
        <f t="shared" si="19"/>
        <v>312</v>
      </c>
      <c r="AO32" s="140">
        <f t="shared" si="20"/>
        <v>22</v>
      </c>
      <c r="AP32" s="145">
        <v>43</v>
      </c>
    </row>
    <row r="33" spans="1:42" ht="21" customHeight="1" x14ac:dyDescent="0.25">
      <c r="A33" s="45">
        <v>8</v>
      </c>
      <c r="B33" s="145">
        <v>17</v>
      </c>
      <c r="C33" s="144">
        <v>5</v>
      </c>
      <c r="D33" s="110">
        <f t="shared" si="0"/>
        <v>42</v>
      </c>
      <c r="E33" s="119">
        <v>19</v>
      </c>
      <c r="F33" s="110">
        <f t="shared" si="1"/>
        <v>28</v>
      </c>
      <c r="G33" s="141">
        <v>36</v>
      </c>
      <c r="H33" s="112">
        <f t="shared" si="2"/>
        <v>11</v>
      </c>
      <c r="I33" s="141">
        <v>29</v>
      </c>
      <c r="J33" s="112">
        <f t="shared" si="3"/>
        <v>18</v>
      </c>
      <c r="K33" s="143">
        <v>23</v>
      </c>
      <c r="L33" s="114">
        <f t="shared" si="4"/>
        <v>24</v>
      </c>
      <c r="M33" s="143">
        <v>33</v>
      </c>
      <c r="N33" s="114">
        <f t="shared" si="5"/>
        <v>14</v>
      </c>
      <c r="O33" s="168"/>
      <c r="P33" s="116">
        <f t="shared" si="6"/>
        <v>0</v>
      </c>
      <c r="Q33" s="168"/>
      <c r="R33" s="116">
        <f t="shared" si="7"/>
        <v>0</v>
      </c>
      <c r="S33" s="142">
        <v>28</v>
      </c>
      <c r="T33" s="118">
        <f t="shared" si="8"/>
        <v>19</v>
      </c>
      <c r="U33" s="142">
        <v>4</v>
      </c>
      <c r="V33" s="118">
        <f t="shared" si="9"/>
        <v>44</v>
      </c>
      <c r="W33" s="119">
        <v>19</v>
      </c>
      <c r="X33" s="110">
        <f t="shared" si="10"/>
        <v>28</v>
      </c>
      <c r="Y33" s="119">
        <v>29</v>
      </c>
      <c r="Z33" s="110">
        <f t="shared" si="11"/>
        <v>18</v>
      </c>
      <c r="AA33" s="147"/>
      <c r="AB33" s="112">
        <f t="shared" si="12"/>
        <v>0</v>
      </c>
      <c r="AC33" s="147"/>
      <c r="AD33" s="112">
        <f t="shared" si="13"/>
        <v>0</v>
      </c>
      <c r="AE33" s="148">
        <v>16</v>
      </c>
      <c r="AF33" s="114">
        <f t="shared" si="14"/>
        <v>31</v>
      </c>
      <c r="AG33" s="148">
        <v>17</v>
      </c>
      <c r="AH33" s="114">
        <f t="shared" si="15"/>
        <v>30</v>
      </c>
      <c r="AI33" s="150"/>
      <c r="AJ33" s="116">
        <f t="shared" si="16"/>
        <v>0</v>
      </c>
      <c r="AK33" s="150"/>
      <c r="AL33" s="116">
        <f t="shared" si="17"/>
        <v>0</v>
      </c>
      <c r="AM33" s="51">
        <f t="shared" si="18"/>
        <v>307</v>
      </c>
      <c r="AN33" s="139">
        <f t="shared" si="19"/>
        <v>307</v>
      </c>
      <c r="AO33" s="140">
        <f t="shared" si="20"/>
        <v>23</v>
      </c>
      <c r="AP33" s="145">
        <v>17</v>
      </c>
    </row>
    <row r="34" spans="1:42" ht="21" customHeight="1" x14ac:dyDescent="0.25">
      <c r="A34" s="45">
        <v>18</v>
      </c>
      <c r="B34" s="145">
        <v>29</v>
      </c>
      <c r="C34" s="144">
        <v>46</v>
      </c>
      <c r="D34" s="110">
        <f t="shared" si="0"/>
        <v>1</v>
      </c>
      <c r="E34" s="119">
        <v>46</v>
      </c>
      <c r="F34" s="110">
        <f t="shared" si="1"/>
        <v>1</v>
      </c>
      <c r="G34" s="141">
        <v>23</v>
      </c>
      <c r="H34" s="112">
        <f t="shared" si="2"/>
        <v>24</v>
      </c>
      <c r="I34" s="141">
        <v>24</v>
      </c>
      <c r="J34" s="112">
        <f t="shared" si="3"/>
        <v>23</v>
      </c>
      <c r="K34" s="143">
        <v>24</v>
      </c>
      <c r="L34" s="114">
        <f t="shared" si="4"/>
        <v>23</v>
      </c>
      <c r="M34" s="143">
        <v>30</v>
      </c>
      <c r="N34" s="114">
        <f t="shared" si="5"/>
        <v>17</v>
      </c>
      <c r="O34" s="168">
        <v>12</v>
      </c>
      <c r="P34" s="116">
        <f t="shared" si="6"/>
        <v>35</v>
      </c>
      <c r="Q34" s="168"/>
      <c r="R34" s="116">
        <f t="shared" si="7"/>
        <v>0</v>
      </c>
      <c r="S34" s="142"/>
      <c r="T34" s="118">
        <f t="shared" si="8"/>
        <v>0</v>
      </c>
      <c r="U34" s="142">
        <v>8</v>
      </c>
      <c r="V34" s="118">
        <f t="shared" si="9"/>
        <v>39</v>
      </c>
      <c r="W34" s="119">
        <v>23</v>
      </c>
      <c r="X34" s="110">
        <f t="shared" si="10"/>
        <v>24</v>
      </c>
      <c r="Y34" s="119">
        <v>34</v>
      </c>
      <c r="Z34" s="110">
        <f t="shared" si="11"/>
        <v>13</v>
      </c>
      <c r="AA34" s="147"/>
      <c r="AB34" s="112">
        <f t="shared" si="12"/>
        <v>0</v>
      </c>
      <c r="AC34" s="147"/>
      <c r="AD34" s="112">
        <f t="shared" si="13"/>
        <v>0</v>
      </c>
      <c r="AE34" s="148">
        <v>39</v>
      </c>
      <c r="AF34" s="114">
        <f t="shared" si="14"/>
        <v>8</v>
      </c>
      <c r="AG34" s="148">
        <v>39</v>
      </c>
      <c r="AH34" s="114">
        <f t="shared" si="15"/>
        <v>8</v>
      </c>
      <c r="AI34" s="150"/>
      <c r="AJ34" s="116">
        <f t="shared" si="16"/>
        <v>0</v>
      </c>
      <c r="AK34" s="150"/>
      <c r="AL34" s="116">
        <f t="shared" si="17"/>
        <v>0</v>
      </c>
      <c r="AM34" s="51">
        <f t="shared" si="18"/>
        <v>216</v>
      </c>
      <c r="AN34" s="139">
        <f t="shared" si="19"/>
        <v>216</v>
      </c>
      <c r="AO34" s="140">
        <f t="shared" si="20"/>
        <v>31</v>
      </c>
      <c r="AP34" s="145">
        <v>29</v>
      </c>
    </row>
    <row r="35" spans="1:42" ht="21" customHeight="1" x14ac:dyDescent="0.25">
      <c r="A35" s="45">
        <v>23</v>
      </c>
      <c r="B35" s="145">
        <v>36</v>
      </c>
      <c r="C35" s="144">
        <v>16</v>
      </c>
      <c r="D35" s="110">
        <f t="shared" si="0"/>
        <v>31</v>
      </c>
      <c r="E35" s="119">
        <v>42</v>
      </c>
      <c r="F35" s="110">
        <f t="shared" si="1"/>
        <v>5</v>
      </c>
      <c r="G35" s="141">
        <v>34</v>
      </c>
      <c r="H35" s="112">
        <f t="shared" si="2"/>
        <v>13</v>
      </c>
      <c r="I35" s="141">
        <v>37</v>
      </c>
      <c r="J35" s="112">
        <f t="shared" si="3"/>
        <v>10</v>
      </c>
      <c r="K35" s="143">
        <v>25</v>
      </c>
      <c r="L35" s="114">
        <f t="shared" si="4"/>
        <v>22</v>
      </c>
      <c r="M35" s="143">
        <v>27</v>
      </c>
      <c r="N35" s="114">
        <f t="shared" si="5"/>
        <v>20</v>
      </c>
      <c r="O35" s="168">
        <v>13</v>
      </c>
      <c r="P35" s="116">
        <f t="shared" si="6"/>
        <v>34</v>
      </c>
      <c r="Q35" s="168">
        <v>15</v>
      </c>
      <c r="R35" s="116">
        <f t="shared" si="7"/>
        <v>32</v>
      </c>
      <c r="S35" s="142">
        <v>21</v>
      </c>
      <c r="T35" s="118">
        <f t="shared" si="8"/>
        <v>26</v>
      </c>
      <c r="U35" s="142">
        <v>31</v>
      </c>
      <c r="V35" s="118">
        <f t="shared" si="9"/>
        <v>16</v>
      </c>
      <c r="W35" s="119"/>
      <c r="X35" s="110">
        <f t="shared" si="10"/>
        <v>0</v>
      </c>
      <c r="Y35" s="119"/>
      <c r="Z35" s="110">
        <f t="shared" si="11"/>
        <v>0</v>
      </c>
      <c r="AA35" s="147"/>
      <c r="AB35" s="112">
        <f t="shared" si="12"/>
        <v>0</v>
      </c>
      <c r="AC35" s="147"/>
      <c r="AD35" s="112">
        <f t="shared" si="13"/>
        <v>0</v>
      </c>
      <c r="AE35" s="148">
        <v>33</v>
      </c>
      <c r="AF35" s="114">
        <f t="shared" si="14"/>
        <v>14</v>
      </c>
      <c r="AG35" s="148">
        <v>33</v>
      </c>
      <c r="AH35" s="114">
        <f t="shared" si="15"/>
        <v>14</v>
      </c>
      <c r="AI35" s="150"/>
      <c r="AJ35" s="116">
        <f t="shared" si="16"/>
        <v>0</v>
      </c>
      <c r="AK35" s="150"/>
      <c r="AL35" s="116">
        <f t="shared" si="17"/>
        <v>0</v>
      </c>
      <c r="AM35" s="51">
        <f t="shared" si="18"/>
        <v>237</v>
      </c>
      <c r="AN35" s="139">
        <f t="shared" si="19"/>
        <v>237</v>
      </c>
      <c r="AO35" s="140">
        <f t="shared" si="20"/>
        <v>30</v>
      </c>
      <c r="AP35" s="145">
        <v>36</v>
      </c>
    </row>
    <row r="36" spans="1:42" ht="21" customHeight="1" x14ac:dyDescent="0.25">
      <c r="A36" s="45">
        <v>27</v>
      </c>
      <c r="B36" s="145">
        <v>41</v>
      </c>
      <c r="C36" s="144">
        <v>26</v>
      </c>
      <c r="D36" s="110">
        <f t="shared" si="0"/>
        <v>21</v>
      </c>
      <c r="E36" s="119">
        <v>19</v>
      </c>
      <c r="F36" s="110">
        <f t="shared" si="1"/>
        <v>28</v>
      </c>
      <c r="G36" s="141">
        <v>5</v>
      </c>
      <c r="H36" s="112">
        <f t="shared" si="2"/>
        <v>42</v>
      </c>
      <c r="I36" s="141">
        <v>12</v>
      </c>
      <c r="J36" s="112">
        <f t="shared" si="3"/>
        <v>35</v>
      </c>
      <c r="K36" s="143">
        <v>26</v>
      </c>
      <c r="L36" s="114">
        <f t="shared" si="4"/>
        <v>21</v>
      </c>
      <c r="M36" s="143">
        <v>11</v>
      </c>
      <c r="N36" s="114">
        <f t="shared" si="5"/>
        <v>36</v>
      </c>
      <c r="O36" s="168">
        <v>9</v>
      </c>
      <c r="P36" s="116">
        <f t="shared" si="6"/>
        <v>38</v>
      </c>
      <c r="Q36" s="168">
        <v>11</v>
      </c>
      <c r="R36" s="116">
        <f t="shared" si="7"/>
        <v>36</v>
      </c>
      <c r="S36" s="142">
        <v>31</v>
      </c>
      <c r="T36" s="118">
        <f t="shared" si="8"/>
        <v>16</v>
      </c>
      <c r="U36" s="142">
        <v>36</v>
      </c>
      <c r="V36" s="118">
        <f t="shared" si="9"/>
        <v>11</v>
      </c>
      <c r="W36" s="119">
        <v>28</v>
      </c>
      <c r="X36" s="110">
        <f t="shared" si="10"/>
        <v>19</v>
      </c>
      <c r="Y36" s="119">
        <v>21</v>
      </c>
      <c r="Z36" s="110">
        <f t="shared" si="11"/>
        <v>26</v>
      </c>
      <c r="AA36" s="147">
        <v>5</v>
      </c>
      <c r="AB36" s="112">
        <f t="shared" si="12"/>
        <v>42</v>
      </c>
      <c r="AC36" s="147">
        <v>7</v>
      </c>
      <c r="AD36" s="112">
        <f t="shared" si="13"/>
        <v>40</v>
      </c>
      <c r="AE36" s="148">
        <v>23</v>
      </c>
      <c r="AF36" s="114">
        <f t="shared" si="14"/>
        <v>24</v>
      </c>
      <c r="AG36" s="148">
        <v>16</v>
      </c>
      <c r="AH36" s="114">
        <f t="shared" si="15"/>
        <v>31</v>
      </c>
      <c r="AI36" s="150"/>
      <c r="AJ36" s="116">
        <f t="shared" si="16"/>
        <v>0</v>
      </c>
      <c r="AK36" s="150"/>
      <c r="AL36" s="116">
        <f t="shared" si="17"/>
        <v>0</v>
      </c>
      <c r="AM36" s="51">
        <f t="shared" si="18"/>
        <v>466</v>
      </c>
      <c r="AN36" s="139">
        <f t="shared" si="19"/>
        <v>466</v>
      </c>
      <c r="AO36" s="140">
        <f t="shared" si="20"/>
        <v>10</v>
      </c>
      <c r="AP36" s="145">
        <v>41</v>
      </c>
    </row>
    <row r="37" spans="1:42" ht="21" customHeight="1" x14ac:dyDescent="0.25">
      <c r="A37" s="45">
        <v>1</v>
      </c>
      <c r="B37" s="145">
        <v>5</v>
      </c>
      <c r="C37" s="144">
        <v>8</v>
      </c>
      <c r="D37" s="110">
        <f t="shared" si="0"/>
        <v>39</v>
      </c>
      <c r="E37" s="119">
        <v>28</v>
      </c>
      <c r="F37" s="110">
        <f t="shared" si="1"/>
        <v>19</v>
      </c>
      <c r="G37" s="141">
        <v>33</v>
      </c>
      <c r="H37" s="112">
        <f t="shared" si="2"/>
        <v>14</v>
      </c>
      <c r="I37" s="141">
        <v>32</v>
      </c>
      <c r="J37" s="112">
        <f t="shared" si="3"/>
        <v>15</v>
      </c>
      <c r="K37" s="143">
        <v>27</v>
      </c>
      <c r="L37" s="114">
        <f t="shared" si="4"/>
        <v>20</v>
      </c>
      <c r="M37" s="143">
        <v>21</v>
      </c>
      <c r="N37" s="114">
        <f t="shared" si="5"/>
        <v>26</v>
      </c>
      <c r="O37" s="168">
        <v>11</v>
      </c>
      <c r="P37" s="116">
        <f t="shared" si="6"/>
        <v>36</v>
      </c>
      <c r="Q37" s="168">
        <v>13</v>
      </c>
      <c r="R37" s="116">
        <f t="shared" si="7"/>
        <v>34</v>
      </c>
      <c r="S37" s="142">
        <v>13</v>
      </c>
      <c r="T37" s="118">
        <f t="shared" si="8"/>
        <v>34</v>
      </c>
      <c r="U37" s="142">
        <v>24</v>
      </c>
      <c r="V37" s="118">
        <f t="shared" si="9"/>
        <v>23</v>
      </c>
      <c r="W37" s="119">
        <v>27</v>
      </c>
      <c r="X37" s="110">
        <f t="shared" si="10"/>
        <v>20</v>
      </c>
      <c r="Y37" s="119">
        <v>24</v>
      </c>
      <c r="Z37" s="110">
        <f t="shared" si="11"/>
        <v>23</v>
      </c>
      <c r="AA37" s="147"/>
      <c r="AB37" s="112">
        <f t="shared" si="12"/>
        <v>0</v>
      </c>
      <c r="AC37" s="147"/>
      <c r="AD37" s="112">
        <f t="shared" si="13"/>
        <v>0</v>
      </c>
      <c r="AE37" s="148">
        <v>21</v>
      </c>
      <c r="AF37" s="114">
        <f t="shared" si="14"/>
        <v>26</v>
      </c>
      <c r="AG37" s="148">
        <v>15</v>
      </c>
      <c r="AH37" s="114">
        <f t="shared" si="15"/>
        <v>32</v>
      </c>
      <c r="AI37" s="150"/>
      <c r="AJ37" s="116">
        <f t="shared" si="16"/>
        <v>0</v>
      </c>
      <c r="AK37" s="150"/>
      <c r="AL37" s="116">
        <f t="shared" si="17"/>
        <v>0</v>
      </c>
      <c r="AM37" s="51">
        <f t="shared" si="18"/>
        <v>361</v>
      </c>
      <c r="AN37" s="139">
        <f t="shared" si="19"/>
        <v>361</v>
      </c>
      <c r="AO37" s="140">
        <f t="shared" si="20"/>
        <v>18</v>
      </c>
      <c r="AP37" s="145">
        <v>5</v>
      </c>
    </row>
    <row r="38" spans="1:42" ht="21" customHeight="1" x14ac:dyDescent="0.25">
      <c r="A38" s="45">
        <v>2</v>
      </c>
      <c r="B38" s="145">
        <v>7</v>
      </c>
      <c r="C38" s="144">
        <v>19</v>
      </c>
      <c r="D38" s="110">
        <f t="shared" si="0"/>
        <v>28</v>
      </c>
      <c r="E38" s="119">
        <v>17</v>
      </c>
      <c r="F38" s="110">
        <f t="shared" si="1"/>
        <v>30</v>
      </c>
      <c r="G38" s="141">
        <v>26</v>
      </c>
      <c r="H38" s="112">
        <f t="shared" si="2"/>
        <v>21</v>
      </c>
      <c r="I38" s="141">
        <v>35</v>
      </c>
      <c r="J38" s="112">
        <f t="shared" si="3"/>
        <v>12</v>
      </c>
      <c r="K38" s="143"/>
      <c r="L38" s="114">
        <f t="shared" si="4"/>
        <v>0</v>
      </c>
      <c r="M38" s="143">
        <v>18</v>
      </c>
      <c r="N38" s="114">
        <f t="shared" si="5"/>
        <v>29</v>
      </c>
      <c r="O38" s="168"/>
      <c r="P38" s="116">
        <f t="shared" si="6"/>
        <v>0</v>
      </c>
      <c r="Q38" s="168"/>
      <c r="R38" s="116">
        <f t="shared" si="7"/>
        <v>0</v>
      </c>
      <c r="S38" s="142">
        <v>32</v>
      </c>
      <c r="T38" s="118">
        <f t="shared" si="8"/>
        <v>15</v>
      </c>
      <c r="U38" s="142">
        <v>27</v>
      </c>
      <c r="V38" s="118">
        <f t="shared" si="9"/>
        <v>20</v>
      </c>
      <c r="W38" s="119">
        <v>21</v>
      </c>
      <c r="X38" s="110">
        <f t="shared" si="10"/>
        <v>26</v>
      </c>
      <c r="Y38" s="119">
        <v>10</v>
      </c>
      <c r="Z38" s="110">
        <f t="shared" si="11"/>
        <v>37</v>
      </c>
      <c r="AA38" s="147"/>
      <c r="AB38" s="112">
        <f t="shared" si="12"/>
        <v>0</v>
      </c>
      <c r="AC38" s="147"/>
      <c r="AD38" s="112">
        <f t="shared" si="13"/>
        <v>0</v>
      </c>
      <c r="AE38" s="148">
        <v>29</v>
      </c>
      <c r="AF38" s="114">
        <f t="shared" si="14"/>
        <v>18</v>
      </c>
      <c r="AG38" s="148">
        <v>34</v>
      </c>
      <c r="AH38" s="114">
        <f t="shared" si="15"/>
        <v>13</v>
      </c>
      <c r="AI38" s="150"/>
      <c r="AJ38" s="116">
        <f t="shared" si="16"/>
        <v>0</v>
      </c>
      <c r="AK38" s="150"/>
      <c r="AL38" s="116">
        <f t="shared" si="17"/>
        <v>0</v>
      </c>
      <c r="AM38" s="51">
        <f t="shared" si="18"/>
        <v>249</v>
      </c>
      <c r="AN38" s="139">
        <f t="shared" si="19"/>
        <v>249</v>
      </c>
      <c r="AO38" s="140">
        <f t="shared" si="20"/>
        <v>28</v>
      </c>
      <c r="AP38" s="145">
        <v>7</v>
      </c>
    </row>
    <row r="39" spans="1:42" ht="21" customHeight="1" x14ac:dyDescent="0.25">
      <c r="A39" s="45">
        <v>7</v>
      </c>
      <c r="B39" s="145">
        <v>14</v>
      </c>
      <c r="C39" s="144">
        <v>37</v>
      </c>
      <c r="D39" s="110">
        <f t="shared" si="0"/>
        <v>10</v>
      </c>
      <c r="E39" s="119">
        <v>43</v>
      </c>
      <c r="F39" s="110">
        <f t="shared" si="1"/>
        <v>4</v>
      </c>
      <c r="G39" s="141">
        <v>29</v>
      </c>
      <c r="H39" s="112">
        <f t="shared" si="2"/>
        <v>18</v>
      </c>
      <c r="I39" s="141">
        <v>39</v>
      </c>
      <c r="J39" s="112">
        <f t="shared" si="3"/>
        <v>8</v>
      </c>
      <c r="K39" s="143"/>
      <c r="L39" s="114">
        <f t="shared" si="4"/>
        <v>0</v>
      </c>
      <c r="M39" s="143"/>
      <c r="N39" s="114">
        <f t="shared" si="5"/>
        <v>0</v>
      </c>
      <c r="O39" s="168"/>
      <c r="P39" s="116">
        <f t="shared" si="6"/>
        <v>0</v>
      </c>
      <c r="Q39" s="168"/>
      <c r="R39" s="116">
        <f t="shared" si="7"/>
        <v>0</v>
      </c>
      <c r="S39" s="142">
        <v>33</v>
      </c>
      <c r="T39" s="118">
        <f t="shared" si="8"/>
        <v>14</v>
      </c>
      <c r="U39" s="142">
        <v>41</v>
      </c>
      <c r="V39" s="118">
        <f t="shared" si="9"/>
        <v>6</v>
      </c>
      <c r="W39" s="119"/>
      <c r="X39" s="110">
        <f t="shared" si="10"/>
        <v>0</v>
      </c>
      <c r="Y39" s="119"/>
      <c r="Z39" s="110">
        <f t="shared" si="11"/>
        <v>0</v>
      </c>
      <c r="AA39" s="147"/>
      <c r="AB39" s="112">
        <f t="shared" si="12"/>
        <v>0</v>
      </c>
      <c r="AC39" s="147"/>
      <c r="AD39" s="112">
        <f t="shared" si="13"/>
        <v>0</v>
      </c>
      <c r="AE39" s="148">
        <v>28</v>
      </c>
      <c r="AF39" s="114">
        <f t="shared" si="14"/>
        <v>19</v>
      </c>
      <c r="AG39" s="148">
        <v>32</v>
      </c>
      <c r="AH39" s="114">
        <f t="shared" si="15"/>
        <v>15</v>
      </c>
      <c r="AI39" s="150"/>
      <c r="AJ39" s="116">
        <f t="shared" si="16"/>
        <v>0</v>
      </c>
      <c r="AK39" s="150"/>
      <c r="AL39" s="116">
        <f t="shared" si="17"/>
        <v>0</v>
      </c>
      <c r="AM39" s="51">
        <f t="shared" si="18"/>
        <v>94</v>
      </c>
      <c r="AN39" s="139">
        <f t="shared" si="19"/>
        <v>94</v>
      </c>
      <c r="AO39" s="140">
        <f t="shared" si="20"/>
        <v>44</v>
      </c>
      <c r="AP39" s="145">
        <v>14</v>
      </c>
    </row>
    <row r="40" spans="1:42" ht="21" customHeight="1" x14ac:dyDescent="0.25">
      <c r="A40" s="45">
        <v>9</v>
      </c>
      <c r="B40" s="145">
        <v>18</v>
      </c>
      <c r="C40" s="144">
        <v>2</v>
      </c>
      <c r="D40" s="110">
        <f t="shared" si="0"/>
        <v>48</v>
      </c>
      <c r="E40" s="119">
        <v>12</v>
      </c>
      <c r="F40" s="110">
        <f t="shared" si="1"/>
        <v>35</v>
      </c>
      <c r="G40" s="141"/>
      <c r="H40" s="112">
        <f t="shared" si="2"/>
        <v>0</v>
      </c>
      <c r="I40" s="141"/>
      <c r="J40" s="112">
        <f t="shared" si="3"/>
        <v>0</v>
      </c>
      <c r="K40" s="143"/>
      <c r="L40" s="114">
        <f t="shared" si="4"/>
        <v>0</v>
      </c>
      <c r="M40" s="143"/>
      <c r="N40" s="114">
        <f t="shared" si="5"/>
        <v>0</v>
      </c>
      <c r="O40" s="168"/>
      <c r="P40" s="116">
        <f t="shared" si="6"/>
        <v>0</v>
      </c>
      <c r="Q40" s="168"/>
      <c r="R40" s="116">
        <f t="shared" si="7"/>
        <v>0</v>
      </c>
      <c r="S40" s="142"/>
      <c r="T40" s="118">
        <f t="shared" si="8"/>
        <v>0</v>
      </c>
      <c r="U40" s="142"/>
      <c r="V40" s="118">
        <f t="shared" si="9"/>
        <v>0</v>
      </c>
      <c r="W40" s="119"/>
      <c r="X40" s="110">
        <f t="shared" si="10"/>
        <v>0</v>
      </c>
      <c r="Y40" s="119"/>
      <c r="Z40" s="110">
        <f t="shared" si="11"/>
        <v>0</v>
      </c>
      <c r="AA40" s="147"/>
      <c r="AB40" s="112">
        <f t="shared" si="12"/>
        <v>0</v>
      </c>
      <c r="AC40" s="147"/>
      <c r="AD40" s="112">
        <f t="shared" si="13"/>
        <v>0</v>
      </c>
      <c r="AE40" s="148"/>
      <c r="AF40" s="114">
        <f t="shared" si="14"/>
        <v>0</v>
      </c>
      <c r="AG40" s="148"/>
      <c r="AH40" s="114">
        <f t="shared" si="15"/>
        <v>0</v>
      </c>
      <c r="AI40" s="150"/>
      <c r="AJ40" s="116">
        <f t="shared" si="16"/>
        <v>0</v>
      </c>
      <c r="AK40" s="150"/>
      <c r="AL40" s="116">
        <f t="shared" si="17"/>
        <v>0</v>
      </c>
      <c r="AM40" s="51">
        <f t="shared" si="18"/>
        <v>83</v>
      </c>
      <c r="AN40" s="139">
        <f t="shared" si="19"/>
        <v>83</v>
      </c>
      <c r="AO40" s="140">
        <f t="shared" si="20"/>
        <v>45</v>
      </c>
      <c r="AP40" s="145">
        <v>18</v>
      </c>
    </row>
    <row r="41" spans="1:42" ht="21" customHeight="1" x14ac:dyDescent="0.25">
      <c r="A41" s="45">
        <v>11</v>
      </c>
      <c r="B41" s="145">
        <v>20</v>
      </c>
      <c r="C41" s="144">
        <v>36</v>
      </c>
      <c r="D41" s="110">
        <f t="shared" si="0"/>
        <v>11</v>
      </c>
      <c r="E41" s="119">
        <v>3</v>
      </c>
      <c r="F41" s="110">
        <f t="shared" si="1"/>
        <v>46</v>
      </c>
      <c r="G41" s="141">
        <v>38</v>
      </c>
      <c r="H41" s="112">
        <f t="shared" si="2"/>
        <v>9</v>
      </c>
      <c r="I41" s="141">
        <v>16</v>
      </c>
      <c r="J41" s="112">
        <f t="shared" si="3"/>
        <v>31</v>
      </c>
      <c r="K41" s="143"/>
      <c r="L41" s="114">
        <f t="shared" si="4"/>
        <v>0</v>
      </c>
      <c r="M41" s="143"/>
      <c r="N41" s="114">
        <f t="shared" si="5"/>
        <v>0</v>
      </c>
      <c r="O41" s="168"/>
      <c r="P41" s="116">
        <f t="shared" si="6"/>
        <v>0</v>
      </c>
      <c r="Q41" s="168"/>
      <c r="R41" s="116">
        <f t="shared" si="7"/>
        <v>0</v>
      </c>
      <c r="S41" s="142">
        <v>34</v>
      </c>
      <c r="T41" s="118">
        <f t="shared" si="8"/>
        <v>13</v>
      </c>
      <c r="U41" s="142">
        <v>39</v>
      </c>
      <c r="V41" s="118">
        <f t="shared" si="9"/>
        <v>8</v>
      </c>
      <c r="W41" s="119">
        <v>25</v>
      </c>
      <c r="X41" s="110">
        <f t="shared" si="10"/>
        <v>22</v>
      </c>
      <c r="Y41" s="119">
        <v>27</v>
      </c>
      <c r="Z41" s="110">
        <f t="shared" si="11"/>
        <v>20</v>
      </c>
      <c r="AA41" s="147">
        <v>7</v>
      </c>
      <c r="AB41" s="112">
        <f t="shared" si="12"/>
        <v>40</v>
      </c>
      <c r="AC41" s="147">
        <v>8</v>
      </c>
      <c r="AD41" s="112">
        <f t="shared" si="13"/>
        <v>39</v>
      </c>
      <c r="AE41" s="148">
        <v>34</v>
      </c>
      <c r="AF41" s="114">
        <f t="shared" si="14"/>
        <v>13</v>
      </c>
      <c r="AG41" s="148">
        <v>24</v>
      </c>
      <c r="AH41" s="114">
        <f t="shared" si="15"/>
        <v>23</v>
      </c>
      <c r="AI41" s="150"/>
      <c r="AJ41" s="116">
        <f t="shared" si="16"/>
        <v>0</v>
      </c>
      <c r="AK41" s="150"/>
      <c r="AL41" s="116">
        <f t="shared" si="17"/>
        <v>0</v>
      </c>
      <c r="AM41" s="51">
        <f t="shared" si="18"/>
        <v>275</v>
      </c>
      <c r="AN41" s="139">
        <f t="shared" si="19"/>
        <v>275</v>
      </c>
      <c r="AO41" s="140">
        <f t="shared" si="20"/>
        <v>26</v>
      </c>
      <c r="AP41" s="145">
        <v>20</v>
      </c>
    </row>
    <row r="42" spans="1:42" ht="21" customHeight="1" x14ac:dyDescent="0.25">
      <c r="A42" s="45">
        <v>14</v>
      </c>
      <c r="B42" s="145">
        <v>24</v>
      </c>
      <c r="C42" s="144">
        <v>3</v>
      </c>
      <c r="D42" s="110">
        <f t="shared" si="0"/>
        <v>46</v>
      </c>
      <c r="E42" s="119">
        <v>35</v>
      </c>
      <c r="F42" s="110">
        <f t="shared" si="1"/>
        <v>12</v>
      </c>
      <c r="G42" s="141">
        <v>43</v>
      </c>
      <c r="H42" s="112">
        <f t="shared" si="2"/>
        <v>4</v>
      </c>
      <c r="I42" s="141">
        <v>21</v>
      </c>
      <c r="J42" s="112">
        <f t="shared" si="3"/>
        <v>26</v>
      </c>
      <c r="K42" s="143"/>
      <c r="L42" s="114">
        <f t="shared" si="4"/>
        <v>0</v>
      </c>
      <c r="M42" s="143">
        <v>26</v>
      </c>
      <c r="N42" s="114">
        <f t="shared" si="5"/>
        <v>21</v>
      </c>
      <c r="O42" s="168"/>
      <c r="P42" s="116">
        <f t="shared" si="6"/>
        <v>0</v>
      </c>
      <c r="Q42" s="168"/>
      <c r="R42" s="116">
        <f t="shared" si="7"/>
        <v>0</v>
      </c>
      <c r="S42" s="142">
        <v>20</v>
      </c>
      <c r="T42" s="118">
        <f t="shared" si="8"/>
        <v>27</v>
      </c>
      <c r="U42" s="142">
        <v>38</v>
      </c>
      <c r="V42" s="118">
        <f t="shared" si="9"/>
        <v>9</v>
      </c>
      <c r="W42" s="119"/>
      <c r="X42" s="110">
        <f t="shared" si="10"/>
        <v>0</v>
      </c>
      <c r="Y42" s="119">
        <v>1</v>
      </c>
      <c r="Z42" s="110">
        <f t="shared" si="11"/>
        <v>50</v>
      </c>
      <c r="AA42" s="147"/>
      <c r="AB42" s="112">
        <f t="shared" si="12"/>
        <v>0</v>
      </c>
      <c r="AC42" s="147"/>
      <c r="AD42" s="112">
        <f t="shared" si="13"/>
        <v>0</v>
      </c>
      <c r="AE42" s="148">
        <v>18</v>
      </c>
      <c r="AF42" s="114">
        <f t="shared" si="14"/>
        <v>29</v>
      </c>
      <c r="AG42" s="148">
        <v>22</v>
      </c>
      <c r="AH42" s="114">
        <f t="shared" si="15"/>
        <v>25</v>
      </c>
      <c r="AI42" s="150"/>
      <c r="AJ42" s="116">
        <f t="shared" si="16"/>
        <v>0</v>
      </c>
      <c r="AK42" s="150"/>
      <c r="AL42" s="116">
        <f t="shared" si="17"/>
        <v>0</v>
      </c>
      <c r="AM42" s="51">
        <f t="shared" si="18"/>
        <v>249</v>
      </c>
      <c r="AN42" s="139">
        <f t="shared" si="19"/>
        <v>249</v>
      </c>
      <c r="AO42" s="140">
        <f t="shared" si="20"/>
        <v>28</v>
      </c>
      <c r="AP42" s="145">
        <v>24</v>
      </c>
    </row>
    <row r="43" spans="1:42" ht="21" customHeight="1" x14ac:dyDescent="0.25">
      <c r="A43" s="45">
        <v>15</v>
      </c>
      <c r="B43" s="145">
        <v>26</v>
      </c>
      <c r="C43" s="144">
        <v>38</v>
      </c>
      <c r="D43" s="110">
        <f t="shared" si="0"/>
        <v>9</v>
      </c>
      <c r="E43" s="119">
        <v>30</v>
      </c>
      <c r="F43" s="110">
        <f t="shared" si="1"/>
        <v>17</v>
      </c>
      <c r="G43" s="141">
        <v>35</v>
      </c>
      <c r="H43" s="112">
        <f t="shared" si="2"/>
        <v>12</v>
      </c>
      <c r="I43" s="141">
        <v>10</v>
      </c>
      <c r="J43" s="112">
        <f t="shared" si="3"/>
        <v>37</v>
      </c>
      <c r="K43" s="143"/>
      <c r="L43" s="114">
        <f t="shared" si="4"/>
        <v>0</v>
      </c>
      <c r="M43" s="143">
        <v>32</v>
      </c>
      <c r="N43" s="114">
        <f t="shared" si="5"/>
        <v>15</v>
      </c>
      <c r="O43" s="168">
        <v>19</v>
      </c>
      <c r="P43" s="116">
        <f t="shared" si="6"/>
        <v>28</v>
      </c>
      <c r="Q43" s="168">
        <v>17</v>
      </c>
      <c r="R43" s="116">
        <f t="shared" si="7"/>
        <v>30</v>
      </c>
      <c r="S43" s="142">
        <v>30</v>
      </c>
      <c r="T43" s="118">
        <f t="shared" si="8"/>
        <v>17</v>
      </c>
      <c r="U43" s="142">
        <v>33</v>
      </c>
      <c r="V43" s="118">
        <f t="shared" si="9"/>
        <v>14</v>
      </c>
      <c r="W43" s="119">
        <v>15</v>
      </c>
      <c r="X43" s="110">
        <f t="shared" si="10"/>
        <v>32</v>
      </c>
      <c r="Y43" s="119">
        <v>26</v>
      </c>
      <c r="Z43" s="110">
        <f t="shared" si="11"/>
        <v>21</v>
      </c>
      <c r="AA43" s="147"/>
      <c r="AB43" s="112">
        <f t="shared" si="12"/>
        <v>0</v>
      </c>
      <c r="AC43" s="147"/>
      <c r="AD43" s="112">
        <f t="shared" si="13"/>
        <v>0</v>
      </c>
      <c r="AE43" s="148">
        <v>38</v>
      </c>
      <c r="AF43" s="114">
        <f t="shared" si="14"/>
        <v>9</v>
      </c>
      <c r="AG43" s="148">
        <v>10</v>
      </c>
      <c r="AH43" s="114">
        <f t="shared" si="15"/>
        <v>37</v>
      </c>
      <c r="AI43" s="150"/>
      <c r="AJ43" s="116">
        <f t="shared" si="16"/>
        <v>0</v>
      </c>
      <c r="AK43" s="150"/>
      <c r="AL43" s="116">
        <f t="shared" si="17"/>
        <v>0</v>
      </c>
      <c r="AM43" s="51">
        <f t="shared" si="18"/>
        <v>278</v>
      </c>
      <c r="AN43" s="139">
        <f t="shared" si="19"/>
        <v>278</v>
      </c>
      <c r="AO43" s="140">
        <f t="shared" si="20"/>
        <v>25</v>
      </c>
      <c r="AP43" s="145">
        <v>26</v>
      </c>
    </row>
    <row r="44" spans="1:42" ht="21" customHeight="1" x14ac:dyDescent="0.25">
      <c r="A44" s="45">
        <v>17</v>
      </c>
      <c r="B44" s="145">
        <v>28</v>
      </c>
      <c r="C44" s="144">
        <v>41</v>
      </c>
      <c r="D44" s="110">
        <f t="shared" si="0"/>
        <v>6</v>
      </c>
      <c r="E44" s="119">
        <v>23</v>
      </c>
      <c r="F44" s="110">
        <f t="shared" si="1"/>
        <v>24</v>
      </c>
      <c r="G44" s="141">
        <v>20</v>
      </c>
      <c r="H44" s="112">
        <f t="shared" si="2"/>
        <v>27</v>
      </c>
      <c r="I44" s="141">
        <v>34</v>
      </c>
      <c r="J44" s="112">
        <f t="shared" si="3"/>
        <v>13</v>
      </c>
      <c r="K44" s="143"/>
      <c r="L44" s="114">
        <f t="shared" si="4"/>
        <v>0</v>
      </c>
      <c r="M44" s="143"/>
      <c r="N44" s="114">
        <f t="shared" si="5"/>
        <v>0</v>
      </c>
      <c r="O44" s="168"/>
      <c r="P44" s="116">
        <f t="shared" si="6"/>
        <v>0</v>
      </c>
      <c r="Q44" s="168"/>
      <c r="R44" s="116">
        <f t="shared" si="7"/>
        <v>0</v>
      </c>
      <c r="S44" s="142"/>
      <c r="T44" s="118">
        <f t="shared" si="8"/>
        <v>0</v>
      </c>
      <c r="U44" s="142"/>
      <c r="V44" s="118">
        <f t="shared" si="9"/>
        <v>0</v>
      </c>
      <c r="W44" s="119"/>
      <c r="X44" s="110">
        <f t="shared" si="10"/>
        <v>0</v>
      </c>
      <c r="Y44" s="119"/>
      <c r="Z44" s="110">
        <f t="shared" si="11"/>
        <v>0</v>
      </c>
      <c r="AA44" s="147"/>
      <c r="AB44" s="112">
        <f t="shared" si="12"/>
        <v>0</v>
      </c>
      <c r="AC44" s="147"/>
      <c r="AD44" s="112">
        <f t="shared" si="13"/>
        <v>0</v>
      </c>
      <c r="AE44" s="148">
        <v>14</v>
      </c>
      <c r="AF44" s="114">
        <f t="shared" si="14"/>
        <v>33</v>
      </c>
      <c r="AG44" s="148">
        <v>20</v>
      </c>
      <c r="AH44" s="114">
        <f t="shared" si="15"/>
        <v>27</v>
      </c>
      <c r="AI44" s="150"/>
      <c r="AJ44" s="116">
        <f t="shared" si="16"/>
        <v>0</v>
      </c>
      <c r="AK44" s="150"/>
      <c r="AL44" s="116">
        <f t="shared" si="17"/>
        <v>0</v>
      </c>
      <c r="AM44" s="51">
        <f t="shared" si="18"/>
        <v>130</v>
      </c>
      <c r="AN44" s="139">
        <f t="shared" si="19"/>
        <v>130</v>
      </c>
      <c r="AO44" s="140">
        <f t="shared" si="20"/>
        <v>38</v>
      </c>
      <c r="AP44" s="145">
        <v>28</v>
      </c>
    </row>
    <row r="45" spans="1:42" ht="21" customHeight="1" x14ac:dyDescent="0.25">
      <c r="A45" s="45">
        <v>22</v>
      </c>
      <c r="B45" s="145">
        <v>34</v>
      </c>
      <c r="C45" s="144">
        <v>34</v>
      </c>
      <c r="D45" s="110">
        <f t="shared" si="0"/>
        <v>13</v>
      </c>
      <c r="E45" s="119">
        <v>38</v>
      </c>
      <c r="F45" s="110">
        <f t="shared" si="1"/>
        <v>9</v>
      </c>
      <c r="G45" s="141">
        <v>37</v>
      </c>
      <c r="H45" s="112">
        <f t="shared" si="2"/>
        <v>10</v>
      </c>
      <c r="I45" s="141">
        <v>40</v>
      </c>
      <c r="J45" s="112">
        <f t="shared" si="3"/>
        <v>7</v>
      </c>
      <c r="K45" s="143"/>
      <c r="L45" s="114">
        <f t="shared" si="4"/>
        <v>0</v>
      </c>
      <c r="M45" s="143">
        <v>24</v>
      </c>
      <c r="N45" s="114">
        <f t="shared" si="5"/>
        <v>23</v>
      </c>
      <c r="O45" s="168"/>
      <c r="P45" s="116">
        <f t="shared" si="6"/>
        <v>0</v>
      </c>
      <c r="Q45" s="168"/>
      <c r="R45" s="116">
        <f t="shared" si="7"/>
        <v>0</v>
      </c>
      <c r="S45" s="142">
        <v>24</v>
      </c>
      <c r="T45" s="118">
        <f t="shared" si="8"/>
        <v>23</v>
      </c>
      <c r="U45" s="142">
        <v>29</v>
      </c>
      <c r="V45" s="118">
        <f t="shared" si="9"/>
        <v>18</v>
      </c>
      <c r="W45" s="119"/>
      <c r="X45" s="110">
        <f t="shared" si="10"/>
        <v>0</v>
      </c>
      <c r="Y45" s="119"/>
      <c r="Z45" s="110">
        <f t="shared" si="11"/>
        <v>0</v>
      </c>
      <c r="AA45" s="147"/>
      <c r="AB45" s="112">
        <f t="shared" si="12"/>
        <v>0</v>
      </c>
      <c r="AC45" s="147"/>
      <c r="AD45" s="112">
        <f t="shared" si="13"/>
        <v>0</v>
      </c>
      <c r="AE45" s="148">
        <v>31</v>
      </c>
      <c r="AF45" s="114">
        <f t="shared" si="14"/>
        <v>16</v>
      </c>
      <c r="AG45" s="148">
        <v>37</v>
      </c>
      <c r="AH45" s="114">
        <f t="shared" si="15"/>
        <v>10</v>
      </c>
      <c r="AI45" s="150"/>
      <c r="AJ45" s="116">
        <f t="shared" si="16"/>
        <v>0</v>
      </c>
      <c r="AK45" s="150"/>
      <c r="AL45" s="116">
        <f t="shared" si="17"/>
        <v>0</v>
      </c>
      <c r="AM45" s="51">
        <f t="shared" si="18"/>
        <v>129</v>
      </c>
      <c r="AN45" s="139">
        <f t="shared" si="19"/>
        <v>129</v>
      </c>
      <c r="AO45" s="140">
        <f t="shared" si="20"/>
        <v>39</v>
      </c>
      <c r="AP45" s="145">
        <v>34</v>
      </c>
    </row>
    <row r="46" spans="1:42" ht="21" customHeight="1" x14ac:dyDescent="0.25">
      <c r="A46" s="45">
        <v>25</v>
      </c>
      <c r="B46" s="145">
        <v>39</v>
      </c>
      <c r="C46" s="144">
        <v>45</v>
      </c>
      <c r="D46" s="110">
        <f t="shared" si="0"/>
        <v>2</v>
      </c>
      <c r="E46" s="119">
        <v>37</v>
      </c>
      <c r="F46" s="110">
        <f t="shared" si="1"/>
        <v>10</v>
      </c>
      <c r="G46" s="141">
        <v>15</v>
      </c>
      <c r="H46" s="112">
        <f t="shared" si="2"/>
        <v>32</v>
      </c>
      <c r="I46" s="141">
        <v>25</v>
      </c>
      <c r="J46" s="112">
        <f t="shared" si="3"/>
        <v>22</v>
      </c>
      <c r="K46" s="143"/>
      <c r="L46" s="114">
        <f t="shared" si="4"/>
        <v>0</v>
      </c>
      <c r="M46" s="143"/>
      <c r="N46" s="114">
        <f t="shared" si="5"/>
        <v>0</v>
      </c>
      <c r="O46" s="168"/>
      <c r="P46" s="116">
        <f t="shared" si="6"/>
        <v>0</v>
      </c>
      <c r="Q46" s="168"/>
      <c r="R46" s="116">
        <f t="shared" si="7"/>
        <v>0</v>
      </c>
      <c r="S46" s="142"/>
      <c r="T46" s="118">
        <f t="shared" si="8"/>
        <v>0</v>
      </c>
      <c r="U46" s="142">
        <v>30</v>
      </c>
      <c r="V46" s="118">
        <f t="shared" si="9"/>
        <v>17</v>
      </c>
      <c r="W46" s="119"/>
      <c r="X46" s="110">
        <f t="shared" si="10"/>
        <v>0</v>
      </c>
      <c r="Y46" s="119"/>
      <c r="Z46" s="110">
        <f t="shared" si="11"/>
        <v>0</v>
      </c>
      <c r="AA46" s="147"/>
      <c r="AB46" s="112">
        <f t="shared" si="12"/>
        <v>0</v>
      </c>
      <c r="AC46" s="147"/>
      <c r="AD46" s="112">
        <f t="shared" si="13"/>
        <v>0</v>
      </c>
      <c r="AE46" s="148"/>
      <c r="AF46" s="114">
        <f t="shared" si="14"/>
        <v>0</v>
      </c>
      <c r="AG46" s="148">
        <v>30</v>
      </c>
      <c r="AH46" s="114">
        <f t="shared" si="15"/>
        <v>17</v>
      </c>
      <c r="AI46" s="150"/>
      <c r="AJ46" s="116">
        <f t="shared" si="16"/>
        <v>0</v>
      </c>
      <c r="AK46" s="150"/>
      <c r="AL46" s="116">
        <f t="shared" si="17"/>
        <v>0</v>
      </c>
      <c r="AM46" s="51">
        <f t="shared" si="18"/>
        <v>100</v>
      </c>
      <c r="AN46" s="139">
        <f t="shared" si="19"/>
        <v>100</v>
      </c>
      <c r="AO46" s="140">
        <f t="shared" si="20"/>
        <v>43</v>
      </c>
      <c r="AP46" s="145">
        <v>39</v>
      </c>
    </row>
    <row r="47" spans="1:42" ht="21" customHeight="1" x14ac:dyDescent="0.25">
      <c r="A47" s="45">
        <v>26</v>
      </c>
      <c r="B47" s="145">
        <v>40</v>
      </c>
      <c r="C47" s="144">
        <v>41</v>
      </c>
      <c r="D47" s="110">
        <f t="shared" si="0"/>
        <v>6</v>
      </c>
      <c r="E47" s="119">
        <v>25</v>
      </c>
      <c r="F47" s="110">
        <f t="shared" si="1"/>
        <v>22</v>
      </c>
      <c r="G47" s="141"/>
      <c r="H47" s="112">
        <f t="shared" si="2"/>
        <v>0</v>
      </c>
      <c r="I47" s="141"/>
      <c r="J47" s="112">
        <f t="shared" si="3"/>
        <v>0</v>
      </c>
      <c r="K47" s="143"/>
      <c r="L47" s="114">
        <f t="shared" si="4"/>
        <v>0</v>
      </c>
      <c r="M47" s="143">
        <v>16</v>
      </c>
      <c r="N47" s="114">
        <f t="shared" si="5"/>
        <v>31</v>
      </c>
      <c r="O47" s="168"/>
      <c r="P47" s="116">
        <f t="shared" si="6"/>
        <v>0</v>
      </c>
      <c r="Q47" s="168"/>
      <c r="R47" s="116">
        <f t="shared" si="7"/>
        <v>0</v>
      </c>
      <c r="S47" s="142">
        <v>19</v>
      </c>
      <c r="T47" s="118">
        <f t="shared" si="8"/>
        <v>28</v>
      </c>
      <c r="U47" s="142">
        <v>37</v>
      </c>
      <c r="V47" s="118">
        <f t="shared" si="9"/>
        <v>10</v>
      </c>
      <c r="W47" s="119"/>
      <c r="X47" s="110">
        <f t="shared" si="10"/>
        <v>0</v>
      </c>
      <c r="Y47" s="119">
        <v>31</v>
      </c>
      <c r="Z47" s="110">
        <f t="shared" si="11"/>
        <v>16</v>
      </c>
      <c r="AA47" s="147"/>
      <c r="AB47" s="112">
        <f t="shared" si="12"/>
        <v>0</v>
      </c>
      <c r="AC47" s="147"/>
      <c r="AD47" s="112">
        <f t="shared" si="13"/>
        <v>0</v>
      </c>
      <c r="AE47" s="148">
        <v>15</v>
      </c>
      <c r="AF47" s="114">
        <f t="shared" si="14"/>
        <v>32</v>
      </c>
      <c r="AG47" s="148">
        <v>12</v>
      </c>
      <c r="AH47" s="114">
        <f t="shared" si="15"/>
        <v>35</v>
      </c>
      <c r="AI47" s="150"/>
      <c r="AJ47" s="116">
        <f t="shared" si="16"/>
        <v>0</v>
      </c>
      <c r="AK47" s="150"/>
      <c r="AL47" s="116">
        <f t="shared" si="17"/>
        <v>0</v>
      </c>
      <c r="AM47" s="51">
        <f t="shared" si="18"/>
        <v>180</v>
      </c>
      <c r="AN47" s="139">
        <f t="shared" si="19"/>
        <v>180</v>
      </c>
      <c r="AO47" s="140">
        <f t="shared" si="20"/>
        <v>36</v>
      </c>
      <c r="AP47" s="145">
        <v>40</v>
      </c>
    </row>
    <row r="48" spans="1:42" ht="21" customHeight="1" x14ac:dyDescent="0.25">
      <c r="A48" s="45">
        <v>30</v>
      </c>
      <c r="B48" s="145">
        <v>44</v>
      </c>
      <c r="C48" s="144">
        <v>13</v>
      </c>
      <c r="D48" s="110">
        <f t="shared" si="0"/>
        <v>34</v>
      </c>
      <c r="E48" s="119">
        <v>26</v>
      </c>
      <c r="F48" s="110">
        <f t="shared" si="1"/>
        <v>21</v>
      </c>
      <c r="G48" s="141">
        <v>13</v>
      </c>
      <c r="H48" s="112">
        <f t="shared" si="2"/>
        <v>34</v>
      </c>
      <c r="I48" s="141">
        <v>38</v>
      </c>
      <c r="J48" s="112">
        <f t="shared" si="3"/>
        <v>9</v>
      </c>
      <c r="K48" s="143"/>
      <c r="L48" s="114">
        <f t="shared" si="4"/>
        <v>0</v>
      </c>
      <c r="M48" s="143"/>
      <c r="N48" s="114">
        <f t="shared" si="5"/>
        <v>0</v>
      </c>
      <c r="O48" s="168"/>
      <c r="P48" s="116">
        <f t="shared" si="6"/>
        <v>0</v>
      </c>
      <c r="Q48" s="168">
        <v>16</v>
      </c>
      <c r="R48" s="116">
        <f t="shared" si="7"/>
        <v>31</v>
      </c>
      <c r="S48" s="142">
        <v>23</v>
      </c>
      <c r="T48" s="118">
        <f t="shared" si="8"/>
        <v>24</v>
      </c>
      <c r="U48" s="142">
        <v>32</v>
      </c>
      <c r="V48" s="118">
        <f t="shared" si="9"/>
        <v>15</v>
      </c>
      <c r="W48" s="119"/>
      <c r="X48" s="110">
        <f t="shared" si="10"/>
        <v>0</v>
      </c>
      <c r="Y48" s="119"/>
      <c r="Z48" s="110">
        <f t="shared" si="11"/>
        <v>0</v>
      </c>
      <c r="AA48" s="147"/>
      <c r="AB48" s="112">
        <f t="shared" si="12"/>
        <v>0</v>
      </c>
      <c r="AC48" s="147"/>
      <c r="AD48" s="112">
        <f t="shared" si="13"/>
        <v>0</v>
      </c>
      <c r="AE48" s="148">
        <v>27</v>
      </c>
      <c r="AF48" s="114">
        <f t="shared" si="14"/>
        <v>20</v>
      </c>
      <c r="AG48" s="148"/>
      <c r="AH48" s="114">
        <f t="shared" si="15"/>
        <v>0</v>
      </c>
      <c r="AI48" s="150"/>
      <c r="AJ48" s="116">
        <f t="shared" si="16"/>
        <v>0</v>
      </c>
      <c r="AK48" s="150"/>
      <c r="AL48" s="116">
        <f t="shared" si="17"/>
        <v>0</v>
      </c>
      <c r="AM48" s="51">
        <f t="shared" si="18"/>
        <v>188</v>
      </c>
      <c r="AN48" s="139">
        <f t="shared" si="19"/>
        <v>188</v>
      </c>
      <c r="AO48" s="140">
        <f t="shared" si="20"/>
        <v>35</v>
      </c>
      <c r="AP48" s="145">
        <v>44</v>
      </c>
    </row>
    <row r="49" spans="1:42" ht="21" customHeight="1" x14ac:dyDescent="0.25">
      <c r="A49" s="45">
        <v>32</v>
      </c>
      <c r="B49" s="145">
        <v>46</v>
      </c>
      <c r="C49" s="144">
        <v>32</v>
      </c>
      <c r="D49" s="110">
        <f t="shared" si="0"/>
        <v>15</v>
      </c>
      <c r="E49" s="119">
        <v>43</v>
      </c>
      <c r="F49" s="110">
        <f t="shared" si="1"/>
        <v>4</v>
      </c>
      <c r="G49" s="141">
        <v>40</v>
      </c>
      <c r="H49" s="112">
        <f t="shared" si="2"/>
        <v>7</v>
      </c>
      <c r="I49" s="141">
        <v>42</v>
      </c>
      <c r="J49" s="112">
        <f t="shared" si="3"/>
        <v>5</v>
      </c>
      <c r="K49" s="143"/>
      <c r="L49" s="114">
        <f t="shared" si="4"/>
        <v>0</v>
      </c>
      <c r="M49" s="143"/>
      <c r="N49" s="114">
        <f t="shared" si="5"/>
        <v>0</v>
      </c>
      <c r="O49" s="168"/>
      <c r="P49" s="116">
        <f t="shared" si="6"/>
        <v>0</v>
      </c>
      <c r="Q49" s="168"/>
      <c r="R49" s="116">
        <f t="shared" si="7"/>
        <v>0</v>
      </c>
      <c r="S49" s="142">
        <v>26</v>
      </c>
      <c r="T49" s="118">
        <f t="shared" si="8"/>
        <v>21</v>
      </c>
      <c r="U49" s="142">
        <v>22</v>
      </c>
      <c r="V49" s="118">
        <f t="shared" si="9"/>
        <v>25</v>
      </c>
      <c r="W49" s="119"/>
      <c r="X49" s="110">
        <f t="shared" si="10"/>
        <v>0</v>
      </c>
      <c r="Y49" s="119"/>
      <c r="Z49" s="110">
        <f t="shared" si="11"/>
        <v>0</v>
      </c>
      <c r="AA49" s="147"/>
      <c r="AB49" s="112">
        <f t="shared" si="12"/>
        <v>0</v>
      </c>
      <c r="AC49" s="147"/>
      <c r="AD49" s="112">
        <f t="shared" si="13"/>
        <v>0</v>
      </c>
      <c r="AE49" s="148">
        <v>32</v>
      </c>
      <c r="AF49" s="114">
        <f t="shared" si="14"/>
        <v>15</v>
      </c>
      <c r="AG49" s="148">
        <v>25</v>
      </c>
      <c r="AH49" s="114">
        <f t="shared" si="15"/>
        <v>22</v>
      </c>
      <c r="AI49" s="150"/>
      <c r="AJ49" s="116">
        <f t="shared" si="16"/>
        <v>0</v>
      </c>
      <c r="AK49" s="150"/>
      <c r="AL49" s="116">
        <f t="shared" si="17"/>
        <v>0</v>
      </c>
      <c r="AM49" s="51">
        <f t="shared" si="18"/>
        <v>114</v>
      </c>
      <c r="AN49" s="139">
        <f t="shared" si="19"/>
        <v>114</v>
      </c>
      <c r="AO49" s="140">
        <f t="shared" si="20"/>
        <v>42</v>
      </c>
      <c r="AP49" s="145">
        <v>46</v>
      </c>
    </row>
    <row r="50" spans="1:42" ht="21" customHeight="1" x14ac:dyDescent="0.25">
      <c r="A50" s="45">
        <v>37</v>
      </c>
      <c r="B50" s="145">
        <v>51</v>
      </c>
      <c r="C50" s="144">
        <v>40</v>
      </c>
      <c r="D50" s="110">
        <f t="shared" si="0"/>
        <v>7</v>
      </c>
      <c r="E50" s="119">
        <v>30</v>
      </c>
      <c r="F50" s="110">
        <f t="shared" si="1"/>
        <v>17</v>
      </c>
      <c r="G50" s="141">
        <v>16</v>
      </c>
      <c r="H50" s="112">
        <f t="shared" si="2"/>
        <v>31</v>
      </c>
      <c r="I50" s="141">
        <v>15</v>
      </c>
      <c r="J50" s="112">
        <f t="shared" si="3"/>
        <v>32</v>
      </c>
      <c r="K50" s="143"/>
      <c r="L50" s="114">
        <f t="shared" si="4"/>
        <v>0</v>
      </c>
      <c r="M50" s="143"/>
      <c r="N50" s="114">
        <f t="shared" si="5"/>
        <v>0</v>
      </c>
      <c r="O50" s="168"/>
      <c r="P50" s="116">
        <f t="shared" si="6"/>
        <v>0</v>
      </c>
      <c r="Q50" s="168"/>
      <c r="R50" s="116">
        <f t="shared" si="7"/>
        <v>0</v>
      </c>
      <c r="S50" s="142"/>
      <c r="T50" s="118">
        <f t="shared" si="8"/>
        <v>0</v>
      </c>
      <c r="U50" s="142"/>
      <c r="V50" s="118">
        <f t="shared" si="9"/>
        <v>0</v>
      </c>
      <c r="W50" s="119"/>
      <c r="X50" s="110">
        <f t="shared" si="10"/>
        <v>0</v>
      </c>
      <c r="Y50" s="119"/>
      <c r="Z50" s="110">
        <f t="shared" si="11"/>
        <v>0</v>
      </c>
      <c r="AA50" s="147"/>
      <c r="AB50" s="112">
        <f t="shared" si="12"/>
        <v>0</v>
      </c>
      <c r="AC50" s="147"/>
      <c r="AD50" s="112">
        <f t="shared" si="13"/>
        <v>0</v>
      </c>
      <c r="AE50" s="148">
        <v>21</v>
      </c>
      <c r="AF50" s="114">
        <f t="shared" si="14"/>
        <v>26</v>
      </c>
      <c r="AG50" s="148">
        <v>34</v>
      </c>
      <c r="AH50" s="114">
        <f t="shared" si="15"/>
        <v>13</v>
      </c>
      <c r="AI50" s="150"/>
      <c r="AJ50" s="116">
        <f t="shared" si="16"/>
        <v>0</v>
      </c>
      <c r="AK50" s="150"/>
      <c r="AL50" s="116">
        <f t="shared" si="17"/>
        <v>0</v>
      </c>
      <c r="AM50" s="51">
        <f t="shared" si="18"/>
        <v>126</v>
      </c>
      <c r="AN50" s="139">
        <f t="shared" si="19"/>
        <v>126</v>
      </c>
      <c r="AO50" s="140">
        <f t="shared" si="20"/>
        <v>40</v>
      </c>
      <c r="AP50" s="145">
        <v>51</v>
      </c>
    </row>
    <row r="51" spans="1:42" ht="21" customHeight="1" x14ac:dyDescent="0.25">
      <c r="A51" s="45">
        <v>39</v>
      </c>
      <c r="B51" s="145">
        <v>53</v>
      </c>
      <c r="C51" s="144"/>
      <c r="D51" s="110">
        <f t="shared" si="0"/>
        <v>0</v>
      </c>
      <c r="E51" s="119" t="s">
        <v>471</v>
      </c>
      <c r="F51" s="110">
        <f t="shared" si="1"/>
        <v>0</v>
      </c>
      <c r="G51" s="141">
        <v>42</v>
      </c>
      <c r="H51" s="112">
        <f t="shared" si="2"/>
        <v>5</v>
      </c>
      <c r="I51" s="141">
        <v>36</v>
      </c>
      <c r="J51" s="112">
        <f t="shared" si="3"/>
        <v>11</v>
      </c>
      <c r="K51" s="143"/>
      <c r="L51" s="114">
        <f t="shared" si="4"/>
        <v>0</v>
      </c>
      <c r="M51" s="143">
        <v>17</v>
      </c>
      <c r="N51" s="114">
        <f t="shared" si="5"/>
        <v>30</v>
      </c>
      <c r="O51" s="168"/>
      <c r="P51" s="116">
        <f t="shared" si="6"/>
        <v>0</v>
      </c>
      <c r="Q51" s="168"/>
      <c r="R51" s="116">
        <f t="shared" si="7"/>
        <v>0</v>
      </c>
      <c r="S51" s="142">
        <v>22</v>
      </c>
      <c r="T51" s="118">
        <f t="shared" si="8"/>
        <v>25</v>
      </c>
      <c r="U51" s="142">
        <v>19</v>
      </c>
      <c r="V51" s="118">
        <f t="shared" si="9"/>
        <v>28</v>
      </c>
      <c r="W51" s="119"/>
      <c r="X51" s="110">
        <f t="shared" si="10"/>
        <v>0</v>
      </c>
      <c r="Y51" s="119">
        <v>25</v>
      </c>
      <c r="Z51" s="110">
        <f t="shared" si="11"/>
        <v>22</v>
      </c>
      <c r="AA51" s="147"/>
      <c r="AB51" s="112">
        <f t="shared" si="12"/>
        <v>0</v>
      </c>
      <c r="AC51" s="147"/>
      <c r="AD51" s="112">
        <f t="shared" si="13"/>
        <v>0</v>
      </c>
      <c r="AE51" s="148">
        <v>19</v>
      </c>
      <c r="AF51" s="114">
        <f t="shared" si="14"/>
        <v>28</v>
      </c>
      <c r="AG51" s="148">
        <v>7</v>
      </c>
      <c r="AH51" s="114">
        <f t="shared" si="15"/>
        <v>40</v>
      </c>
      <c r="AI51" s="150"/>
      <c r="AJ51" s="116">
        <f t="shared" si="16"/>
        <v>0</v>
      </c>
      <c r="AK51" s="150"/>
      <c r="AL51" s="116">
        <f t="shared" si="17"/>
        <v>0</v>
      </c>
      <c r="AM51" s="51">
        <f t="shared" si="18"/>
        <v>189</v>
      </c>
      <c r="AN51" s="139">
        <f t="shared" si="19"/>
        <v>189</v>
      </c>
      <c r="AO51" s="140">
        <f t="shared" si="20"/>
        <v>34</v>
      </c>
      <c r="AP51" s="145">
        <v>53</v>
      </c>
    </row>
    <row r="52" spans="1:42" ht="21" customHeight="1" x14ac:dyDescent="0.25">
      <c r="A52" s="45">
        <v>40</v>
      </c>
      <c r="B52" s="145">
        <v>55</v>
      </c>
      <c r="C52" s="144">
        <v>39</v>
      </c>
      <c r="D52" s="110">
        <f t="shared" si="0"/>
        <v>8</v>
      </c>
      <c r="E52" s="119">
        <v>29</v>
      </c>
      <c r="F52" s="110">
        <f t="shared" si="1"/>
        <v>18</v>
      </c>
      <c r="G52" s="141">
        <v>22</v>
      </c>
      <c r="H52" s="112">
        <f t="shared" si="2"/>
        <v>25</v>
      </c>
      <c r="I52" s="141">
        <v>43</v>
      </c>
      <c r="J52" s="112">
        <f t="shared" si="3"/>
        <v>4</v>
      </c>
      <c r="K52" s="143"/>
      <c r="L52" s="114">
        <f t="shared" si="4"/>
        <v>0</v>
      </c>
      <c r="M52" s="143"/>
      <c r="N52" s="114">
        <f t="shared" si="5"/>
        <v>0</v>
      </c>
      <c r="O52" s="168"/>
      <c r="P52" s="116">
        <f t="shared" si="6"/>
        <v>0</v>
      </c>
      <c r="Q52" s="168"/>
      <c r="R52" s="116">
        <f t="shared" si="7"/>
        <v>0</v>
      </c>
      <c r="S52" s="142"/>
      <c r="T52" s="118">
        <f t="shared" si="8"/>
        <v>0</v>
      </c>
      <c r="U52" s="142">
        <v>7</v>
      </c>
      <c r="V52" s="118">
        <f t="shared" si="9"/>
        <v>40</v>
      </c>
      <c r="W52" s="119"/>
      <c r="X52" s="110">
        <f t="shared" si="10"/>
        <v>0</v>
      </c>
      <c r="Y52" s="119"/>
      <c r="Z52" s="110">
        <f t="shared" si="11"/>
        <v>0</v>
      </c>
      <c r="AA52" s="147"/>
      <c r="AB52" s="112">
        <f t="shared" si="12"/>
        <v>0</v>
      </c>
      <c r="AC52" s="147">
        <v>3</v>
      </c>
      <c r="AD52" s="112">
        <f t="shared" si="13"/>
        <v>46</v>
      </c>
      <c r="AE52" s="148">
        <v>24</v>
      </c>
      <c r="AF52" s="114">
        <f t="shared" si="14"/>
        <v>23</v>
      </c>
      <c r="AG52" s="148">
        <v>36</v>
      </c>
      <c r="AH52" s="114">
        <f t="shared" si="15"/>
        <v>11</v>
      </c>
      <c r="AI52" s="150"/>
      <c r="AJ52" s="116">
        <f t="shared" si="16"/>
        <v>0</v>
      </c>
      <c r="AK52" s="150"/>
      <c r="AL52" s="116">
        <f t="shared" si="17"/>
        <v>0</v>
      </c>
      <c r="AM52" s="51">
        <f t="shared" si="18"/>
        <v>175</v>
      </c>
      <c r="AN52" s="139">
        <f t="shared" si="19"/>
        <v>175</v>
      </c>
      <c r="AO52" s="140">
        <f t="shared" si="20"/>
        <v>37</v>
      </c>
      <c r="AP52" s="145">
        <v>55</v>
      </c>
    </row>
    <row r="53" spans="1:42" ht="21" customHeight="1" x14ac:dyDescent="0.25">
      <c r="A53" s="45">
        <v>42</v>
      </c>
      <c r="B53" s="145">
        <v>58</v>
      </c>
      <c r="C53" s="144">
        <v>14</v>
      </c>
      <c r="D53" s="110">
        <f t="shared" si="0"/>
        <v>33</v>
      </c>
      <c r="E53" s="119">
        <v>45</v>
      </c>
      <c r="F53" s="110">
        <f t="shared" si="1"/>
        <v>2</v>
      </c>
      <c r="G53" s="141"/>
      <c r="H53" s="112">
        <f t="shared" si="2"/>
        <v>0</v>
      </c>
      <c r="I53" s="141"/>
      <c r="J53" s="112">
        <f t="shared" si="3"/>
        <v>0</v>
      </c>
      <c r="K53" s="143"/>
      <c r="L53" s="114">
        <f t="shared" si="4"/>
        <v>0</v>
      </c>
      <c r="M53" s="143"/>
      <c r="N53" s="114">
        <f t="shared" si="5"/>
        <v>0</v>
      </c>
      <c r="O53" s="168"/>
      <c r="P53" s="116">
        <f t="shared" si="6"/>
        <v>0</v>
      </c>
      <c r="Q53" s="168"/>
      <c r="R53" s="116">
        <f t="shared" si="7"/>
        <v>0</v>
      </c>
      <c r="S53" s="142"/>
      <c r="T53" s="118">
        <f t="shared" si="8"/>
        <v>0</v>
      </c>
      <c r="U53" s="142"/>
      <c r="V53" s="118">
        <f t="shared" si="9"/>
        <v>0</v>
      </c>
      <c r="W53" s="119"/>
      <c r="X53" s="110">
        <f t="shared" si="10"/>
        <v>0</v>
      </c>
      <c r="Y53" s="119"/>
      <c r="Z53" s="110">
        <f t="shared" si="11"/>
        <v>0</v>
      </c>
      <c r="AA53" s="147"/>
      <c r="AB53" s="112">
        <f t="shared" si="12"/>
        <v>0</v>
      </c>
      <c r="AC53" s="147"/>
      <c r="AD53" s="112">
        <f t="shared" si="13"/>
        <v>0</v>
      </c>
      <c r="AE53" s="148"/>
      <c r="AF53" s="114">
        <f t="shared" si="14"/>
        <v>0</v>
      </c>
      <c r="AG53" s="148"/>
      <c r="AH53" s="114">
        <f t="shared" si="15"/>
        <v>0</v>
      </c>
      <c r="AI53" s="150"/>
      <c r="AJ53" s="116">
        <f t="shared" si="16"/>
        <v>0</v>
      </c>
      <c r="AK53" s="150"/>
      <c r="AL53" s="116">
        <f t="shared" si="17"/>
        <v>0</v>
      </c>
      <c r="AM53" s="51">
        <f t="shared" si="18"/>
        <v>35</v>
      </c>
      <c r="AN53" s="139">
        <f t="shared" si="19"/>
        <v>35</v>
      </c>
      <c r="AO53" s="140">
        <f t="shared" si="20"/>
        <v>46</v>
      </c>
      <c r="AP53" s="145">
        <v>58</v>
      </c>
    </row>
    <row r="54" spans="1:42" ht="21" customHeight="1" x14ac:dyDescent="0.25">
      <c r="A54" s="45">
        <v>43</v>
      </c>
      <c r="B54" s="145">
        <v>59</v>
      </c>
      <c r="C54" s="144">
        <v>35</v>
      </c>
      <c r="D54" s="110">
        <f t="shared" si="0"/>
        <v>12</v>
      </c>
      <c r="E54" s="169">
        <v>33</v>
      </c>
      <c r="F54" s="110">
        <f t="shared" si="1"/>
        <v>14</v>
      </c>
      <c r="G54" s="141">
        <v>30</v>
      </c>
      <c r="H54" s="112">
        <f t="shared" si="2"/>
        <v>17</v>
      </c>
      <c r="I54" s="141">
        <v>27</v>
      </c>
      <c r="J54" s="112">
        <f t="shared" si="3"/>
        <v>20</v>
      </c>
      <c r="K54" s="143"/>
      <c r="L54" s="114">
        <f t="shared" si="4"/>
        <v>0</v>
      </c>
      <c r="M54" s="143"/>
      <c r="N54" s="114">
        <f t="shared" si="5"/>
        <v>0</v>
      </c>
      <c r="O54" s="168">
        <v>5</v>
      </c>
      <c r="P54" s="116">
        <f t="shared" si="6"/>
        <v>42</v>
      </c>
      <c r="Q54" s="168"/>
      <c r="R54" s="116">
        <f t="shared" si="7"/>
        <v>0</v>
      </c>
      <c r="S54" s="142"/>
      <c r="T54" s="118">
        <f t="shared" si="8"/>
        <v>0</v>
      </c>
      <c r="U54" s="142">
        <v>6</v>
      </c>
      <c r="V54" s="118">
        <f t="shared" si="9"/>
        <v>41</v>
      </c>
      <c r="W54" s="119">
        <v>17</v>
      </c>
      <c r="X54" s="110">
        <f t="shared" si="10"/>
        <v>30</v>
      </c>
      <c r="Y54" s="119">
        <v>20</v>
      </c>
      <c r="Z54" s="110">
        <f t="shared" si="11"/>
        <v>27</v>
      </c>
      <c r="AA54" s="147"/>
      <c r="AB54" s="112">
        <f t="shared" si="12"/>
        <v>0</v>
      </c>
      <c r="AC54" s="147"/>
      <c r="AD54" s="112">
        <f t="shared" si="13"/>
        <v>0</v>
      </c>
      <c r="AE54" s="148"/>
      <c r="AF54" s="114">
        <f t="shared" si="14"/>
        <v>0</v>
      </c>
      <c r="AG54" s="148"/>
      <c r="AH54" s="114">
        <f t="shared" si="15"/>
        <v>0</v>
      </c>
      <c r="AI54" s="150"/>
      <c r="AJ54" s="116">
        <f t="shared" si="16"/>
        <v>0</v>
      </c>
      <c r="AK54" s="150"/>
      <c r="AL54" s="116">
        <f t="shared" si="17"/>
        <v>0</v>
      </c>
      <c r="AM54" s="51">
        <f t="shared" si="18"/>
        <v>203</v>
      </c>
      <c r="AN54" s="139">
        <f t="shared" si="19"/>
        <v>203</v>
      </c>
      <c r="AO54" s="140">
        <f t="shared" si="20"/>
        <v>32</v>
      </c>
      <c r="AP54" s="145">
        <v>59</v>
      </c>
    </row>
    <row r="55" spans="1:42" ht="21" customHeight="1" x14ac:dyDescent="0.25">
      <c r="A55" s="45">
        <v>44</v>
      </c>
      <c r="B55" s="145">
        <v>63</v>
      </c>
      <c r="C55" s="144">
        <v>43</v>
      </c>
      <c r="D55" s="110">
        <f t="shared" si="0"/>
        <v>4</v>
      </c>
      <c r="E55" s="169">
        <v>38</v>
      </c>
      <c r="F55" s="110">
        <f t="shared" si="1"/>
        <v>9</v>
      </c>
      <c r="G55" s="141"/>
      <c r="H55" s="112">
        <f t="shared" si="2"/>
        <v>0</v>
      </c>
      <c r="I55" s="141"/>
      <c r="J55" s="112">
        <f t="shared" si="3"/>
        <v>0</v>
      </c>
      <c r="K55" s="143"/>
      <c r="L55" s="114">
        <f t="shared" si="4"/>
        <v>0</v>
      </c>
      <c r="M55" s="143"/>
      <c r="N55" s="114">
        <f t="shared" si="5"/>
        <v>0</v>
      </c>
      <c r="O55" s="168"/>
      <c r="P55" s="116">
        <f t="shared" si="6"/>
        <v>0</v>
      </c>
      <c r="Q55" s="168"/>
      <c r="R55" s="116">
        <f t="shared" si="7"/>
        <v>0</v>
      </c>
      <c r="S55" s="142"/>
      <c r="T55" s="118">
        <f t="shared" si="8"/>
        <v>0</v>
      </c>
      <c r="U55" s="142"/>
      <c r="V55" s="118">
        <f t="shared" si="9"/>
        <v>0</v>
      </c>
      <c r="W55" s="119"/>
      <c r="X55" s="110">
        <f t="shared" si="10"/>
        <v>0</v>
      </c>
      <c r="Y55" s="119"/>
      <c r="Z55" s="110">
        <f t="shared" si="11"/>
        <v>0</v>
      </c>
      <c r="AA55" s="147"/>
      <c r="AB55" s="112">
        <f t="shared" si="12"/>
        <v>0</v>
      </c>
      <c r="AC55" s="147"/>
      <c r="AD55" s="112">
        <f t="shared" si="13"/>
        <v>0</v>
      </c>
      <c r="AE55" s="148"/>
      <c r="AF55" s="114">
        <f t="shared" si="14"/>
        <v>0</v>
      </c>
      <c r="AG55" s="148"/>
      <c r="AH55" s="114">
        <f t="shared" si="15"/>
        <v>0</v>
      </c>
      <c r="AI55" s="150"/>
      <c r="AJ55" s="116">
        <f t="shared" si="16"/>
        <v>0</v>
      </c>
      <c r="AK55" s="150"/>
      <c r="AL55" s="116">
        <f t="shared" si="17"/>
        <v>0</v>
      </c>
      <c r="AM55" s="51">
        <f t="shared" si="18"/>
        <v>13</v>
      </c>
      <c r="AN55" s="139">
        <f t="shared" si="19"/>
        <v>13</v>
      </c>
      <c r="AO55" s="140">
        <f t="shared" si="20"/>
        <v>47</v>
      </c>
      <c r="AP55" s="145">
        <v>63</v>
      </c>
    </row>
    <row r="56" spans="1:42" ht="21" customHeight="1" x14ac:dyDescent="0.25">
      <c r="A56" s="45">
        <v>45</v>
      </c>
      <c r="B56" s="145">
        <v>67</v>
      </c>
      <c r="C56" s="144">
        <v>31</v>
      </c>
      <c r="D56" s="110">
        <f t="shared" si="0"/>
        <v>16</v>
      </c>
      <c r="E56" s="169">
        <v>24</v>
      </c>
      <c r="F56" s="110">
        <f t="shared" si="1"/>
        <v>23</v>
      </c>
      <c r="G56" s="141">
        <v>11</v>
      </c>
      <c r="H56" s="112">
        <f t="shared" si="2"/>
        <v>36</v>
      </c>
      <c r="I56" s="141">
        <v>26</v>
      </c>
      <c r="J56" s="112">
        <f t="shared" si="3"/>
        <v>21</v>
      </c>
      <c r="K56" s="143"/>
      <c r="L56" s="114">
        <f t="shared" si="4"/>
        <v>0</v>
      </c>
      <c r="M56" s="143"/>
      <c r="N56" s="114">
        <f t="shared" si="5"/>
        <v>0</v>
      </c>
      <c r="O56" s="168"/>
      <c r="P56" s="116">
        <f t="shared" si="6"/>
        <v>0</v>
      </c>
      <c r="Q56" s="168"/>
      <c r="R56" s="116">
        <f t="shared" si="7"/>
        <v>0</v>
      </c>
      <c r="S56" s="142">
        <v>17</v>
      </c>
      <c r="T56" s="118">
        <f t="shared" si="8"/>
        <v>30</v>
      </c>
      <c r="U56" s="142"/>
      <c r="V56" s="118">
        <f t="shared" si="9"/>
        <v>0</v>
      </c>
      <c r="W56" s="119"/>
      <c r="X56" s="110">
        <f t="shared" si="10"/>
        <v>0</v>
      </c>
      <c r="Y56" s="119"/>
      <c r="Z56" s="110">
        <f t="shared" si="11"/>
        <v>0</v>
      </c>
      <c r="AA56" s="147"/>
      <c r="AB56" s="112">
        <f t="shared" si="12"/>
        <v>0</v>
      </c>
      <c r="AC56" s="147"/>
      <c r="AD56" s="112">
        <f t="shared" si="13"/>
        <v>0</v>
      </c>
      <c r="AE56" s="148"/>
      <c r="AF56" s="114">
        <f t="shared" si="14"/>
        <v>0</v>
      </c>
      <c r="AG56" s="148"/>
      <c r="AH56" s="114">
        <f t="shared" si="15"/>
        <v>0</v>
      </c>
      <c r="AI56" s="150"/>
      <c r="AJ56" s="116">
        <f t="shared" si="16"/>
        <v>0</v>
      </c>
      <c r="AK56" s="150"/>
      <c r="AL56" s="116">
        <f t="shared" si="17"/>
        <v>0</v>
      </c>
      <c r="AM56" s="51">
        <f t="shared" si="18"/>
        <v>126</v>
      </c>
      <c r="AN56" s="139">
        <f t="shared" si="19"/>
        <v>126</v>
      </c>
      <c r="AO56" s="140">
        <f t="shared" si="20"/>
        <v>40</v>
      </c>
      <c r="AP56" s="145">
        <v>67</v>
      </c>
    </row>
    <row r="57" spans="1:42" ht="21" customHeight="1" x14ac:dyDescent="0.25">
      <c r="A57" s="45">
        <v>47</v>
      </c>
      <c r="B57" s="146" t="s">
        <v>451</v>
      </c>
      <c r="C57" s="144">
        <v>9</v>
      </c>
      <c r="D57" s="110">
        <f t="shared" si="0"/>
        <v>38</v>
      </c>
      <c r="E57" s="169">
        <v>15</v>
      </c>
      <c r="F57" s="110">
        <f t="shared" si="1"/>
        <v>32</v>
      </c>
      <c r="G57" s="141">
        <v>12</v>
      </c>
      <c r="H57" s="112">
        <f t="shared" si="2"/>
        <v>35</v>
      </c>
      <c r="I57" s="141">
        <v>20</v>
      </c>
      <c r="J57" s="112">
        <f t="shared" si="3"/>
        <v>27</v>
      </c>
      <c r="K57" s="143"/>
      <c r="L57" s="114">
        <f t="shared" si="4"/>
        <v>0</v>
      </c>
      <c r="M57" s="143"/>
      <c r="N57" s="114">
        <f t="shared" si="5"/>
        <v>0</v>
      </c>
      <c r="O57" s="168">
        <v>15</v>
      </c>
      <c r="P57" s="116">
        <f t="shared" si="6"/>
        <v>32</v>
      </c>
      <c r="Q57" s="168">
        <v>5</v>
      </c>
      <c r="R57" s="116">
        <f t="shared" si="7"/>
        <v>42</v>
      </c>
      <c r="S57" s="142">
        <v>4</v>
      </c>
      <c r="T57" s="118">
        <f t="shared" si="8"/>
        <v>44</v>
      </c>
      <c r="U57" s="142">
        <v>40</v>
      </c>
      <c r="V57" s="118">
        <f t="shared" si="9"/>
        <v>7</v>
      </c>
      <c r="W57" s="119">
        <v>11</v>
      </c>
      <c r="X57" s="110">
        <f t="shared" si="10"/>
        <v>36</v>
      </c>
      <c r="Y57" s="119">
        <v>9</v>
      </c>
      <c r="Z57" s="110">
        <f t="shared" si="11"/>
        <v>38</v>
      </c>
      <c r="AA57" s="147">
        <v>1</v>
      </c>
      <c r="AB57" s="112">
        <f t="shared" si="12"/>
        <v>50</v>
      </c>
      <c r="AC57" s="147">
        <v>1</v>
      </c>
      <c r="AD57" s="112">
        <f t="shared" si="13"/>
        <v>50</v>
      </c>
      <c r="AE57" s="148"/>
      <c r="AF57" s="114">
        <f t="shared" si="14"/>
        <v>0</v>
      </c>
      <c r="AG57" s="148"/>
      <c r="AH57" s="114">
        <f t="shared" si="15"/>
        <v>0</v>
      </c>
      <c r="AI57" s="150"/>
      <c r="AJ57" s="116">
        <f t="shared" si="16"/>
        <v>0</v>
      </c>
      <c r="AK57" s="150"/>
      <c r="AL57" s="116">
        <f t="shared" si="17"/>
        <v>0</v>
      </c>
      <c r="AM57" s="51">
        <f t="shared" si="18"/>
        <v>431</v>
      </c>
      <c r="AN57" s="139">
        <f t="shared" si="19"/>
        <v>431</v>
      </c>
      <c r="AO57" s="140">
        <f t="shared" si="20"/>
        <v>12</v>
      </c>
      <c r="AP57" s="146" t="s">
        <v>451</v>
      </c>
    </row>
    <row r="58" spans="1:42" ht="21" customHeight="1" x14ac:dyDescent="0.25">
      <c r="A58" s="45">
        <v>48</v>
      </c>
      <c r="B58" s="146" t="s">
        <v>450</v>
      </c>
      <c r="C58" s="144"/>
      <c r="D58" s="110">
        <f t="shared" si="0"/>
        <v>0</v>
      </c>
      <c r="E58" s="169" t="s">
        <v>471</v>
      </c>
      <c r="F58" s="110">
        <f t="shared" si="1"/>
        <v>0</v>
      </c>
      <c r="G58" s="141"/>
      <c r="H58" s="112">
        <f t="shared" si="2"/>
        <v>0</v>
      </c>
      <c r="I58" s="141"/>
      <c r="J58" s="112">
        <f t="shared" si="3"/>
        <v>0</v>
      </c>
      <c r="K58" s="143"/>
      <c r="L58" s="114">
        <f t="shared" si="4"/>
        <v>0</v>
      </c>
      <c r="M58" s="143"/>
      <c r="N58" s="114">
        <f t="shared" si="5"/>
        <v>0</v>
      </c>
      <c r="O58" s="168"/>
      <c r="P58" s="116">
        <f t="shared" si="6"/>
        <v>0</v>
      </c>
      <c r="Q58" s="168"/>
      <c r="R58" s="116">
        <f t="shared" si="7"/>
        <v>0</v>
      </c>
      <c r="S58" s="142"/>
      <c r="T58" s="118">
        <f t="shared" si="8"/>
        <v>0</v>
      </c>
      <c r="U58" s="142"/>
      <c r="V58" s="118">
        <f t="shared" si="9"/>
        <v>0</v>
      </c>
      <c r="W58" s="119"/>
      <c r="X58" s="110">
        <f t="shared" si="10"/>
        <v>0</v>
      </c>
      <c r="Y58" s="119"/>
      <c r="Z58" s="110">
        <f t="shared" si="11"/>
        <v>0</v>
      </c>
      <c r="AA58" s="147"/>
      <c r="AB58" s="112">
        <f t="shared" si="12"/>
        <v>0</v>
      </c>
      <c r="AC58" s="147"/>
      <c r="AD58" s="112">
        <f t="shared" si="13"/>
        <v>0</v>
      </c>
      <c r="AE58" s="148"/>
      <c r="AF58" s="114">
        <f t="shared" si="14"/>
        <v>0</v>
      </c>
      <c r="AG58" s="148"/>
      <c r="AH58" s="114">
        <f t="shared" si="15"/>
        <v>0</v>
      </c>
      <c r="AI58" s="150"/>
      <c r="AJ58" s="116">
        <f t="shared" si="16"/>
        <v>0</v>
      </c>
      <c r="AK58" s="150"/>
      <c r="AL58" s="116">
        <f t="shared" si="17"/>
        <v>0</v>
      </c>
      <c r="AM58" s="51">
        <f t="shared" si="18"/>
        <v>0</v>
      </c>
      <c r="AN58" s="139">
        <f t="shared" si="19"/>
        <v>0</v>
      </c>
      <c r="AO58" s="140">
        <f t="shared" si="20"/>
        <v>48</v>
      </c>
      <c r="AP58" s="146" t="s">
        <v>450</v>
      </c>
    </row>
    <row r="76" spans="18:18" x14ac:dyDescent="0.25">
      <c r="R76" s="138"/>
    </row>
  </sheetData>
  <autoFilter ref="A10:AP58">
    <sortState ref="A11:AP58">
      <sortCondition ref="K10:K58"/>
    </sortState>
  </autoFilter>
  <mergeCells count="72">
    <mergeCell ref="A1:AO1"/>
    <mergeCell ref="A2:AO2"/>
    <mergeCell ref="A3:AO3"/>
    <mergeCell ref="A6:A9"/>
    <mergeCell ref="B6:B9"/>
    <mergeCell ref="C6:F6"/>
    <mergeCell ref="G6:J6"/>
    <mergeCell ref="K6:N6"/>
    <mergeCell ref="O6:R6"/>
    <mergeCell ref="S6:V6"/>
    <mergeCell ref="AN6:AN9"/>
    <mergeCell ref="AE7:AF7"/>
    <mergeCell ref="AG7:AH7"/>
    <mergeCell ref="AI7:AJ7"/>
    <mergeCell ref="AK7:AL7"/>
    <mergeCell ref="AC7:AD7"/>
    <mergeCell ref="AO6:AO9"/>
    <mergeCell ref="AP6:AP9"/>
    <mergeCell ref="C7:D7"/>
    <mergeCell ref="E7:F7"/>
    <mergeCell ref="G7:H7"/>
    <mergeCell ref="I7:J7"/>
    <mergeCell ref="K7:L7"/>
    <mergeCell ref="M7:N7"/>
    <mergeCell ref="O7:P7"/>
    <mergeCell ref="Q7:R7"/>
    <mergeCell ref="W6:Z6"/>
    <mergeCell ref="AA6:AD6"/>
    <mergeCell ref="AE6:AH6"/>
    <mergeCell ref="AI6:AL6"/>
    <mergeCell ref="AM6:AM9"/>
    <mergeCell ref="S7:T7"/>
    <mergeCell ref="U7:V7"/>
    <mergeCell ref="W7:X7"/>
    <mergeCell ref="Y7:Z7"/>
    <mergeCell ref="AA7:AB7"/>
    <mergeCell ref="N8:N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Z8:Z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AL8:AL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</mergeCells>
  <pageMargins left="0.19685039370078741" right="0.19685039370078741" top="0.19685039370078741" bottom="0.19685039370078741" header="0.31496062992125984" footer="0.31496062992125984"/>
  <pageSetup paperSize="9" scale="44" fitToHeight="0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P76"/>
  <sheetViews>
    <sheetView zoomScale="58" zoomScaleNormal="58" workbookViewId="0">
      <selection activeCell="Q25" sqref="Q25"/>
    </sheetView>
  </sheetViews>
  <sheetFormatPr defaultRowHeight="15" x14ac:dyDescent="0.25"/>
  <cols>
    <col min="1" max="1" width="4.7109375" style="39" customWidth="1"/>
    <col min="2" max="2" width="7.42578125" style="39" customWidth="1"/>
    <col min="3" max="3" width="7.7109375" style="39" customWidth="1"/>
    <col min="4" max="4" width="7.7109375" customWidth="1"/>
    <col min="5" max="5" width="7.7109375" style="39" customWidth="1"/>
    <col min="6" max="6" width="7.7109375" customWidth="1"/>
    <col min="7" max="7" width="7.7109375" style="39" customWidth="1"/>
    <col min="8" max="8" width="7.7109375" customWidth="1"/>
    <col min="9" max="9" width="7.7109375" style="39" customWidth="1"/>
    <col min="10" max="10" width="7.7109375" customWidth="1"/>
    <col min="11" max="11" width="7.7109375" style="39" customWidth="1"/>
    <col min="12" max="12" width="7.7109375" customWidth="1"/>
    <col min="13" max="13" width="7.7109375" style="39" customWidth="1"/>
    <col min="14" max="14" width="7.7109375" customWidth="1"/>
    <col min="15" max="15" width="7.7109375" style="39" customWidth="1"/>
    <col min="16" max="16" width="7.7109375" customWidth="1"/>
    <col min="17" max="17" width="7.7109375" style="39" customWidth="1"/>
    <col min="18" max="18" width="7.7109375" customWidth="1"/>
    <col min="19" max="19" width="7.7109375" style="39" customWidth="1"/>
    <col min="20" max="20" width="7.7109375" customWidth="1"/>
    <col min="21" max="21" width="7.7109375" style="39" customWidth="1"/>
    <col min="22" max="22" width="7.7109375" customWidth="1"/>
    <col min="23" max="23" width="7.7109375" style="39" customWidth="1"/>
    <col min="24" max="24" width="7.7109375" customWidth="1"/>
    <col min="25" max="25" width="7.7109375" style="39" customWidth="1"/>
    <col min="26" max="26" width="7.7109375" customWidth="1"/>
    <col min="27" max="27" width="7.7109375" style="39" customWidth="1"/>
    <col min="28" max="28" width="7.7109375" customWidth="1"/>
    <col min="29" max="29" width="7.7109375" style="39" customWidth="1"/>
    <col min="30" max="30" width="7.7109375" customWidth="1"/>
    <col min="31" max="31" width="7.7109375" style="39" customWidth="1"/>
    <col min="32" max="32" width="7.7109375" customWidth="1"/>
    <col min="33" max="33" width="7.7109375" style="39" customWidth="1"/>
    <col min="34" max="34" width="7.7109375" customWidth="1"/>
    <col min="35" max="35" width="7.7109375" style="39" customWidth="1"/>
    <col min="36" max="36" width="7.7109375" customWidth="1"/>
    <col min="37" max="37" width="7.7109375" style="39" customWidth="1"/>
    <col min="38" max="38" width="7.7109375" customWidth="1"/>
    <col min="39" max="39" width="12.7109375" hidden="1" customWidth="1"/>
    <col min="40" max="40" width="10.85546875" customWidth="1"/>
    <col min="41" max="41" width="10.5703125" customWidth="1"/>
  </cols>
  <sheetData>
    <row r="1" spans="1:42" x14ac:dyDescent="0.25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</row>
    <row r="2" spans="1:42" x14ac:dyDescent="0.25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</row>
    <row r="3" spans="1:42" ht="24" customHeight="1" x14ac:dyDescent="0.35">
      <c r="A3" s="252" t="s">
        <v>470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</row>
    <row r="4" spans="1:42" ht="24" customHeight="1" x14ac:dyDescent="0.25">
      <c r="A4" s="156"/>
      <c r="B4" s="156"/>
      <c r="C4" s="156"/>
      <c r="D4" s="156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</row>
    <row r="5" spans="1:42" ht="19.5" customHeight="1" x14ac:dyDescent="0.25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</row>
    <row r="6" spans="1:42" ht="57" customHeight="1" x14ac:dyDescent="0.25">
      <c r="A6" s="226" t="s">
        <v>56</v>
      </c>
      <c r="B6" s="226" t="s">
        <v>41</v>
      </c>
      <c r="C6" s="237" t="s">
        <v>473</v>
      </c>
      <c r="D6" s="237"/>
      <c r="E6" s="237"/>
      <c r="F6" s="237"/>
      <c r="G6" s="238" t="s">
        <v>472</v>
      </c>
      <c r="H6" s="238"/>
      <c r="I6" s="238"/>
      <c r="J6" s="238"/>
      <c r="K6" s="239" t="s">
        <v>478</v>
      </c>
      <c r="L6" s="239"/>
      <c r="M6" s="239"/>
      <c r="N6" s="239"/>
      <c r="O6" s="229" t="s">
        <v>480</v>
      </c>
      <c r="P6" s="229"/>
      <c r="Q6" s="229"/>
      <c r="R6" s="229"/>
      <c r="S6" s="236" t="s">
        <v>479</v>
      </c>
      <c r="T6" s="236"/>
      <c r="U6" s="236"/>
      <c r="V6" s="236"/>
      <c r="W6" s="237" t="s">
        <v>481</v>
      </c>
      <c r="X6" s="237"/>
      <c r="Y6" s="237"/>
      <c r="Z6" s="237"/>
      <c r="AA6" s="238" t="s">
        <v>482</v>
      </c>
      <c r="AB6" s="238"/>
      <c r="AC6" s="238"/>
      <c r="AD6" s="238"/>
      <c r="AE6" s="239" t="s">
        <v>483</v>
      </c>
      <c r="AF6" s="239"/>
      <c r="AG6" s="239"/>
      <c r="AH6" s="239"/>
      <c r="AI6" s="229" t="s">
        <v>477</v>
      </c>
      <c r="AJ6" s="229"/>
      <c r="AK6" s="229"/>
      <c r="AL6" s="229"/>
      <c r="AM6" s="227" t="s">
        <v>24</v>
      </c>
      <c r="AN6" s="258" t="s">
        <v>469</v>
      </c>
      <c r="AO6" s="255" t="s">
        <v>27</v>
      </c>
      <c r="AP6" s="225" t="s">
        <v>41</v>
      </c>
    </row>
    <row r="7" spans="1:42" ht="28.5" customHeight="1" x14ac:dyDescent="0.25">
      <c r="A7" s="226"/>
      <c r="B7" s="226"/>
      <c r="C7" s="244" t="s">
        <v>444</v>
      </c>
      <c r="D7" s="244"/>
      <c r="E7" s="244" t="s">
        <v>445</v>
      </c>
      <c r="F7" s="244"/>
      <c r="G7" s="233" t="s">
        <v>444</v>
      </c>
      <c r="H7" s="233"/>
      <c r="I7" s="233" t="s">
        <v>445</v>
      </c>
      <c r="J7" s="233"/>
      <c r="K7" s="240" t="s">
        <v>444</v>
      </c>
      <c r="L7" s="240"/>
      <c r="M7" s="240" t="s">
        <v>445</v>
      </c>
      <c r="N7" s="240"/>
      <c r="O7" s="230" t="s">
        <v>444</v>
      </c>
      <c r="P7" s="230"/>
      <c r="Q7" s="230" t="s">
        <v>445</v>
      </c>
      <c r="R7" s="230"/>
      <c r="S7" s="248" t="s">
        <v>444</v>
      </c>
      <c r="T7" s="248"/>
      <c r="U7" s="248" t="s">
        <v>445</v>
      </c>
      <c r="V7" s="248"/>
      <c r="W7" s="243" t="s">
        <v>444</v>
      </c>
      <c r="X7" s="243"/>
      <c r="Y7" s="244" t="s">
        <v>445</v>
      </c>
      <c r="Z7" s="244"/>
      <c r="AA7" s="233" t="s">
        <v>444</v>
      </c>
      <c r="AB7" s="233"/>
      <c r="AC7" s="233" t="s">
        <v>445</v>
      </c>
      <c r="AD7" s="233"/>
      <c r="AE7" s="240" t="s">
        <v>444</v>
      </c>
      <c r="AF7" s="240"/>
      <c r="AG7" s="240" t="s">
        <v>445</v>
      </c>
      <c r="AH7" s="240"/>
      <c r="AI7" s="230" t="s">
        <v>444</v>
      </c>
      <c r="AJ7" s="230"/>
      <c r="AK7" s="230" t="s">
        <v>445</v>
      </c>
      <c r="AL7" s="230"/>
      <c r="AM7" s="227"/>
      <c r="AN7" s="259"/>
      <c r="AO7" s="256"/>
      <c r="AP7" s="225"/>
    </row>
    <row r="8" spans="1:42" ht="11.25" customHeight="1" x14ac:dyDescent="0.25">
      <c r="A8" s="226"/>
      <c r="B8" s="226"/>
      <c r="C8" s="247" t="s">
        <v>61</v>
      </c>
      <c r="D8" s="246" t="s">
        <v>3</v>
      </c>
      <c r="E8" s="247" t="s">
        <v>61</v>
      </c>
      <c r="F8" s="246" t="s">
        <v>3</v>
      </c>
      <c r="G8" s="234" t="s">
        <v>61</v>
      </c>
      <c r="H8" s="253" t="s">
        <v>3</v>
      </c>
      <c r="I8" s="234" t="s">
        <v>61</v>
      </c>
      <c r="J8" s="235" t="s">
        <v>3</v>
      </c>
      <c r="K8" s="241" t="s">
        <v>61</v>
      </c>
      <c r="L8" s="242" t="s">
        <v>3</v>
      </c>
      <c r="M8" s="241" t="s">
        <v>61</v>
      </c>
      <c r="N8" s="242" t="s">
        <v>3</v>
      </c>
      <c r="O8" s="231" t="s">
        <v>61</v>
      </c>
      <c r="P8" s="232" t="s">
        <v>3</v>
      </c>
      <c r="Q8" s="231" t="s">
        <v>61</v>
      </c>
      <c r="R8" s="232" t="s">
        <v>3</v>
      </c>
      <c r="S8" s="249" t="s">
        <v>61</v>
      </c>
      <c r="T8" s="250" t="s">
        <v>3</v>
      </c>
      <c r="U8" s="249" t="s">
        <v>61</v>
      </c>
      <c r="V8" s="250" t="s">
        <v>3</v>
      </c>
      <c r="W8" s="245" t="s">
        <v>61</v>
      </c>
      <c r="X8" s="246" t="s">
        <v>3</v>
      </c>
      <c r="Y8" s="247" t="s">
        <v>61</v>
      </c>
      <c r="Z8" s="246" t="s">
        <v>3</v>
      </c>
      <c r="AA8" s="234" t="s">
        <v>61</v>
      </c>
      <c r="AB8" s="235" t="s">
        <v>3</v>
      </c>
      <c r="AC8" s="234" t="s">
        <v>61</v>
      </c>
      <c r="AD8" s="235" t="s">
        <v>3</v>
      </c>
      <c r="AE8" s="241" t="s">
        <v>61</v>
      </c>
      <c r="AF8" s="242" t="s">
        <v>3</v>
      </c>
      <c r="AG8" s="241" t="s">
        <v>61</v>
      </c>
      <c r="AH8" s="242" t="s">
        <v>3</v>
      </c>
      <c r="AI8" s="231" t="s">
        <v>61</v>
      </c>
      <c r="AJ8" s="232" t="s">
        <v>3</v>
      </c>
      <c r="AK8" s="231" t="s">
        <v>61</v>
      </c>
      <c r="AL8" s="232" t="s">
        <v>3</v>
      </c>
      <c r="AM8" s="227"/>
      <c r="AN8" s="259"/>
      <c r="AO8" s="256"/>
      <c r="AP8" s="225"/>
    </row>
    <row r="9" spans="1:42" x14ac:dyDescent="0.25">
      <c r="A9" s="226"/>
      <c r="B9" s="226"/>
      <c r="C9" s="247"/>
      <c r="D9" s="246"/>
      <c r="E9" s="247"/>
      <c r="F9" s="246"/>
      <c r="G9" s="234"/>
      <c r="H9" s="254"/>
      <c r="I9" s="234"/>
      <c r="J9" s="235"/>
      <c r="K9" s="241"/>
      <c r="L9" s="242"/>
      <c r="M9" s="241"/>
      <c r="N9" s="242"/>
      <c r="O9" s="231"/>
      <c r="P9" s="232"/>
      <c r="Q9" s="231"/>
      <c r="R9" s="232"/>
      <c r="S9" s="249"/>
      <c r="T9" s="250"/>
      <c r="U9" s="249"/>
      <c r="V9" s="250"/>
      <c r="W9" s="245"/>
      <c r="X9" s="246"/>
      <c r="Y9" s="247"/>
      <c r="Z9" s="246"/>
      <c r="AA9" s="234"/>
      <c r="AB9" s="235"/>
      <c r="AC9" s="234"/>
      <c r="AD9" s="235"/>
      <c r="AE9" s="241"/>
      <c r="AF9" s="242"/>
      <c r="AG9" s="241"/>
      <c r="AH9" s="242"/>
      <c r="AI9" s="231"/>
      <c r="AJ9" s="232"/>
      <c r="AK9" s="231"/>
      <c r="AL9" s="232"/>
      <c r="AM9" s="227"/>
      <c r="AN9" s="260"/>
      <c r="AO9" s="257"/>
      <c r="AP9" s="225"/>
    </row>
    <row r="10" spans="1:42" x14ac:dyDescent="0.25">
      <c r="A10" s="157"/>
      <c r="B10" s="157"/>
      <c r="C10" s="96"/>
      <c r="D10" s="97"/>
      <c r="E10" s="96"/>
      <c r="F10" s="97"/>
      <c r="G10" s="98"/>
      <c r="H10" s="159"/>
      <c r="I10" s="98"/>
      <c r="J10" s="159"/>
      <c r="K10" s="100"/>
      <c r="L10" s="101"/>
      <c r="M10" s="100"/>
      <c r="N10" s="101"/>
      <c r="O10" s="102"/>
      <c r="P10" s="103"/>
      <c r="Q10" s="102"/>
      <c r="R10" s="103"/>
      <c r="S10" s="104"/>
      <c r="T10" s="105"/>
      <c r="U10" s="104"/>
      <c r="V10" s="105"/>
      <c r="W10" s="106"/>
      <c r="X10" s="97"/>
      <c r="Y10" s="96"/>
      <c r="Z10" s="97"/>
      <c r="AA10" s="98"/>
      <c r="AB10" s="159"/>
      <c r="AC10" s="98"/>
      <c r="AD10" s="159"/>
      <c r="AE10" s="100"/>
      <c r="AF10" s="101"/>
      <c r="AG10" s="100"/>
      <c r="AH10" s="101"/>
      <c r="AI10" s="102"/>
      <c r="AJ10" s="103"/>
      <c r="AK10" s="102"/>
      <c r="AL10" s="103"/>
      <c r="AM10" s="107"/>
      <c r="AN10" s="108"/>
      <c r="AO10" s="108"/>
      <c r="AP10" s="132"/>
    </row>
    <row r="11" spans="1:42" ht="21" customHeight="1" x14ac:dyDescent="0.25">
      <c r="A11" s="45">
        <v>1</v>
      </c>
      <c r="B11" s="145">
        <v>5</v>
      </c>
      <c r="C11" s="144">
        <v>8</v>
      </c>
      <c r="D11" s="110">
        <f t="shared" ref="D11:D58" si="0">IF(C11&lt;1,0,IF(C11&lt;3,50,IF(C11&lt;5,48,IF(C11&lt;7,46,IF(C11&lt;8,44,IF(C11&lt;9,43,IF(C11&lt;10,42,IF(C11&lt;11,41,IF(C11&lt;12,40,IF(C11&lt;13,39,IF(C11&lt;14,38,IF(C11&lt;15,37,IF(C11&lt;16,36,IF(C11&lt;17,35,IF(C11&lt;18,34,IF(C11&lt;19,33,IF(C11&lt;20,32,IF(C11&lt;21,31,IF(C11&lt;22,30,IF(C11&lt;23,29,IF(C11&lt;24,28,IF(C11&lt;25,27,IF(C11&lt;26,26,IF(C11&lt;27,25,IF(C11&lt;28,24,IF(C11&lt;29,23,IF(C11&lt;30,22,IF(C11&lt;31,21,IF(C11&lt;32,20,IF(C11&lt;33,19,IF(C11&lt;34,18,IF(C11&lt;35,17,IF(C11&lt;36,16,IF(C11&lt;37,15,IF(C11&lt;38,14,IF(C11&lt;39,13,IF(C11&lt;40,12,IF(C11&lt;41,11,IF(C11&lt;42,10,IF(C11&lt;43,9,IF(C11&lt;44,8,IF(C11&lt;45,7,IF(C11&lt;46,6,IF(C11&lt;47,5,IF(C11&lt;48,4,IF(C11&lt;49,3,IF(C11&lt;50,2,IF(C11&lt;51,1,IF(C11&lt;52,1,)))))))))))))))))))))))))))))))))))))))))))))))))</f>
        <v>43</v>
      </c>
      <c r="E11" s="119">
        <v>28</v>
      </c>
      <c r="F11" s="110">
        <f t="shared" ref="F11:F58" si="1">IF(E11&lt;1,0,IF(E11&lt;3,50,IF(E11&lt;5,48,IF(E11&lt;7,46,IF(E11&lt;8,44,IF(E11&lt;9,43,IF(E11&lt;10,42,IF(E11&lt;11,41,IF(E11&lt;12,40,IF(E11&lt;13,39,IF(E11&lt;14,38,IF(E11&lt;15,37,IF(E11&lt;16,36,IF(E11&lt;17,35,IF(E11&lt;18,34,IF(E11&lt;19,33,IF(E11&lt;20,32,IF(E11&lt;21,31,IF(E11&lt;22,30,IF(E11&lt;23,29,IF(E11&lt;24,28,IF(E11&lt;25,27,IF(E11&lt;26,26,IF(E11&lt;27,25,IF(E11&lt;28,24,IF(E11&lt;29,23,IF(E11&lt;30,22,IF(E11&lt;31,21,IF(E11&lt;32,20,IF(E11&lt;33,19,IF(E11&lt;34,18,IF(E11&lt;35,17,IF(E11&lt;36,16,IF(E11&lt;37,15,IF(E11&lt;38,14,IF(E11&lt;39,13,IF(E11&lt;40,12,IF(E11&lt;41,11,IF(E11&lt;42,10,IF(E11&lt;43,9,IF(E11&lt;44,8,IF(E11&lt;45,7,IF(E11&lt;46,6,IF(E11&lt;47,5,IF(E11&lt;48,4,IF(E11&lt;49,3,IF(E11&lt;50,2,IF(E11&lt;51,1,IF(E11&lt;52,1,)))))))))))))))))))))))))))))))))))))))))))))))))</f>
        <v>23</v>
      </c>
      <c r="G11" s="141">
        <v>33</v>
      </c>
      <c r="H11" s="112">
        <f t="shared" ref="H11:H58" si="2">IF(G11&lt;1,0,IF(G11&lt;3,50,IF(G11&lt;5,48,IF(G11&lt;7,46,IF(G11&lt;8,44,IF(G11&lt;9,43,IF(G11&lt;10,42,IF(G11&lt;11,41,IF(G11&lt;12,40,IF(G11&lt;13,39,IF(G11&lt;14,38,IF(G11&lt;15,37,IF(G11&lt;16,36,IF(G11&lt;17,35,IF(G11&lt;18,34,IF(G11&lt;19,33,IF(G11&lt;20,32,IF(G11&lt;21,31,IF(G11&lt;22,30,IF(G11&lt;23,29,IF(G11&lt;24,28,IF(G11&lt;25,27,IF(G11&lt;26,26,IF(G11&lt;27,25,IF(G11&lt;28,24,IF(G11&lt;29,23,IF(G11&lt;30,22,IF(G11&lt;31,21,IF(G11&lt;32,20,IF(G11&lt;33,19,IF(G11&lt;34,18,IF(G11&lt;35,17,IF(G11&lt;36,16,IF(G11&lt;37,15,IF(G11&lt;38,14,IF(G11&lt;39,13,IF(G11&lt;40,12,IF(G11&lt;41,11,IF(G11&lt;42,10,IF(G11&lt;43,9,IF(G11&lt;44,8,IF(G11&lt;45,7,IF(G11&lt;46,6,IF(G11&lt;47,5,IF(G11&lt;48,4,IF(G11&lt;49,3,IF(G11&lt;50,2,IF(G11&lt;51,1,IF(G11&lt;52,1,)))))))))))))))))))))))))))))))))))))))))))))))))</f>
        <v>18</v>
      </c>
      <c r="I11" s="141">
        <v>32</v>
      </c>
      <c r="J11" s="112">
        <f t="shared" ref="J11:J58" si="3">IF(I11&lt;1,0,IF(I11&lt;3,50,IF(I11&lt;5,48,IF(I11&lt;7,46,IF(I11&lt;8,44,IF(I11&lt;9,43,IF(I11&lt;10,42,IF(I11&lt;11,41,IF(I11&lt;12,40,IF(I11&lt;13,39,IF(I11&lt;14,38,IF(I11&lt;15,37,IF(I11&lt;16,36,IF(I11&lt;17,35,IF(I11&lt;18,34,IF(I11&lt;19,33,IF(I11&lt;20,32,IF(I11&lt;21,31,IF(I11&lt;22,30,IF(I11&lt;23,29,IF(I11&lt;24,28,IF(I11&lt;25,27,IF(I11&lt;26,26,IF(I11&lt;27,25,IF(I11&lt;28,24,IF(I11&lt;29,23,IF(I11&lt;30,22,IF(I11&lt;31,21,IF(I11&lt;32,20,IF(I11&lt;33,19,IF(I11&lt;34,18,IF(I11&lt;35,17,IF(I11&lt;36,16,IF(I11&lt;37,15,IF(I11&lt;38,14,IF(I11&lt;39,13,IF(I11&lt;40,12,IF(I11&lt;41,11,IF(I11&lt;42,10,IF(I11&lt;43,9,IF(I11&lt;44,8,IF(I11&lt;45,7,IF(I11&lt;46,6,IF(I11&lt;47,5,IF(I11&lt;48,4,IF(I11&lt;49,3,IF(I11&lt;50,2,IF(I11&lt;51,1,IF(I11&lt;52,1,)))))))))))))))))))))))))))))))))))))))))))))))))</f>
        <v>19</v>
      </c>
      <c r="K11" s="143">
        <v>27</v>
      </c>
      <c r="L11" s="114">
        <f t="shared" ref="L11:L58" si="4">IF(K11&lt;1,0,IF(K11&lt;3,50,IF(K11&lt;5,48,IF(K11&lt;7,46,IF(K11&lt;8,44,IF(K11&lt;9,43,IF(K11&lt;10,42,IF(K11&lt;11,41,IF(K11&lt;12,40,IF(K11&lt;13,39,IF(K11&lt;14,38,IF(K11&lt;15,37,IF(K11&lt;16,36,IF(K11&lt;17,35,IF(K11&lt;18,34,IF(K11&lt;19,33,IF(K11&lt;20,32,IF(K11&lt;21,31,IF(K11&lt;22,30,IF(K11&lt;23,29,IF(K11&lt;24,28,IF(K11&lt;25,27,IF(K11&lt;26,26,IF(K11&lt;27,25,IF(K11&lt;28,24,IF(K11&lt;29,23,IF(K11&lt;30,22,IF(K11&lt;31,21,IF(K11&lt;32,20,IF(K11&lt;33,19,IF(K11&lt;34,18,IF(K11&lt;35,17,IF(K11&lt;36,16,IF(K11&lt;37,15,IF(K11&lt;38,14,IF(K11&lt;39,13,IF(K11&lt;40,12,IF(K11&lt;41,11,IF(K11&lt;42,10,IF(K11&lt;43,9,IF(K11&lt;44,8,IF(K11&lt;45,7,IF(K11&lt;46,6,IF(K11&lt;47,5,IF(K11&lt;48,4,IF(K11&lt;49,3,IF(K11&lt;50,2,IF(K11&lt;51,1,IF(K11&lt;52,1,)))))))))))))))))))))))))))))))))))))))))))))))))</f>
        <v>24</v>
      </c>
      <c r="M11" s="143">
        <v>21</v>
      </c>
      <c r="N11" s="114">
        <f t="shared" ref="N11:N58" si="5">IF(M11&lt;1,0,IF(M11&lt;3,50,IF(M11&lt;5,48,IF(M11&lt;7,46,IF(M11&lt;8,44,IF(M11&lt;9,43,IF(M11&lt;10,42,IF(M11&lt;11,41,IF(M11&lt;12,40,IF(M11&lt;13,39,IF(M11&lt;14,38,IF(M11&lt;15,37,IF(M11&lt;16,36,IF(M11&lt;17,35,IF(M11&lt;18,34,IF(M11&lt;19,33,IF(M11&lt;20,32,IF(M11&lt;21,31,IF(M11&lt;22,30,IF(M11&lt;23,29,IF(M11&lt;24,28,IF(M11&lt;25,27,IF(M11&lt;26,26,IF(M11&lt;27,25,IF(M11&lt;28,24,IF(M11&lt;29,23,IF(M11&lt;30,22,IF(M11&lt;31,21,IF(M11&lt;32,20,IF(M11&lt;33,19,IF(M11&lt;34,18,IF(M11&lt;35,17,IF(M11&lt;36,16,IF(M11&lt;37,15,IF(M11&lt;38,14,IF(M11&lt;39,13,IF(M11&lt;40,12,IF(M11&lt;41,11,IF(M11&lt;42,10,IF(M11&lt;43,9,IF(M11&lt;44,8,IF(M11&lt;45,7,IF(M11&lt;46,6,IF(M11&lt;47,5,IF(M11&lt;48,4,IF(M11&lt;49,3,IF(M11&lt;50,2,IF(M11&lt;51,1,IF(M11&lt;52,1,)))))))))))))))))))))))))))))))))))))))))))))))))</f>
        <v>30</v>
      </c>
      <c r="O11" s="158">
        <v>11</v>
      </c>
      <c r="P11" s="116">
        <f t="shared" ref="P11:P58" si="6">IF(O11&lt;1,0,IF(O11&lt;3,50,IF(O11&lt;5,48,IF(O11&lt;7,46,IF(O11&lt;8,44,IF(O11&lt;9,43,IF(O11&lt;10,42,IF(O11&lt;11,41,IF(O11&lt;12,40,IF(O11&lt;13,39,IF(O11&lt;14,38,IF(O11&lt;15,37,IF(O11&lt;16,36,IF(O11&lt;17,35,IF(O11&lt;18,34,IF(O11&lt;19,33,IF(O11&lt;20,32,IF(O11&lt;21,31,IF(O11&lt;22,30,IF(O11&lt;23,29,IF(O11&lt;24,28,IF(O11&lt;25,27,IF(O11&lt;26,26,IF(O11&lt;27,25,IF(O11&lt;28,24,IF(O11&lt;29,23,IF(O11&lt;30,22,IF(O11&lt;31,21,IF(O11&lt;32,20,IF(O11&lt;33,19,IF(O11&lt;34,18,IF(O11&lt;35,17,IF(O11&lt;36,16,IF(O11&lt;37,15,IF(O11&lt;38,14,IF(O11&lt;39,13,IF(O11&lt;40,12,IF(O11&lt;41,11,IF(O11&lt;42,10,IF(O11&lt;43,9,IF(O11&lt;44,8,IF(O11&lt;45,7,IF(O11&lt;46,6,IF(O11&lt;47,5,IF(O11&lt;48,4,IF(O11&lt;49,3,IF(O11&lt;50,2,IF(O11&lt;51,1,IF(O11&lt;52,1,)))))))))))))))))))))))))))))))))))))))))))))))))</f>
        <v>40</v>
      </c>
      <c r="Q11" s="158">
        <v>13</v>
      </c>
      <c r="R11" s="116">
        <f t="shared" ref="R11:R58" si="7">IF(Q11&lt;1,0,IF(Q11&lt;3,50,IF(Q11&lt;5,48,IF(Q11&lt;7,46,IF(Q11&lt;8,44,IF(Q11&lt;9,43,IF(Q11&lt;10,42,IF(Q11&lt;11,41,IF(Q11&lt;12,40,IF(Q11&lt;13,39,IF(Q11&lt;14,38,IF(Q11&lt;15,37,IF(Q11&lt;16,36,IF(Q11&lt;17,35,IF(Q11&lt;18,34,IF(Q11&lt;19,33,IF(Q11&lt;20,32,IF(Q11&lt;21,31,IF(Q11&lt;22,30,IF(Q11&lt;23,29,IF(Q11&lt;24,28,IF(Q11&lt;25,27,IF(Q11&lt;26,26,IF(Q11&lt;27,25,IF(Q11&lt;28,24,IF(Q11&lt;29,23,IF(Q11&lt;30,22,IF(Q11&lt;31,21,IF(Q11&lt;32,20,IF(Q11&lt;33,19,IF(Q11&lt;34,18,IF(Q11&lt;35,17,IF(Q11&lt;36,16,IF(Q11&lt;37,15,IF(Q11&lt;38,14,IF(Q11&lt;39,13,IF(Q11&lt;40,12,IF(Q11&lt;41,11,IF(Q11&lt;42,10,IF(Q11&lt;43,9,IF(Q11&lt;44,8,IF(Q11&lt;45,7,IF(Q11&lt;46,6,IF(Q11&lt;47,5,IF(Q11&lt;48,4,IF(Q11&lt;49,3,IF(Q11&lt;50,2,IF(Q11&lt;51,1,IF(Q11&lt;52,1,)))))))))))))))))))))))))))))))))))))))))))))))))</f>
        <v>38</v>
      </c>
      <c r="S11" s="142">
        <v>13</v>
      </c>
      <c r="T11" s="118">
        <f t="shared" ref="T11:T58" si="8">IF(S11&lt;1,0,IF(S11&lt;3,50,IF(S11&lt;5,48,IF(S11&lt;7,46,IF(S11&lt;8,44,IF(S11&lt;9,43,IF(S11&lt;10,42,IF(S11&lt;11,41,IF(S11&lt;12,40,IF(S11&lt;13,39,IF(S11&lt;14,38,IF(S11&lt;15,37,IF(S11&lt;16,36,IF(S11&lt;17,35,IF(S11&lt;18,34,IF(S11&lt;19,33,IF(S11&lt;20,32,IF(S11&lt;21,31,IF(S11&lt;22,30,IF(S11&lt;23,29,IF(S11&lt;24,28,IF(S11&lt;25,27,IF(S11&lt;26,26,IF(S11&lt;27,25,IF(S11&lt;28,24,IF(S11&lt;29,23,IF(S11&lt;30,22,IF(S11&lt;31,21,IF(S11&lt;32,20,IF(S11&lt;33,19,IF(S11&lt;34,18,IF(S11&lt;35,17,IF(S11&lt;36,16,IF(S11&lt;37,15,IF(S11&lt;38,14,IF(S11&lt;39,13,IF(S11&lt;40,12,IF(S11&lt;41,11,IF(S11&lt;42,10,IF(S11&lt;43,9,IF(S11&lt;44,8,IF(S11&lt;45,7,IF(S11&lt;46,6,IF(S11&lt;47,5,IF(S11&lt;48,4,IF(S11&lt;49,3,IF(S11&lt;50,2,IF(S11&lt;51,1,IF(S11&lt;52,1,)))))))))))))))))))))))))))))))))))))))))))))))))</f>
        <v>38</v>
      </c>
      <c r="U11" s="142">
        <v>24</v>
      </c>
      <c r="V11" s="118">
        <f t="shared" ref="V11:V58" si="9">IF(U11&lt;1,0,IF(U11&lt;3,50,IF(U11&lt;5,48,IF(U11&lt;7,46,IF(U11&lt;8,44,IF(U11&lt;9,43,IF(U11&lt;10,42,IF(U11&lt;11,41,IF(U11&lt;12,40,IF(U11&lt;13,39,IF(U11&lt;14,38,IF(U11&lt;15,37,IF(U11&lt;16,36,IF(U11&lt;17,35,IF(U11&lt;18,34,IF(U11&lt;19,33,IF(U11&lt;20,32,IF(U11&lt;21,31,IF(U11&lt;22,30,IF(U11&lt;23,29,IF(U11&lt;24,28,IF(U11&lt;25,27,IF(U11&lt;26,26,IF(U11&lt;27,25,IF(U11&lt;28,24,IF(U11&lt;29,23,IF(U11&lt;30,22,IF(U11&lt;31,21,IF(U11&lt;32,20,IF(U11&lt;33,19,IF(U11&lt;34,18,IF(U11&lt;35,17,IF(U11&lt;36,16,IF(U11&lt;37,15,IF(U11&lt;38,14,IF(U11&lt;39,13,IF(U11&lt;40,12,IF(U11&lt;41,11,IF(U11&lt;42,10,IF(U11&lt;43,9,IF(U11&lt;44,8,IF(U11&lt;45,7,IF(U11&lt;46,6,IF(U11&lt;47,5,IF(U11&lt;48,4,IF(U11&lt;49,3,IF(U11&lt;50,2,IF(U11&lt;51,1,IF(U11&lt;52,1,)))))))))))))))))))))))))))))))))))))))))))))))))</f>
        <v>27</v>
      </c>
      <c r="W11" s="119">
        <v>27</v>
      </c>
      <c r="X11" s="110">
        <f t="shared" ref="X11:X58" si="10">IF(W11&lt;1,0,IF(W11&lt;3,50,IF(W11&lt;5,48,IF(W11&lt;7,46,IF(W11&lt;8,44,IF(W11&lt;9,43,IF(W11&lt;10,42,IF(W11&lt;11,41,IF(W11&lt;12,40,IF(W11&lt;13,39,IF(W11&lt;14,38,IF(W11&lt;15,37,IF(W11&lt;16,36,IF(W11&lt;17,35,IF(W11&lt;18,34,IF(W11&lt;19,33,IF(W11&lt;20,32,IF(W11&lt;21,31,IF(W11&lt;22,30,IF(W11&lt;23,29,IF(W11&lt;24,28,IF(W11&lt;25,27,IF(W11&lt;26,26,IF(W11&lt;27,25,IF(W11&lt;28,24,IF(W11&lt;29,23,IF(W11&lt;30,22,IF(W11&lt;31,21,IF(W11&lt;32,20,IF(W11&lt;33,19,IF(W11&lt;34,18,IF(W11&lt;35,17,IF(W11&lt;36,16,IF(W11&lt;37,15,IF(W11&lt;38,14,IF(W11&lt;39,13,IF(W11&lt;40,12,IF(W11&lt;41,11,IF(W11&lt;42,10,IF(W11&lt;43,9,IF(W11&lt;44,8,IF(W11&lt;45,7,IF(W11&lt;46,6,IF(W11&lt;47,5,IF(W11&lt;48,4,IF(W11&lt;49,3,IF(W11&lt;50,2,IF(W11&lt;51,1,IF(W11&lt;52,1,)))))))))))))))))))))))))))))))))))))))))))))))))</f>
        <v>24</v>
      </c>
      <c r="Y11" s="119">
        <v>24</v>
      </c>
      <c r="Z11" s="110">
        <f t="shared" ref="Z11:Z58" si="11">IF(Y11&lt;1,0,IF(Y11&lt;3,50,IF(Y11&lt;5,48,IF(Y11&lt;7,46,IF(Y11&lt;8,44,IF(Y11&lt;9,43,IF(Y11&lt;10,42,IF(Y11&lt;11,41,IF(Y11&lt;12,40,IF(Y11&lt;13,39,IF(Y11&lt;14,38,IF(Y11&lt;15,37,IF(Y11&lt;16,36,IF(Y11&lt;17,35,IF(Y11&lt;18,34,IF(Y11&lt;19,33,IF(Y11&lt;20,32,IF(Y11&lt;21,31,IF(Y11&lt;22,30,IF(Y11&lt;23,29,IF(Y11&lt;24,28,IF(Y11&lt;25,27,IF(Y11&lt;26,26,IF(Y11&lt;27,25,IF(Y11&lt;28,24,IF(Y11&lt;29,23,IF(Y11&lt;30,22,IF(Y11&lt;31,21,IF(Y11&lt;32,20,IF(Y11&lt;33,19,IF(Y11&lt;34,18,IF(Y11&lt;35,17,IF(Y11&lt;36,16,IF(Y11&lt;37,15,IF(Y11&lt;38,14,IF(Y11&lt;39,13,IF(Y11&lt;40,12,IF(Y11&lt;41,11,IF(Y11&lt;42,10,IF(Y11&lt;43,9,IF(Y11&lt;44,8,IF(Y11&lt;45,7,IF(Y11&lt;46,6,IF(Y11&lt;47,5,IF(Y11&lt;48,4,IF(Y11&lt;49,3,IF(Y11&lt;50,2,IF(Y11&lt;51,1,IF(Y11&lt;52,1,)))))))))))))))))))))))))))))))))))))))))))))))))</f>
        <v>27</v>
      </c>
      <c r="AA11" s="141"/>
      <c r="AB11" s="112">
        <f t="shared" ref="AB11:AB58" si="12">IF(AA11&lt;1,0,IF(AA11&lt;3,50,IF(AA11&lt;5,48,IF(AA11&lt;7,46,IF(AA11&lt;8,44,IF(AA11&lt;9,43,IF(AA11&lt;10,42,IF(AA11&lt;11,41,IF(AA11&lt;12,40,IF(AA11&lt;13,39,IF(AA11&lt;14,38,IF(AA11&lt;15,37,IF(AA11&lt;16,36,IF(AA11&lt;17,35,IF(AA11&lt;18,34,IF(AA11&lt;19,33,IF(AA11&lt;20,32,IF(AA11&lt;21,31,IF(AA11&lt;22,30,IF(AA11&lt;23,29,IF(AA11&lt;24,28,IF(AA11&lt;25,27,IF(AA11&lt;26,26,IF(AA11&lt;27,25,IF(AA11&lt;28,24,IF(AA11&lt;29,23,IF(AA11&lt;30,22,IF(AA11&lt;31,21,IF(AA11&lt;32,20,IF(AA11&lt;33,19,IF(AA11&lt;34,18,IF(AA11&lt;35,17,IF(AA11&lt;36,16,IF(AA11&lt;37,15,IF(AA11&lt;38,14,IF(AA11&lt;39,13,IF(AA11&lt;40,12,IF(AA11&lt;41,11,IF(AA11&lt;42,10,IF(AA11&lt;43,9,IF(AA11&lt;44,8,IF(AA11&lt;45,7,IF(AA11&lt;46,6,IF(AA11&lt;47,5,IF(AA11&lt;48,4,IF(AA11&lt;49,3,IF(AA11&lt;50,2,IF(AA11&lt;51,1,IF(AA11&lt;52,1,)))))))))))))))))))))))))))))))))))))))))))))))))</f>
        <v>0</v>
      </c>
      <c r="AC11" s="141"/>
      <c r="AD11" s="112">
        <f t="shared" ref="AD11:AD58" si="13">IF(AC11&lt;1,0,IF(AC11&lt;3,50,IF(AC11&lt;5,48,IF(AC11&lt;7,46,IF(AC11&lt;8,44,IF(AC11&lt;9,43,IF(AC11&lt;10,42,IF(AC11&lt;11,41,IF(AC11&lt;12,40,IF(AC11&lt;13,39,IF(AC11&lt;14,38,IF(AC11&lt;15,37,IF(AC11&lt;16,36,IF(AC11&lt;17,35,IF(AC11&lt;18,34,IF(AC11&lt;19,33,IF(AC11&lt;20,32,IF(AC11&lt;21,31,IF(AC11&lt;22,30,IF(AC11&lt;23,29,IF(AC11&lt;24,28,IF(AC11&lt;25,27,IF(AC11&lt;26,26,IF(AC11&lt;27,25,IF(AC11&lt;28,24,IF(AC11&lt;29,23,IF(AC11&lt;30,22,IF(AC11&lt;31,21,IF(AC11&lt;32,20,IF(AC11&lt;33,19,IF(AC11&lt;34,18,IF(AC11&lt;35,17,IF(AC11&lt;36,16,IF(AC11&lt;37,15,IF(AC11&lt;38,14,IF(AC11&lt;39,13,IF(AC11&lt;40,12,IF(AC11&lt;41,11,IF(AC11&lt;42,10,IF(AC11&lt;43,9,IF(AC11&lt;44,8,IF(AC11&lt;45,7,IF(AC11&lt;46,6,IF(AC11&lt;47,5,IF(AC11&lt;48,4,IF(AC11&lt;49,3,IF(AC11&lt;50,2,IF(AC11&lt;51,1,IF(AC11&lt;52,1,)))))))))))))))))))))))))))))))))))))))))))))))))</f>
        <v>0</v>
      </c>
      <c r="AE11" s="143">
        <v>21</v>
      </c>
      <c r="AF11" s="114">
        <f t="shared" ref="AF11:AF58" si="14">IF(AE11&lt;1,0,IF(AE11&lt;3,50,IF(AE11&lt;5,48,IF(AE11&lt;7,46,IF(AE11&lt;8,44,IF(AE11&lt;9,43,IF(AE11&lt;10,42,IF(AE11&lt;11,41,IF(AE11&lt;12,40,IF(AE11&lt;13,39,IF(AE11&lt;14,38,IF(AE11&lt;15,37,IF(AE11&lt;16,36,IF(AE11&lt;17,35,IF(AE11&lt;18,34,IF(AE11&lt;19,33,IF(AE11&lt;20,32,IF(AE11&lt;21,31,IF(AE11&lt;22,30,IF(AE11&lt;23,29,IF(AE11&lt;24,28,IF(AE11&lt;25,27,IF(AE11&lt;26,26,IF(AE11&lt;27,25,IF(AE11&lt;28,24,IF(AE11&lt;29,23,IF(AE11&lt;30,22,IF(AE11&lt;31,21,IF(AE11&lt;32,20,IF(AE11&lt;33,19,IF(AE11&lt;34,18,IF(AE11&lt;35,17,IF(AE11&lt;36,16,IF(AE11&lt;37,15,IF(AE11&lt;38,14,IF(AE11&lt;39,13,IF(AE11&lt;40,12,IF(AE11&lt;41,11,IF(AE11&lt;42,10,IF(AE11&lt;43,9,IF(AE11&lt;44,8,IF(AE11&lt;45,7,IF(AE11&lt;46,6,IF(AE11&lt;47,5,IF(AE11&lt;48,4,IF(AE11&lt;49,3,IF(AE11&lt;50,2,IF(AE11&lt;51,1,IF(AE11&lt;52,1,)))))))))))))))))))))))))))))))))))))))))))))))))</f>
        <v>30</v>
      </c>
      <c r="AG11" s="143">
        <v>15</v>
      </c>
      <c r="AH11" s="114">
        <f t="shared" ref="AH11:AH58" si="15">IF(AG11&lt;1,0,IF(AG11&lt;3,50,IF(AG11&lt;5,48,IF(AG11&lt;7,46,IF(AG11&lt;8,44,IF(AG11&lt;9,43,IF(AG11&lt;10,42,IF(AG11&lt;11,41,IF(AG11&lt;12,40,IF(AG11&lt;13,39,IF(AG11&lt;14,38,IF(AG11&lt;15,37,IF(AG11&lt;16,36,IF(AG11&lt;17,35,IF(AG11&lt;18,34,IF(AG11&lt;19,33,IF(AG11&lt;20,32,IF(AG11&lt;21,31,IF(AG11&lt;22,30,IF(AG11&lt;23,29,IF(AG11&lt;24,28,IF(AG11&lt;25,27,IF(AG11&lt;26,26,IF(AG11&lt;27,25,IF(AG11&lt;28,24,IF(AG11&lt;29,23,IF(AG11&lt;30,22,IF(AG11&lt;31,21,IF(AG11&lt;32,20,IF(AG11&lt;33,19,IF(AG11&lt;34,18,IF(AG11&lt;35,17,IF(AG11&lt;36,16,IF(AG11&lt;37,15,IF(AG11&lt;38,14,IF(AG11&lt;39,13,IF(AG11&lt;40,12,IF(AG11&lt;41,11,IF(AG11&lt;42,10,IF(AG11&lt;43,9,IF(AG11&lt;44,8,IF(AG11&lt;45,7,IF(AG11&lt;46,6,IF(AG11&lt;47,5,IF(AG11&lt;48,4,IF(AG11&lt;49,3,IF(AG11&lt;50,2,IF(AG11&lt;51,1,IF(AG11&lt;52,1,)))))))))))))))))))))))))))))))))))))))))))))))))</f>
        <v>36</v>
      </c>
      <c r="AI11" s="149"/>
      <c r="AJ11" s="116">
        <f t="shared" ref="AJ11:AJ58" si="16">IF(AI11&lt;1,0,IF(AI11&lt;3,50,IF(AI11&lt;5,48,IF(AI11&lt;7,46,IF(AI11&lt;8,44,IF(AI11&lt;9,43,IF(AI11&lt;10,42,IF(AI11&lt;11,41,IF(AI11&lt;12,40,IF(AI11&lt;13,39,IF(AI11&lt;14,38,IF(AI11&lt;15,37,IF(AI11&lt;16,36,IF(AI11&lt;17,35,IF(AI11&lt;18,34,IF(AI11&lt;19,33,IF(AI11&lt;20,32,IF(AI11&lt;21,31,IF(AI11&lt;22,30,IF(AI11&lt;23,29,IF(AI11&lt;24,28,IF(AI11&lt;25,27,IF(AI11&lt;26,26,IF(AI11&lt;27,25,IF(AI11&lt;28,24,IF(AI11&lt;29,23,IF(AI11&lt;30,22,IF(AI11&lt;31,21,IF(AI11&lt;32,20,IF(AI11&lt;33,19,IF(AI11&lt;34,18,IF(AI11&lt;35,17,IF(AI11&lt;36,16,IF(AI11&lt;37,15,IF(AI11&lt;38,14,IF(AI11&lt;39,13,IF(AI11&lt;40,12,IF(AI11&lt;41,11,IF(AI11&lt;42,10,IF(AI11&lt;43,9,IF(AI11&lt;44,8,IF(AI11&lt;45,7,IF(AI11&lt;46,6,IF(AI11&lt;47,5,IF(AI11&lt;48,4,IF(AI11&lt;49,3,IF(AI11&lt;50,2,IF(AI11&lt;51,1,IF(AI11&lt;52,1,)))))))))))))))))))))))))))))))))))))))))))))))))</f>
        <v>0</v>
      </c>
      <c r="AK11" s="149"/>
      <c r="AL11" s="116">
        <f t="shared" ref="AL11:AL58" si="17">IF(AK11&lt;1,0,IF(AK11&lt;3,50,IF(AK11&lt;5,48,IF(AK11&lt;7,46,IF(AK11&lt;8,44,IF(AK11&lt;9,43,IF(AK11&lt;10,42,IF(AK11&lt;11,41,IF(AK11&lt;12,40,IF(AK11&lt;13,39,IF(AK11&lt;14,38,IF(AK11&lt;15,37,IF(AK11&lt;16,36,IF(AK11&lt;17,35,IF(AK11&lt;18,34,IF(AK11&lt;19,33,IF(AK11&lt;20,32,IF(AK11&lt;21,31,IF(AK11&lt;22,30,IF(AK11&lt;23,29,IF(AK11&lt;24,28,IF(AK11&lt;25,27,IF(AK11&lt;26,26,IF(AK11&lt;27,25,IF(AK11&lt;28,24,IF(AK11&lt;29,23,IF(AK11&lt;30,22,IF(AK11&lt;31,21,IF(AK11&lt;32,20,IF(AK11&lt;33,19,IF(AK11&lt;34,18,IF(AK11&lt;35,17,IF(AK11&lt;36,16,IF(AK11&lt;37,15,IF(AK11&lt;38,14,IF(AK11&lt;39,13,IF(AK11&lt;40,12,IF(AK11&lt;41,11,IF(AK11&lt;42,10,IF(AK11&lt;43,9,IF(AK11&lt;44,8,IF(AK11&lt;45,7,IF(AK11&lt;46,6,IF(AK11&lt;47,5,IF(AK11&lt;48,4,IF(AK11&lt;49,3,IF(AK11&lt;50,2,IF(AK11&lt;51,1,IF(AK11&lt;52,1,)))))))))))))))))))))))))))))))))))))))))))))))))</f>
        <v>0</v>
      </c>
      <c r="AM11" s="51">
        <f t="shared" ref="AM11:AM58" si="18">D11+F11+H11+J11+L11+N11+P11+R11+T11+V11+X11+Z11+AB11+AD11+AF11+AH11+AJ11+AL11</f>
        <v>417</v>
      </c>
      <c r="AN11" s="139">
        <f t="shared" ref="AN11:AN58" si="19">AM11</f>
        <v>417</v>
      </c>
      <c r="AO11" s="140">
        <f t="shared" ref="AO11:AO58" si="20">IF(ISNUMBER(AN11),RANK(AN11,$AN$11:$AN$58,0),"")</f>
        <v>17</v>
      </c>
      <c r="AP11" s="145">
        <v>5</v>
      </c>
    </row>
    <row r="12" spans="1:42" ht="21" customHeight="1" x14ac:dyDescent="0.25">
      <c r="A12" s="45">
        <v>2</v>
      </c>
      <c r="B12" s="145">
        <v>7</v>
      </c>
      <c r="C12" s="144">
        <v>19</v>
      </c>
      <c r="D12" s="122">
        <f t="shared" si="0"/>
        <v>32</v>
      </c>
      <c r="E12" s="119">
        <v>17</v>
      </c>
      <c r="F12" s="122">
        <f t="shared" si="1"/>
        <v>34</v>
      </c>
      <c r="G12" s="141">
        <v>26</v>
      </c>
      <c r="H12" s="124">
        <f t="shared" si="2"/>
        <v>25</v>
      </c>
      <c r="I12" s="141">
        <v>35</v>
      </c>
      <c r="J12" s="124">
        <f t="shared" si="3"/>
        <v>16</v>
      </c>
      <c r="K12" s="143"/>
      <c r="L12" s="114">
        <f t="shared" si="4"/>
        <v>0</v>
      </c>
      <c r="M12" s="143">
        <v>18</v>
      </c>
      <c r="N12" s="114">
        <f t="shared" si="5"/>
        <v>33</v>
      </c>
      <c r="O12" s="158"/>
      <c r="P12" s="128">
        <f t="shared" si="6"/>
        <v>0</v>
      </c>
      <c r="Q12" s="158"/>
      <c r="R12" s="128">
        <f t="shared" si="7"/>
        <v>0</v>
      </c>
      <c r="S12" s="142">
        <v>32</v>
      </c>
      <c r="T12" s="130">
        <f t="shared" si="8"/>
        <v>19</v>
      </c>
      <c r="U12" s="142">
        <v>27</v>
      </c>
      <c r="V12" s="130">
        <f t="shared" si="9"/>
        <v>24</v>
      </c>
      <c r="W12" s="119">
        <v>21</v>
      </c>
      <c r="X12" s="122">
        <f t="shared" si="10"/>
        <v>30</v>
      </c>
      <c r="Y12" s="119">
        <v>10</v>
      </c>
      <c r="Z12" s="122">
        <f t="shared" si="11"/>
        <v>41</v>
      </c>
      <c r="AA12" s="147"/>
      <c r="AB12" s="124">
        <f t="shared" si="12"/>
        <v>0</v>
      </c>
      <c r="AC12" s="147"/>
      <c r="AD12" s="124">
        <f t="shared" si="13"/>
        <v>0</v>
      </c>
      <c r="AE12" s="148">
        <v>29</v>
      </c>
      <c r="AF12" s="126">
        <f t="shared" si="14"/>
        <v>22</v>
      </c>
      <c r="AG12" s="148">
        <v>34</v>
      </c>
      <c r="AH12" s="126">
        <f t="shared" si="15"/>
        <v>17</v>
      </c>
      <c r="AI12" s="150"/>
      <c r="AJ12" s="128">
        <f t="shared" si="16"/>
        <v>0</v>
      </c>
      <c r="AK12" s="150"/>
      <c r="AL12" s="128">
        <f t="shared" si="17"/>
        <v>0</v>
      </c>
      <c r="AM12" s="51">
        <f t="shared" si="18"/>
        <v>293</v>
      </c>
      <c r="AN12" s="139">
        <f t="shared" si="19"/>
        <v>293</v>
      </c>
      <c r="AO12" s="140">
        <f t="shared" si="20"/>
        <v>28</v>
      </c>
      <c r="AP12" s="145">
        <v>7</v>
      </c>
    </row>
    <row r="13" spans="1:42" ht="21" customHeight="1" x14ac:dyDescent="0.25">
      <c r="A13" s="45">
        <v>3</v>
      </c>
      <c r="B13" s="145">
        <v>9</v>
      </c>
      <c r="C13" s="144">
        <v>7</v>
      </c>
      <c r="D13" s="122">
        <f t="shared" si="0"/>
        <v>44</v>
      </c>
      <c r="E13" s="119">
        <v>4</v>
      </c>
      <c r="F13" s="122">
        <f t="shared" si="1"/>
        <v>48</v>
      </c>
      <c r="G13" s="141">
        <v>1</v>
      </c>
      <c r="H13" s="124">
        <f t="shared" si="2"/>
        <v>50</v>
      </c>
      <c r="I13" s="141">
        <v>3</v>
      </c>
      <c r="J13" s="124">
        <f t="shared" si="3"/>
        <v>48</v>
      </c>
      <c r="K13" s="143">
        <v>2</v>
      </c>
      <c r="L13" s="114">
        <f t="shared" si="4"/>
        <v>50</v>
      </c>
      <c r="M13" s="143">
        <v>7</v>
      </c>
      <c r="N13" s="114">
        <f t="shared" si="5"/>
        <v>44</v>
      </c>
      <c r="O13" s="158">
        <v>4</v>
      </c>
      <c r="P13" s="128">
        <f t="shared" si="6"/>
        <v>48</v>
      </c>
      <c r="Q13" s="158">
        <v>3</v>
      </c>
      <c r="R13" s="128">
        <f t="shared" si="7"/>
        <v>48</v>
      </c>
      <c r="S13" s="142">
        <v>5</v>
      </c>
      <c r="T13" s="130">
        <f t="shared" si="8"/>
        <v>46</v>
      </c>
      <c r="U13" s="142">
        <v>1</v>
      </c>
      <c r="V13" s="130">
        <f t="shared" si="9"/>
        <v>50</v>
      </c>
      <c r="W13" s="119">
        <v>13</v>
      </c>
      <c r="X13" s="122">
        <f t="shared" si="10"/>
        <v>38</v>
      </c>
      <c r="Y13" s="119">
        <v>17</v>
      </c>
      <c r="Z13" s="122">
        <f t="shared" si="11"/>
        <v>34</v>
      </c>
      <c r="AA13" s="147"/>
      <c r="AB13" s="124">
        <f t="shared" si="12"/>
        <v>0</v>
      </c>
      <c r="AC13" s="147"/>
      <c r="AD13" s="124">
        <f t="shared" si="13"/>
        <v>0</v>
      </c>
      <c r="AE13" s="148">
        <v>3</v>
      </c>
      <c r="AF13" s="126">
        <f t="shared" si="14"/>
        <v>48</v>
      </c>
      <c r="AG13" s="148">
        <v>3</v>
      </c>
      <c r="AH13" s="126">
        <f t="shared" si="15"/>
        <v>48</v>
      </c>
      <c r="AI13" s="150"/>
      <c r="AJ13" s="128">
        <f t="shared" si="16"/>
        <v>0</v>
      </c>
      <c r="AK13" s="150"/>
      <c r="AL13" s="128">
        <f t="shared" si="17"/>
        <v>0</v>
      </c>
      <c r="AM13" s="51">
        <f t="shared" si="18"/>
        <v>644</v>
      </c>
      <c r="AN13" s="139">
        <f t="shared" si="19"/>
        <v>644</v>
      </c>
      <c r="AO13" s="140">
        <f t="shared" si="20"/>
        <v>3</v>
      </c>
      <c r="AP13" s="145">
        <v>9</v>
      </c>
    </row>
    <row r="14" spans="1:42" ht="21" customHeight="1" x14ac:dyDescent="0.25">
      <c r="A14" s="45">
        <v>4</v>
      </c>
      <c r="B14" s="145">
        <v>10</v>
      </c>
      <c r="C14" s="144">
        <v>17</v>
      </c>
      <c r="D14" s="122">
        <f t="shared" si="0"/>
        <v>34</v>
      </c>
      <c r="E14" s="119">
        <v>30</v>
      </c>
      <c r="F14" s="122">
        <f t="shared" si="1"/>
        <v>21</v>
      </c>
      <c r="G14" s="141">
        <v>25</v>
      </c>
      <c r="H14" s="124">
        <f t="shared" si="2"/>
        <v>26</v>
      </c>
      <c r="I14" s="141">
        <v>41</v>
      </c>
      <c r="J14" s="124">
        <f t="shared" si="3"/>
        <v>10</v>
      </c>
      <c r="K14" s="143">
        <v>15</v>
      </c>
      <c r="L14" s="114">
        <f t="shared" si="4"/>
        <v>36</v>
      </c>
      <c r="M14" s="143">
        <v>31</v>
      </c>
      <c r="N14" s="114">
        <f t="shared" si="5"/>
        <v>20</v>
      </c>
      <c r="O14" s="158"/>
      <c r="P14" s="128">
        <f t="shared" si="6"/>
        <v>0</v>
      </c>
      <c r="Q14" s="158"/>
      <c r="R14" s="128">
        <f t="shared" si="7"/>
        <v>0</v>
      </c>
      <c r="S14" s="142">
        <v>15</v>
      </c>
      <c r="T14" s="130">
        <f t="shared" si="8"/>
        <v>36</v>
      </c>
      <c r="U14" s="142">
        <v>21</v>
      </c>
      <c r="V14" s="130">
        <f t="shared" si="9"/>
        <v>30</v>
      </c>
      <c r="W14" s="119">
        <v>12</v>
      </c>
      <c r="X14" s="122">
        <f t="shared" si="10"/>
        <v>39</v>
      </c>
      <c r="Y14" s="119">
        <v>19</v>
      </c>
      <c r="Z14" s="122">
        <f t="shared" si="11"/>
        <v>32</v>
      </c>
      <c r="AA14" s="147"/>
      <c r="AB14" s="124">
        <f t="shared" si="12"/>
        <v>0</v>
      </c>
      <c r="AC14" s="147"/>
      <c r="AD14" s="124">
        <f t="shared" si="13"/>
        <v>0</v>
      </c>
      <c r="AE14" s="148">
        <v>37</v>
      </c>
      <c r="AF14" s="126">
        <f t="shared" si="14"/>
        <v>14</v>
      </c>
      <c r="AG14" s="148">
        <v>38</v>
      </c>
      <c r="AH14" s="126">
        <f t="shared" si="15"/>
        <v>13</v>
      </c>
      <c r="AI14" s="150"/>
      <c r="AJ14" s="128">
        <f t="shared" si="16"/>
        <v>0</v>
      </c>
      <c r="AK14" s="150"/>
      <c r="AL14" s="128">
        <f t="shared" si="17"/>
        <v>0</v>
      </c>
      <c r="AM14" s="51">
        <f t="shared" si="18"/>
        <v>311</v>
      </c>
      <c r="AN14" s="139">
        <f t="shared" si="19"/>
        <v>311</v>
      </c>
      <c r="AO14" s="140">
        <f t="shared" si="20"/>
        <v>27</v>
      </c>
      <c r="AP14" s="145">
        <v>10</v>
      </c>
    </row>
    <row r="15" spans="1:42" ht="21" customHeight="1" x14ac:dyDescent="0.25">
      <c r="A15" s="45">
        <v>5</v>
      </c>
      <c r="B15" s="145">
        <v>11</v>
      </c>
      <c r="C15" s="144">
        <v>24</v>
      </c>
      <c r="D15" s="122">
        <f t="shared" si="0"/>
        <v>27</v>
      </c>
      <c r="E15" s="119">
        <v>36</v>
      </c>
      <c r="F15" s="122">
        <f t="shared" si="1"/>
        <v>15</v>
      </c>
      <c r="G15" s="141">
        <v>19</v>
      </c>
      <c r="H15" s="124">
        <f t="shared" si="2"/>
        <v>32</v>
      </c>
      <c r="I15" s="141">
        <v>11</v>
      </c>
      <c r="J15" s="124">
        <f t="shared" si="3"/>
        <v>40</v>
      </c>
      <c r="K15" s="143">
        <v>10</v>
      </c>
      <c r="L15" s="114">
        <f t="shared" si="4"/>
        <v>41</v>
      </c>
      <c r="M15" s="143">
        <v>5</v>
      </c>
      <c r="N15" s="114">
        <f t="shared" si="5"/>
        <v>46</v>
      </c>
      <c r="O15" s="158"/>
      <c r="P15" s="128">
        <f t="shared" si="6"/>
        <v>0</v>
      </c>
      <c r="Q15" s="158"/>
      <c r="R15" s="128">
        <f t="shared" si="7"/>
        <v>0</v>
      </c>
      <c r="S15" s="142"/>
      <c r="T15" s="130">
        <f t="shared" si="8"/>
        <v>0</v>
      </c>
      <c r="U15" s="142">
        <v>17</v>
      </c>
      <c r="V15" s="130">
        <f t="shared" si="9"/>
        <v>34</v>
      </c>
      <c r="W15" s="119"/>
      <c r="X15" s="122">
        <f t="shared" si="10"/>
        <v>0</v>
      </c>
      <c r="Y15" s="119">
        <v>11</v>
      </c>
      <c r="Z15" s="122">
        <f t="shared" si="11"/>
        <v>40</v>
      </c>
      <c r="AA15" s="147"/>
      <c r="AB15" s="124">
        <f t="shared" si="12"/>
        <v>0</v>
      </c>
      <c r="AC15" s="147"/>
      <c r="AD15" s="124">
        <f t="shared" si="13"/>
        <v>0</v>
      </c>
      <c r="AE15" s="148">
        <v>12</v>
      </c>
      <c r="AF15" s="126">
        <f t="shared" si="14"/>
        <v>39</v>
      </c>
      <c r="AG15" s="148">
        <v>9</v>
      </c>
      <c r="AH15" s="126">
        <f t="shared" si="15"/>
        <v>42</v>
      </c>
      <c r="AI15" s="150"/>
      <c r="AJ15" s="128">
        <f t="shared" si="16"/>
        <v>0</v>
      </c>
      <c r="AK15" s="150"/>
      <c r="AL15" s="128">
        <f t="shared" si="17"/>
        <v>0</v>
      </c>
      <c r="AM15" s="51">
        <f t="shared" si="18"/>
        <v>356</v>
      </c>
      <c r="AN15" s="139">
        <f t="shared" si="19"/>
        <v>356</v>
      </c>
      <c r="AO15" s="140">
        <f t="shared" si="20"/>
        <v>22</v>
      </c>
      <c r="AP15" s="145">
        <v>11</v>
      </c>
    </row>
    <row r="16" spans="1:42" ht="21" customHeight="1" x14ac:dyDescent="0.25">
      <c r="A16" s="45">
        <v>6</v>
      </c>
      <c r="B16" s="145">
        <v>12</v>
      </c>
      <c r="C16" s="144">
        <v>12</v>
      </c>
      <c r="D16" s="122">
        <f t="shared" si="0"/>
        <v>39</v>
      </c>
      <c r="E16" s="119">
        <v>16</v>
      </c>
      <c r="F16" s="122">
        <f t="shared" si="1"/>
        <v>35</v>
      </c>
      <c r="G16" s="141">
        <v>7</v>
      </c>
      <c r="H16" s="124">
        <f t="shared" si="2"/>
        <v>44</v>
      </c>
      <c r="I16" s="141">
        <v>6</v>
      </c>
      <c r="J16" s="124">
        <f t="shared" si="3"/>
        <v>46</v>
      </c>
      <c r="K16" s="143">
        <v>13</v>
      </c>
      <c r="L16" s="114">
        <f t="shared" si="4"/>
        <v>38</v>
      </c>
      <c r="M16" s="143">
        <v>10</v>
      </c>
      <c r="N16" s="114">
        <f t="shared" si="5"/>
        <v>41</v>
      </c>
      <c r="O16" s="158">
        <v>3</v>
      </c>
      <c r="P16" s="128">
        <f t="shared" si="6"/>
        <v>48</v>
      </c>
      <c r="Q16" s="158">
        <v>1</v>
      </c>
      <c r="R16" s="128">
        <f t="shared" si="7"/>
        <v>50</v>
      </c>
      <c r="S16" s="142">
        <v>12</v>
      </c>
      <c r="T16" s="130">
        <f t="shared" si="8"/>
        <v>39</v>
      </c>
      <c r="U16" s="142">
        <v>16</v>
      </c>
      <c r="V16" s="130">
        <f t="shared" si="9"/>
        <v>35</v>
      </c>
      <c r="W16" s="119">
        <v>4</v>
      </c>
      <c r="X16" s="122">
        <f t="shared" si="10"/>
        <v>48</v>
      </c>
      <c r="Y16" s="119">
        <v>3</v>
      </c>
      <c r="Z16" s="122">
        <f t="shared" si="11"/>
        <v>48</v>
      </c>
      <c r="AA16" s="147">
        <v>2</v>
      </c>
      <c r="AB16" s="124">
        <f t="shared" si="12"/>
        <v>50</v>
      </c>
      <c r="AC16" s="147"/>
      <c r="AD16" s="124">
        <f t="shared" si="13"/>
        <v>0</v>
      </c>
      <c r="AE16" s="148">
        <v>4</v>
      </c>
      <c r="AF16" s="126">
        <f t="shared" si="14"/>
        <v>48</v>
      </c>
      <c r="AG16" s="148">
        <v>6</v>
      </c>
      <c r="AH16" s="126">
        <f t="shared" si="15"/>
        <v>46</v>
      </c>
      <c r="AI16" s="150"/>
      <c r="AJ16" s="128">
        <f t="shared" si="16"/>
        <v>0</v>
      </c>
      <c r="AK16" s="150"/>
      <c r="AL16" s="128">
        <f t="shared" si="17"/>
        <v>0</v>
      </c>
      <c r="AM16" s="51">
        <f t="shared" si="18"/>
        <v>655</v>
      </c>
      <c r="AN16" s="139">
        <f t="shared" si="19"/>
        <v>655</v>
      </c>
      <c r="AO16" s="140">
        <f t="shared" si="20"/>
        <v>2</v>
      </c>
      <c r="AP16" s="145">
        <v>12</v>
      </c>
    </row>
    <row r="17" spans="1:42" ht="21" customHeight="1" x14ac:dyDescent="0.25">
      <c r="A17" s="45">
        <v>7</v>
      </c>
      <c r="B17" s="145">
        <v>14</v>
      </c>
      <c r="C17" s="144">
        <v>37</v>
      </c>
      <c r="D17" s="122">
        <f t="shared" si="0"/>
        <v>14</v>
      </c>
      <c r="E17" s="119">
        <v>43</v>
      </c>
      <c r="F17" s="122">
        <f t="shared" si="1"/>
        <v>8</v>
      </c>
      <c r="G17" s="141">
        <v>29</v>
      </c>
      <c r="H17" s="124">
        <f t="shared" si="2"/>
        <v>22</v>
      </c>
      <c r="I17" s="141">
        <v>39</v>
      </c>
      <c r="J17" s="124">
        <f t="shared" si="3"/>
        <v>12</v>
      </c>
      <c r="K17" s="143"/>
      <c r="L17" s="114">
        <f t="shared" si="4"/>
        <v>0</v>
      </c>
      <c r="M17" s="143"/>
      <c r="N17" s="114">
        <f t="shared" si="5"/>
        <v>0</v>
      </c>
      <c r="O17" s="158"/>
      <c r="P17" s="128">
        <f t="shared" si="6"/>
        <v>0</v>
      </c>
      <c r="Q17" s="158"/>
      <c r="R17" s="128">
        <f t="shared" si="7"/>
        <v>0</v>
      </c>
      <c r="S17" s="142">
        <v>33</v>
      </c>
      <c r="T17" s="130">
        <f t="shared" si="8"/>
        <v>18</v>
      </c>
      <c r="U17" s="142">
        <v>41</v>
      </c>
      <c r="V17" s="130">
        <f t="shared" si="9"/>
        <v>10</v>
      </c>
      <c r="W17" s="119"/>
      <c r="X17" s="122">
        <f t="shared" si="10"/>
        <v>0</v>
      </c>
      <c r="Y17" s="119"/>
      <c r="Z17" s="122">
        <f t="shared" si="11"/>
        <v>0</v>
      </c>
      <c r="AA17" s="147"/>
      <c r="AB17" s="124">
        <f t="shared" si="12"/>
        <v>0</v>
      </c>
      <c r="AC17" s="147"/>
      <c r="AD17" s="124">
        <f t="shared" si="13"/>
        <v>0</v>
      </c>
      <c r="AE17" s="148">
        <v>28</v>
      </c>
      <c r="AF17" s="126">
        <f t="shared" si="14"/>
        <v>23</v>
      </c>
      <c r="AG17" s="148">
        <v>32</v>
      </c>
      <c r="AH17" s="126">
        <f t="shared" si="15"/>
        <v>19</v>
      </c>
      <c r="AI17" s="150"/>
      <c r="AJ17" s="128">
        <f t="shared" si="16"/>
        <v>0</v>
      </c>
      <c r="AK17" s="150"/>
      <c r="AL17" s="128">
        <f t="shared" si="17"/>
        <v>0</v>
      </c>
      <c r="AM17" s="51">
        <f t="shared" si="18"/>
        <v>126</v>
      </c>
      <c r="AN17" s="139">
        <f t="shared" si="19"/>
        <v>126</v>
      </c>
      <c r="AO17" s="140">
        <f t="shared" si="20"/>
        <v>43</v>
      </c>
      <c r="AP17" s="145">
        <v>14</v>
      </c>
    </row>
    <row r="18" spans="1:42" ht="21" customHeight="1" x14ac:dyDescent="0.25">
      <c r="A18" s="45">
        <v>8</v>
      </c>
      <c r="B18" s="145">
        <v>17</v>
      </c>
      <c r="C18" s="144">
        <v>5</v>
      </c>
      <c r="D18" s="122">
        <f t="shared" si="0"/>
        <v>46</v>
      </c>
      <c r="E18" s="119">
        <v>19</v>
      </c>
      <c r="F18" s="122">
        <f t="shared" si="1"/>
        <v>32</v>
      </c>
      <c r="G18" s="141">
        <v>36</v>
      </c>
      <c r="H18" s="124">
        <f t="shared" si="2"/>
        <v>15</v>
      </c>
      <c r="I18" s="141">
        <v>29</v>
      </c>
      <c r="J18" s="124">
        <f t="shared" si="3"/>
        <v>22</v>
      </c>
      <c r="K18" s="143">
        <v>23</v>
      </c>
      <c r="L18" s="114">
        <f t="shared" si="4"/>
        <v>28</v>
      </c>
      <c r="M18" s="143">
        <v>33</v>
      </c>
      <c r="N18" s="114">
        <f t="shared" si="5"/>
        <v>18</v>
      </c>
      <c r="O18" s="158"/>
      <c r="P18" s="128">
        <f t="shared" si="6"/>
        <v>0</v>
      </c>
      <c r="Q18" s="158"/>
      <c r="R18" s="128">
        <f t="shared" si="7"/>
        <v>0</v>
      </c>
      <c r="S18" s="142">
        <v>28</v>
      </c>
      <c r="T18" s="130">
        <f t="shared" si="8"/>
        <v>23</v>
      </c>
      <c r="U18" s="142">
        <v>4</v>
      </c>
      <c r="V18" s="130">
        <f t="shared" si="9"/>
        <v>48</v>
      </c>
      <c r="W18" s="119">
        <v>19</v>
      </c>
      <c r="X18" s="122">
        <f t="shared" si="10"/>
        <v>32</v>
      </c>
      <c r="Y18" s="119">
        <v>29</v>
      </c>
      <c r="Z18" s="122">
        <f t="shared" si="11"/>
        <v>22</v>
      </c>
      <c r="AA18" s="147"/>
      <c r="AB18" s="124">
        <f t="shared" si="12"/>
        <v>0</v>
      </c>
      <c r="AC18" s="147"/>
      <c r="AD18" s="124">
        <f t="shared" si="13"/>
        <v>0</v>
      </c>
      <c r="AE18" s="148">
        <v>16</v>
      </c>
      <c r="AF18" s="126">
        <f t="shared" si="14"/>
        <v>35</v>
      </c>
      <c r="AG18" s="148">
        <v>17</v>
      </c>
      <c r="AH18" s="126">
        <f t="shared" si="15"/>
        <v>34</v>
      </c>
      <c r="AI18" s="150"/>
      <c r="AJ18" s="128">
        <f t="shared" si="16"/>
        <v>0</v>
      </c>
      <c r="AK18" s="150"/>
      <c r="AL18" s="128">
        <f t="shared" si="17"/>
        <v>0</v>
      </c>
      <c r="AM18" s="51">
        <f t="shared" si="18"/>
        <v>355</v>
      </c>
      <c r="AN18" s="139">
        <f t="shared" si="19"/>
        <v>355</v>
      </c>
      <c r="AO18" s="140">
        <f t="shared" si="20"/>
        <v>23</v>
      </c>
      <c r="AP18" s="145">
        <v>17</v>
      </c>
    </row>
    <row r="19" spans="1:42" ht="21" customHeight="1" x14ac:dyDescent="0.25">
      <c r="A19" s="45">
        <v>9</v>
      </c>
      <c r="B19" s="145">
        <v>18</v>
      </c>
      <c r="C19" s="144">
        <v>2</v>
      </c>
      <c r="D19" s="122">
        <f t="shared" si="0"/>
        <v>50</v>
      </c>
      <c r="E19" s="119">
        <v>12</v>
      </c>
      <c r="F19" s="122">
        <f t="shared" si="1"/>
        <v>39</v>
      </c>
      <c r="G19" s="141"/>
      <c r="H19" s="124">
        <f t="shared" si="2"/>
        <v>0</v>
      </c>
      <c r="I19" s="141"/>
      <c r="J19" s="124">
        <f t="shared" si="3"/>
        <v>0</v>
      </c>
      <c r="K19" s="143"/>
      <c r="L19" s="114">
        <f t="shared" si="4"/>
        <v>0</v>
      </c>
      <c r="M19" s="143"/>
      <c r="N19" s="114">
        <f t="shared" si="5"/>
        <v>0</v>
      </c>
      <c r="O19" s="158"/>
      <c r="P19" s="128">
        <f t="shared" si="6"/>
        <v>0</v>
      </c>
      <c r="Q19" s="158"/>
      <c r="R19" s="128">
        <f t="shared" si="7"/>
        <v>0</v>
      </c>
      <c r="S19" s="142"/>
      <c r="T19" s="130">
        <f t="shared" si="8"/>
        <v>0</v>
      </c>
      <c r="U19" s="142"/>
      <c r="V19" s="130">
        <f t="shared" si="9"/>
        <v>0</v>
      </c>
      <c r="W19" s="119"/>
      <c r="X19" s="122">
        <f t="shared" si="10"/>
        <v>0</v>
      </c>
      <c r="Y19" s="119"/>
      <c r="Z19" s="122">
        <f t="shared" si="11"/>
        <v>0</v>
      </c>
      <c r="AA19" s="147"/>
      <c r="AB19" s="124">
        <f t="shared" si="12"/>
        <v>0</v>
      </c>
      <c r="AC19" s="147"/>
      <c r="AD19" s="124">
        <f t="shared" si="13"/>
        <v>0</v>
      </c>
      <c r="AE19" s="148"/>
      <c r="AF19" s="126">
        <f t="shared" si="14"/>
        <v>0</v>
      </c>
      <c r="AG19" s="148"/>
      <c r="AH19" s="126">
        <f t="shared" si="15"/>
        <v>0</v>
      </c>
      <c r="AI19" s="150"/>
      <c r="AJ19" s="128">
        <f t="shared" si="16"/>
        <v>0</v>
      </c>
      <c r="AK19" s="150"/>
      <c r="AL19" s="128">
        <f t="shared" si="17"/>
        <v>0</v>
      </c>
      <c r="AM19" s="51">
        <f t="shared" si="18"/>
        <v>89</v>
      </c>
      <c r="AN19" s="139">
        <f t="shared" si="19"/>
        <v>89</v>
      </c>
      <c r="AO19" s="140">
        <f t="shared" si="20"/>
        <v>45</v>
      </c>
      <c r="AP19" s="145">
        <v>18</v>
      </c>
    </row>
    <row r="20" spans="1:42" ht="21" customHeight="1" x14ac:dyDescent="0.25">
      <c r="A20" s="45">
        <v>10</v>
      </c>
      <c r="B20" s="145">
        <v>19</v>
      </c>
      <c r="C20" s="144">
        <v>25</v>
      </c>
      <c r="D20" s="122">
        <f t="shared" si="0"/>
        <v>26</v>
      </c>
      <c r="E20" s="119">
        <v>6</v>
      </c>
      <c r="F20" s="122">
        <f t="shared" si="1"/>
        <v>46</v>
      </c>
      <c r="G20" s="141">
        <v>28</v>
      </c>
      <c r="H20" s="124">
        <f t="shared" si="2"/>
        <v>23</v>
      </c>
      <c r="I20" s="141">
        <v>17</v>
      </c>
      <c r="J20" s="124">
        <f t="shared" si="3"/>
        <v>34</v>
      </c>
      <c r="K20" s="143">
        <v>8</v>
      </c>
      <c r="L20" s="114">
        <f t="shared" si="4"/>
        <v>43</v>
      </c>
      <c r="M20" s="143">
        <v>3</v>
      </c>
      <c r="N20" s="114">
        <f t="shared" si="5"/>
        <v>48</v>
      </c>
      <c r="O20" s="158">
        <v>6</v>
      </c>
      <c r="P20" s="128">
        <f t="shared" si="6"/>
        <v>46</v>
      </c>
      <c r="Q20" s="158">
        <v>4</v>
      </c>
      <c r="R20" s="128">
        <f t="shared" si="7"/>
        <v>48</v>
      </c>
      <c r="S20" s="142">
        <v>1</v>
      </c>
      <c r="T20" s="130">
        <f t="shared" si="8"/>
        <v>50</v>
      </c>
      <c r="U20" s="142">
        <v>10</v>
      </c>
      <c r="V20" s="130">
        <f t="shared" si="9"/>
        <v>41</v>
      </c>
      <c r="W20" s="119">
        <v>3</v>
      </c>
      <c r="X20" s="122">
        <f t="shared" si="10"/>
        <v>48</v>
      </c>
      <c r="Y20" s="119">
        <v>8</v>
      </c>
      <c r="Z20" s="122">
        <f t="shared" si="11"/>
        <v>43</v>
      </c>
      <c r="AA20" s="147"/>
      <c r="AB20" s="124">
        <f t="shared" si="12"/>
        <v>0</v>
      </c>
      <c r="AC20" s="147"/>
      <c r="AD20" s="124">
        <f t="shared" si="13"/>
        <v>0</v>
      </c>
      <c r="AE20" s="148">
        <v>5</v>
      </c>
      <c r="AF20" s="126">
        <f t="shared" si="14"/>
        <v>46</v>
      </c>
      <c r="AG20" s="148">
        <v>4</v>
      </c>
      <c r="AH20" s="126">
        <f t="shared" si="15"/>
        <v>48</v>
      </c>
      <c r="AI20" s="150"/>
      <c r="AJ20" s="128">
        <f t="shared" si="16"/>
        <v>0</v>
      </c>
      <c r="AK20" s="150"/>
      <c r="AL20" s="128">
        <f t="shared" si="17"/>
        <v>0</v>
      </c>
      <c r="AM20" s="51">
        <f t="shared" si="18"/>
        <v>590</v>
      </c>
      <c r="AN20" s="139">
        <f t="shared" si="19"/>
        <v>590</v>
      </c>
      <c r="AO20" s="140">
        <f t="shared" si="20"/>
        <v>6</v>
      </c>
      <c r="AP20" s="145">
        <v>19</v>
      </c>
    </row>
    <row r="21" spans="1:42" ht="21" customHeight="1" x14ac:dyDescent="0.25">
      <c r="A21" s="45">
        <v>11</v>
      </c>
      <c r="B21" s="145">
        <v>20</v>
      </c>
      <c r="C21" s="144">
        <v>36</v>
      </c>
      <c r="D21" s="122">
        <f t="shared" si="0"/>
        <v>15</v>
      </c>
      <c r="E21" s="119">
        <v>3</v>
      </c>
      <c r="F21" s="122">
        <f t="shared" si="1"/>
        <v>48</v>
      </c>
      <c r="G21" s="141">
        <v>38</v>
      </c>
      <c r="H21" s="124">
        <f t="shared" si="2"/>
        <v>13</v>
      </c>
      <c r="I21" s="141">
        <v>16</v>
      </c>
      <c r="J21" s="124">
        <f t="shared" si="3"/>
        <v>35</v>
      </c>
      <c r="K21" s="143"/>
      <c r="L21" s="114">
        <f t="shared" si="4"/>
        <v>0</v>
      </c>
      <c r="M21" s="143"/>
      <c r="N21" s="114">
        <f t="shared" si="5"/>
        <v>0</v>
      </c>
      <c r="O21" s="158"/>
      <c r="P21" s="128">
        <f t="shared" si="6"/>
        <v>0</v>
      </c>
      <c r="Q21" s="158"/>
      <c r="R21" s="128">
        <f t="shared" si="7"/>
        <v>0</v>
      </c>
      <c r="S21" s="142">
        <v>34</v>
      </c>
      <c r="T21" s="130">
        <f t="shared" si="8"/>
        <v>17</v>
      </c>
      <c r="U21" s="142">
        <v>39</v>
      </c>
      <c r="V21" s="130">
        <f t="shared" si="9"/>
        <v>12</v>
      </c>
      <c r="W21" s="119">
        <v>25</v>
      </c>
      <c r="X21" s="122">
        <f t="shared" si="10"/>
        <v>26</v>
      </c>
      <c r="Y21" s="119">
        <v>27</v>
      </c>
      <c r="Z21" s="122">
        <f t="shared" si="11"/>
        <v>24</v>
      </c>
      <c r="AA21" s="147">
        <v>7</v>
      </c>
      <c r="AB21" s="124">
        <f t="shared" si="12"/>
        <v>44</v>
      </c>
      <c r="AC21" s="147">
        <v>8</v>
      </c>
      <c r="AD21" s="124">
        <f t="shared" si="13"/>
        <v>43</v>
      </c>
      <c r="AE21" s="148">
        <v>34</v>
      </c>
      <c r="AF21" s="126">
        <f t="shared" si="14"/>
        <v>17</v>
      </c>
      <c r="AG21" s="148">
        <v>24</v>
      </c>
      <c r="AH21" s="126">
        <f t="shared" si="15"/>
        <v>27</v>
      </c>
      <c r="AI21" s="150"/>
      <c r="AJ21" s="128">
        <f t="shared" si="16"/>
        <v>0</v>
      </c>
      <c r="AK21" s="150"/>
      <c r="AL21" s="128">
        <f t="shared" si="17"/>
        <v>0</v>
      </c>
      <c r="AM21" s="51">
        <f t="shared" si="18"/>
        <v>321</v>
      </c>
      <c r="AN21" s="139">
        <f t="shared" si="19"/>
        <v>321</v>
      </c>
      <c r="AO21" s="140">
        <f t="shared" si="20"/>
        <v>26</v>
      </c>
      <c r="AP21" s="145">
        <v>20</v>
      </c>
    </row>
    <row r="22" spans="1:42" ht="21" customHeight="1" x14ac:dyDescent="0.25">
      <c r="A22" s="45">
        <v>12</v>
      </c>
      <c r="B22" s="145">
        <v>22</v>
      </c>
      <c r="C22" s="144">
        <v>15</v>
      </c>
      <c r="D22" s="122">
        <f t="shared" si="0"/>
        <v>36</v>
      </c>
      <c r="E22" s="119">
        <v>9</v>
      </c>
      <c r="F22" s="122">
        <f t="shared" si="1"/>
        <v>42</v>
      </c>
      <c r="G22" s="141">
        <v>4</v>
      </c>
      <c r="H22" s="124">
        <f t="shared" si="2"/>
        <v>48</v>
      </c>
      <c r="I22" s="141">
        <v>8</v>
      </c>
      <c r="J22" s="124">
        <f t="shared" si="3"/>
        <v>43</v>
      </c>
      <c r="K22" s="143">
        <v>20</v>
      </c>
      <c r="L22" s="114">
        <f t="shared" si="4"/>
        <v>31</v>
      </c>
      <c r="M22" s="143">
        <v>20</v>
      </c>
      <c r="N22" s="114">
        <f t="shared" si="5"/>
        <v>31</v>
      </c>
      <c r="O22" s="158">
        <v>17</v>
      </c>
      <c r="P22" s="128">
        <f t="shared" si="6"/>
        <v>34</v>
      </c>
      <c r="Q22" s="158">
        <v>14</v>
      </c>
      <c r="R22" s="128">
        <f t="shared" si="7"/>
        <v>37</v>
      </c>
      <c r="S22" s="142">
        <v>11</v>
      </c>
      <c r="T22" s="130">
        <f t="shared" si="8"/>
        <v>40</v>
      </c>
      <c r="U22" s="142">
        <v>13</v>
      </c>
      <c r="V22" s="130">
        <f t="shared" si="9"/>
        <v>38</v>
      </c>
      <c r="W22" s="119">
        <v>1</v>
      </c>
      <c r="X22" s="122">
        <f t="shared" si="10"/>
        <v>50</v>
      </c>
      <c r="Y22" s="119">
        <v>7</v>
      </c>
      <c r="Z22" s="122">
        <f t="shared" si="11"/>
        <v>44</v>
      </c>
      <c r="AA22" s="147"/>
      <c r="AB22" s="124">
        <f t="shared" si="12"/>
        <v>0</v>
      </c>
      <c r="AC22" s="147"/>
      <c r="AD22" s="124">
        <f t="shared" si="13"/>
        <v>0</v>
      </c>
      <c r="AE22" s="148">
        <v>26</v>
      </c>
      <c r="AF22" s="126">
        <f t="shared" si="14"/>
        <v>25</v>
      </c>
      <c r="AG22" s="148">
        <v>23</v>
      </c>
      <c r="AH22" s="126">
        <f t="shared" si="15"/>
        <v>28</v>
      </c>
      <c r="AI22" s="150"/>
      <c r="AJ22" s="128">
        <f t="shared" si="16"/>
        <v>0</v>
      </c>
      <c r="AK22" s="150"/>
      <c r="AL22" s="128">
        <f t="shared" si="17"/>
        <v>0</v>
      </c>
      <c r="AM22" s="51">
        <f t="shared" si="18"/>
        <v>527</v>
      </c>
      <c r="AN22" s="139">
        <f t="shared" si="19"/>
        <v>527</v>
      </c>
      <c r="AO22" s="140">
        <f t="shared" si="20"/>
        <v>10</v>
      </c>
      <c r="AP22" s="145">
        <v>22</v>
      </c>
    </row>
    <row r="23" spans="1:42" ht="21" customHeight="1" x14ac:dyDescent="0.25">
      <c r="A23" s="45">
        <v>13</v>
      </c>
      <c r="B23" s="145">
        <v>23</v>
      </c>
      <c r="C23" s="144">
        <v>27</v>
      </c>
      <c r="D23" s="122">
        <f t="shared" si="0"/>
        <v>24</v>
      </c>
      <c r="E23" s="119">
        <v>12</v>
      </c>
      <c r="F23" s="122">
        <f t="shared" si="1"/>
        <v>39</v>
      </c>
      <c r="G23" s="141">
        <v>6</v>
      </c>
      <c r="H23" s="124">
        <f t="shared" si="2"/>
        <v>46</v>
      </c>
      <c r="I23" s="141">
        <v>7</v>
      </c>
      <c r="J23" s="124">
        <f t="shared" si="3"/>
        <v>44</v>
      </c>
      <c r="K23" s="143">
        <v>6</v>
      </c>
      <c r="L23" s="114">
        <f t="shared" si="4"/>
        <v>46</v>
      </c>
      <c r="M23" s="143">
        <v>8</v>
      </c>
      <c r="N23" s="114">
        <f t="shared" si="5"/>
        <v>43</v>
      </c>
      <c r="O23" s="158"/>
      <c r="P23" s="128">
        <f t="shared" si="6"/>
        <v>0</v>
      </c>
      <c r="Q23" s="158"/>
      <c r="R23" s="128">
        <f t="shared" si="7"/>
        <v>0</v>
      </c>
      <c r="S23" s="142"/>
      <c r="T23" s="130">
        <f t="shared" si="8"/>
        <v>0</v>
      </c>
      <c r="U23" s="142">
        <v>9</v>
      </c>
      <c r="V23" s="130">
        <f t="shared" si="9"/>
        <v>42</v>
      </c>
      <c r="W23" s="119">
        <v>10</v>
      </c>
      <c r="X23" s="122">
        <f t="shared" si="10"/>
        <v>41</v>
      </c>
      <c r="Y23" s="119">
        <v>2</v>
      </c>
      <c r="Z23" s="122">
        <f t="shared" si="11"/>
        <v>50</v>
      </c>
      <c r="AA23" s="147">
        <v>4</v>
      </c>
      <c r="AB23" s="124">
        <f t="shared" si="12"/>
        <v>48</v>
      </c>
      <c r="AC23" s="147">
        <v>2</v>
      </c>
      <c r="AD23" s="124">
        <f t="shared" si="13"/>
        <v>50</v>
      </c>
      <c r="AE23" s="148">
        <v>25</v>
      </c>
      <c r="AF23" s="126">
        <f t="shared" si="14"/>
        <v>26</v>
      </c>
      <c r="AG23" s="148">
        <v>18</v>
      </c>
      <c r="AH23" s="126">
        <f t="shared" si="15"/>
        <v>33</v>
      </c>
      <c r="AI23" s="150"/>
      <c r="AJ23" s="128">
        <f t="shared" si="16"/>
        <v>0</v>
      </c>
      <c r="AK23" s="150"/>
      <c r="AL23" s="128">
        <f t="shared" si="17"/>
        <v>0</v>
      </c>
      <c r="AM23" s="51">
        <f t="shared" si="18"/>
        <v>532</v>
      </c>
      <c r="AN23" s="139">
        <f t="shared" si="19"/>
        <v>532</v>
      </c>
      <c r="AO23" s="140">
        <f t="shared" si="20"/>
        <v>8</v>
      </c>
      <c r="AP23" s="145">
        <v>23</v>
      </c>
    </row>
    <row r="24" spans="1:42" ht="21" customHeight="1" x14ac:dyDescent="0.25">
      <c r="A24" s="45">
        <v>14</v>
      </c>
      <c r="B24" s="145">
        <v>24</v>
      </c>
      <c r="C24" s="144">
        <v>3</v>
      </c>
      <c r="D24" s="122">
        <f t="shared" si="0"/>
        <v>48</v>
      </c>
      <c r="E24" s="169">
        <v>35</v>
      </c>
      <c r="F24" s="122">
        <f t="shared" si="1"/>
        <v>16</v>
      </c>
      <c r="G24" s="141">
        <v>43</v>
      </c>
      <c r="H24" s="124">
        <f t="shared" si="2"/>
        <v>8</v>
      </c>
      <c r="I24" s="141">
        <v>21</v>
      </c>
      <c r="J24" s="124">
        <f t="shared" si="3"/>
        <v>30</v>
      </c>
      <c r="K24" s="143"/>
      <c r="L24" s="114">
        <f t="shared" si="4"/>
        <v>0</v>
      </c>
      <c r="M24" s="143">
        <v>26</v>
      </c>
      <c r="N24" s="114">
        <f t="shared" si="5"/>
        <v>25</v>
      </c>
      <c r="O24" s="158"/>
      <c r="P24" s="128">
        <f t="shared" si="6"/>
        <v>0</v>
      </c>
      <c r="Q24" s="158"/>
      <c r="R24" s="128">
        <f t="shared" si="7"/>
        <v>0</v>
      </c>
      <c r="S24" s="142">
        <v>20</v>
      </c>
      <c r="T24" s="130">
        <f t="shared" si="8"/>
        <v>31</v>
      </c>
      <c r="U24" s="142">
        <v>38</v>
      </c>
      <c r="V24" s="130">
        <f t="shared" si="9"/>
        <v>13</v>
      </c>
      <c r="W24" s="119"/>
      <c r="X24" s="122">
        <f t="shared" si="10"/>
        <v>0</v>
      </c>
      <c r="Y24" s="119">
        <v>1</v>
      </c>
      <c r="Z24" s="122">
        <f t="shared" si="11"/>
        <v>50</v>
      </c>
      <c r="AA24" s="147"/>
      <c r="AB24" s="124">
        <f t="shared" si="12"/>
        <v>0</v>
      </c>
      <c r="AC24" s="147"/>
      <c r="AD24" s="124">
        <f t="shared" si="13"/>
        <v>0</v>
      </c>
      <c r="AE24" s="148">
        <v>18</v>
      </c>
      <c r="AF24" s="126">
        <f t="shared" si="14"/>
        <v>33</v>
      </c>
      <c r="AG24" s="148">
        <v>22</v>
      </c>
      <c r="AH24" s="126">
        <f t="shared" si="15"/>
        <v>29</v>
      </c>
      <c r="AI24" s="150"/>
      <c r="AJ24" s="128">
        <f t="shared" si="16"/>
        <v>0</v>
      </c>
      <c r="AK24" s="150"/>
      <c r="AL24" s="128">
        <f t="shared" si="17"/>
        <v>0</v>
      </c>
      <c r="AM24" s="51">
        <f t="shared" si="18"/>
        <v>283</v>
      </c>
      <c r="AN24" s="139">
        <f t="shared" si="19"/>
        <v>283</v>
      </c>
      <c r="AO24" s="140">
        <f t="shared" si="20"/>
        <v>30</v>
      </c>
      <c r="AP24" s="145">
        <v>24</v>
      </c>
    </row>
    <row r="25" spans="1:42" ht="21" customHeight="1" x14ac:dyDescent="0.25">
      <c r="A25" s="45">
        <v>15</v>
      </c>
      <c r="B25" s="145">
        <v>26</v>
      </c>
      <c r="C25" s="144">
        <v>38</v>
      </c>
      <c r="D25" s="122">
        <f t="shared" si="0"/>
        <v>13</v>
      </c>
      <c r="E25" s="119">
        <v>30</v>
      </c>
      <c r="F25" s="122">
        <f t="shared" si="1"/>
        <v>21</v>
      </c>
      <c r="G25" s="141">
        <v>35</v>
      </c>
      <c r="H25" s="124">
        <f t="shared" si="2"/>
        <v>16</v>
      </c>
      <c r="I25" s="141">
        <v>10</v>
      </c>
      <c r="J25" s="124">
        <f t="shared" si="3"/>
        <v>41</v>
      </c>
      <c r="K25" s="143"/>
      <c r="L25" s="114">
        <f t="shared" si="4"/>
        <v>0</v>
      </c>
      <c r="M25" s="143">
        <v>32</v>
      </c>
      <c r="N25" s="114">
        <f t="shared" si="5"/>
        <v>19</v>
      </c>
      <c r="O25" s="158">
        <v>19</v>
      </c>
      <c r="P25" s="128">
        <f t="shared" si="6"/>
        <v>32</v>
      </c>
      <c r="Q25" s="158">
        <v>17</v>
      </c>
      <c r="R25" s="128">
        <f t="shared" si="7"/>
        <v>34</v>
      </c>
      <c r="S25" s="142">
        <v>30</v>
      </c>
      <c r="T25" s="130">
        <f t="shared" si="8"/>
        <v>21</v>
      </c>
      <c r="U25" s="142">
        <v>33</v>
      </c>
      <c r="V25" s="130">
        <f t="shared" si="9"/>
        <v>18</v>
      </c>
      <c r="W25" s="119">
        <v>15</v>
      </c>
      <c r="X25" s="122">
        <f t="shared" si="10"/>
        <v>36</v>
      </c>
      <c r="Y25" s="119">
        <v>26</v>
      </c>
      <c r="Z25" s="122">
        <f t="shared" si="11"/>
        <v>25</v>
      </c>
      <c r="AA25" s="147"/>
      <c r="AB25" s="124">
        <f t="shared" si="12"/>
        <v>0</v>
      </c>
      <c r="AC25" s="147"/>
      <c r="AD25" s="124">
        <f t="shared" si="13"/>
        <v>0</v>
      </c>
      <c r="AE25" s="148">
        <v>38</v>
      </c>
      <c r="AF25" s="126">
        <f t="shared" si="14"/>
        <v>13</v>
      </c>
      <c r="AG25" s="148">
        <v>10</v>
      </c>
      <c r="AH25" s="126">
        <f t="shared" si="15"/>
        <v>41</v>
      </c>
      <c r="AI25" s="150"/>
      <c r="AJ25" s="128">
        <f t="shared" si="16"/>
        <v>0</v>
      </c>
      <c r="AK25" s="150"/>
      <c r="AL25" s="128">
        <f t="shared" si="17"/>
        <v>0</v>
      </c>
      <c r="AM25" s="51">
        <f t="shared" si="18"/>
        <v>330</v>
      </c>
      <c r="AN25" s="139">
        <f t="shared" si="19"/>
        <v>330</v>
      </c>
      <c r="AO25" s="140">
        <f t="shared" si="20"/>
        <v>24</v>
      </c>
      <c r="AP25" s="145">
        <v>26</v>
      </c>
    </row>
    <row r="26" spans="1:42" ht="21" customHeight="1" x14ac:dyDescent="0.25">
      <c r="A26" s="45">
        <v>16</v>
      </c>
      <c r="B26" s="145">
        <v>27</v>
      </c>
      <c r="C26" s="144">
        <v>10</v>
      </c>
      <c r="D26" s="122">
        <f t="shared" si="0"/>
        <v>41</v>
      </c>
      <c r="E26" s="119">
        <v>4</v>
      </c>
      <c r="F26" s="122">
        <f t="shared" si="1"/>
        <v>48</v>
      </c>
      <c r="G26" s="141">
        <v>8</v>
      </c>
      <c r="H26" s="124">
        <f t="shared" si="2"/>
        <v>43</v>
      </c>
      <c r="I26" s="141">
        <v>2</v>
      </c>
      <c r="J26" s="124">
        <f t="shared" si="3"/>
        <v>50</v>
      </c>
      <c r="K26" s="143">
        <v>9</v>
      </c>
      <c r="L26" s="114">
        <f t="shared" si="4"/>
        <v>42</v>
      </c>
      <c r="M26" s="143">
        <v>8</v>
      </c>
      <c r="N26" s="114">
        <f t="shared" si="5"/>
        <v>43</v>
      </c>
      <c r="O26" s="158">
        <v>10</v>
      </c>
      <c r="P26" s="128">
        <f t="shared" si="6"/>
        <v>41</v>
      </c>
      <c r="Q26" s="158">
        <v>10</v>
      </c>
      <c r="R26" s="128">
        <f t="shared" si="7"/>
        <v>41</v>
      </c>
      <c r="S26" s="142">
        <v>16</v>
      </c>
      <c r="T26" s="130">
        <f t="shared" si="8"/>
        <v>35</v>
      </c>
      <c r="U26" s="142">
        <v>35</v>
      </c>
      <c r="V26" s="130">
        <f t="shared" si="9"/>
        <v>16</v>
      </c>
      <c r="W26" s="119">
        <v>7</v>
      </c>
      <c r="X26" s="122">
        <f t="shared" si="10"/>
        <v>44</v>
      </c>
      <c r="Y26" s="119">
        <v>12</v>
      </c>
      <c r="Z26" s="122">
        <f t="shared" si="11"/>
        <v>39</v>
      </c>
      <c r="AA26" s="147"/>
      <c r="AB26" s="124">
        <f t="shared" si="12"/>
        <v>0</v>
      </c>
      <c r="AC26" s="147"/>
      <c r="AD26" s="124">
        <f t="shared" si="13"/>
        <v>0</v>
      </c>
      <c r="AE26" s="148">
        <v>11</v>
      </c>
      <c r="AF26" s="126">
        <f t="shared" si="14"/>
        <v>40</v>
      </c>
      <c r="AG26" s="148">
        <v>5</v>
      </c>
      <c r="AH26" s="126">
        <f t="shared" si="15"/>
        <v>46</v>
      </c>
      <c r="AI26" s="150"/>
      <c r="AJ26" s="128">
        <f t="shared" si="16"/>
        <v>0</v>
      </c>
      <c r="AK26" s="150"/>
      <c r="AL26" s="128">
        <f t="shared" si="17"/>
        <v>0</v>
      </c>
      <c r="AM26" s="51">
        <f t="shared" si="18"/>
        <v>569</v>
      </c>
      <c r="AN26" s="139">
        <f t="shared" si="19"/>
        <v>569</v>
      </c>
      <c r="AO26" s="140">
        <f t="shared" si="20"/>
        <v>7</v>
      </c>
      <c r="AP26" s="145">
        <v>27</v>
      </c>
    </row>
    <row r="27" spans="1:42" ht="21" customHeight="1" x14ac:dyDescent="0.25">
      <c r="A27" s="45">
        <v>17</v>
      </c>
      <c r="B27" s="145">
        <v>28</v>
      </c>
      <c r="C27" s="144">
        <v>41</v>
      </c>
      <c r="D27" s="122">
        <f t="shared" si="0"/>
        <v>10</v>
      </c>
      <c r="E27" s="119">
        <v>23</v>
      </c>
      <c r="F27" s="122">
        <f t="shared" si="1"/>
        <v>28</v>
      </c>
      <c r="G27" s="141">
        <v>20</v>
      </c>
      <c r="H27" s="124">
        <f t="shared" si="2"/>
        <v>31</v>
      </c>
      <c r="I27" s="141">
        <v>34</v>
      </c>
      <c r="J27" s="124">
        <f t="shared" si="3"/>
        <v>17</v>
      </c>
      <c r="K27" s="143"/>
      <c r="L27" s="114">
        <f t="shared" si="4"/>
        <v>0</v>
      </c>
      <c r="M27" s="143"/>
      <c r="N27" s="114">
        <f t="shared" si="5"/>
        <v>0</v>
      </c>
      <c r="O27" s="158"/>
      <c r="P27" s="128">
        <f t="shared" si="6"/>
        <v>0</v>
      </c>
      <c r="Q27" s="158"/>
      <c r="R27" s="128">
        <f t="shared" si="7"/>
        <v>0</v>
      </c>
      <c r="S27" s="142"/>
      <c r="T27" s="130">
        <f t="shared" si="8"/>
        <v>0</v>
      </c>
      <c r="U27" s="142"/>
      <c r="V27" s="130">
        <f t="shared" si="9"/>
        <v>0</v>
      </c>
      <c r="W27" s="119"/>
      <c r="X27" s="122">
        <f t="shared" si="10"/>
        <v>0</v>
      </c>
      <c r="Y27" s="119"/>
      <c r="Z27" s="122">
        <f t="shared" si="11"/>
        <v>0</v>
      </c>
      <c r="AA27" s="147"/>
      <c r="AB27" s="124">
        <f t="shared" si="12"/>
        <v>0</v>
      </c>
      <c r="AC27" s="147"/>
      <c r="AD27" s="124">
        <f t="shared" si="13"/>
        <v>0</v>
      </c>
      <c r="AE27" s="148">
        <v>14</v>
      </c>
      <c r="AF27" s="126">
        <f t="shared" si="14"/>
        <v>37</v>
      </c>
      <c r="AG27" s="148">
        <v>20</v>
      </c>
      <c r="AH27" s="126">
        <f t="shared" si="15"/>
        <v>31</v>
      </c>
      <c r="AI27" s="150"/>
      <c r="AJ27" s="128">
        <f t="shared" si="16"/>
        <v>0</v>
      </c>
      <c r="AK27" s="150"/>
      <c r="AL27" s="128">
        <f t="shared" si="17"/>
        <v>0</v>
      </c>
      <c r="AM27" s="51">
        <f t="shared" si="18"/>
        <v>154</v>
      </c>
      <c r="AN27" s="139">
        <f t="shared" si="19"/>
        <v>154</v>
      </c>
      <c r="AO27" s="140">
        <f t="shared" si="20"/>
        <v>39</v>
      </c>
      <c r="AP27" s="145">
        <v>28</v>
      </c>
    </row>
    <row r="28" spans="1:42" ht="21" customHeight="1" x14ac:dyDescent="0.25">
      <c r="A28" s="45">
        <v>18</v>
      </c>
      <c r="B28" s="145">
        <v>29</v>
      </c>
      <c r="C28" s="144">
        <v>46</v>
      </c>
      <c r="D28" s="122">
        <f t="shared" si="0"/>
        <v>5</v>
      </c>
      <c r="E28" s="119">
        <v>46</v>
      </c>
      <c r="F28" s="122">
        <f t="shared" si="1"/>
        <v>5</v>
      </c>
      <c r="G28" s="141">
        <v>23</v>
      </c>
      <c r="H28" s="124">
        <f t="shared" si="2"/>
        <v>28</v>
      </c>
      <c r="I28" s="141">
        <v>24</v>
      </c>
      <c r="J28" s="124">
        <f t="shared" si="3"/>
        <v>27</v>
      </c>
      <c r="K28" s="143">
        <v>24</v>
      </c>
      <c r="L28" s="114">
        <f t="shared" si="4"/>
        <v>27</v>
      </c>
      <c r="M28" s="143">
        <v>30</v>
      </c>
      <c r="N28" s="114">
        <f t="shared" si="5"/>
        <v>21</v>
      </c>
      <c r="O28" s="158">
        <v>12</v>
      </c>
      <c r="P28" s="128">
        <f t="shared" si="6"/>
        <v>39</v>
      </c>
      <c r="Q28" s="158"/>
      <c r="R28" s="128">
        <f t="shared" si="7"/>
        <v>0</v>
      </c>
      <c r="S28" s="142"/>
      <c r="T28" s="130">
        <f t="shared" si="8"/>
        <v>0</v>
      </c>
      <c r="U28" s="142">
        <v>8</v>
      </c>
      <c r="V28" s="130">
        <f t="shared" si="9"/>
        <v>43</v>
      </c>
      <c r="W28" s="119">
        <v>23</v>
      </c>
      <c r="X28" s="122">
        <f t="shared" si="10"/>
        <v>28</v>
      </c>
      <c r="Y28" s="119">
        <v>34</v>
      </c>
      <c r="Z28" s="122">
        <f t="shared" si="11"/>
        <v>17</v>
      </c>
      <c r="AA28" s="147"/>
      <c r="AB28" s="124">
        <f t="shared" si="12"/>
        <v>0</v>
      </c>
      <c r="AC28" s="147"/>
      <c r="AD28" s="124">
        <f t="shared" si="13"/>
        <v>0</v>
      </c>
      <c r="AE28" s="148">
        <v>39</v>
      </c>
      <c r="AF28" s="126">
        <f t="shared" si="14"/>
        <v>12</v>
      </c>
      <c r="AG28" s="148">
        <v>39</v>
      </c>
      <c r="AH28" s="126">
        <f t="shared" si="15"/>
        <v>12</v>
      </c>
      <c r="AI28" s="150"/>
      <c r="AJ28" s="128">
        <f t="shared" si="16"/>
        <v>0</v>
      </c>
      <c r="AK28" s="150"/>
      <c r="AL28" s="128">
        <f t="shared" si="17"/>
        <v>0</v>
      </c>
      <c r="AM28" s="51">
        <f t="shared" si="18"/>
        <v>264</v>
      </c>
      <c r="AN28" s="139">
        <f t="shared" si="19"/>
        <v>264</v>
      </c>
      <c r="AO28" s="140">
        <f t="shared" si="20"/>
        <v>31</v>
      </c>
      <c r="AP28" s="145">
        <v>29</v>
      </c>
    </row>
    <row r="29" spans="1:42" ht="21" customHeight="1" x14ac:dyDescent="0.25">
      <c r="A29" s="45">
        <v>19</v>
      </c>
      <c r="B29" s="145">
        <v>30</v>
      </c>
      <c r="C29" s="144">
        <v>21</v>
      </c>
      <c r="D29" s="122">
        <f t="shared" si="0"/>
        <v>30</v>
      </c>
      <c r="E29" s="119">
        <v>9</v>
      </c>
      <c r="F29" s="122">
        <f t="shared" si="1"/>
        <v>42</v>
      </c>
      <c r="G29" s="141">
        <v>31</v>
      </c>
      <c r="H29" s="124">
        <f t="shared" si="2"/>
        <v>20</v>
      </c>
      <c r="I29" s="141">
        <v>28</v>
      </c>
      <c r="J29" s="124">
        <f t="shared" si="3"/>
        <v>23</v>
      </c>
      <c r="K29" s="143">
        <v>2</v>
      </c>
      <c r="L29" s="114">
        <f t="shared" si="4"/>
        <v>50</v>
      </c>
      <c r="M29" s="143">
        <v>6</v>
      </c>
      <c r="N29" s="114">
        <f t="shared" si="5"/>
        <v>46</v>
      </c>
      <c r="O29" s="158">
        <v>1</v>
      </c>
      <c r="P29" s="128">
        <f t="shared" si="6"/>
        <v>50</v>
      </c>
      <c r="Q29" s="158">
        <v>6</v>
      </c>
      <c r="R29" s="128">
        <f t="shared" si="7"/>
        <v>46</v>
      </c>
      <c r="S29" s="142">
        <v>2</v>
      </c>
      <c r="T29" s="130">
        <f t="shared" si="8"/>
        <v>50</v>
      </c>
      <c r="U29" s="142">
        <v>19</v>
      </c>
      <c r="V29" s="130">
        <f t="shared" si="9"/>
        <v>32</v>
      </c>
      <c r="W29" s="119">
        <v>20</v>
      </c>
      <c r="X29" s="122">
        <f t="shared" si="10"/>
        <v>31</v>
      </c>
      <c r="Y29" s="119">
        <v>6</v>
      </c>
      <c r="Z29" s="122">
        <f t="shared" si="11"/>
        <v>46</v>
      </c>
      <c r="AA29" s="147">
        <v>6</v>
      </c>
      <c r="AB29" s="124">
        <f t="shared" si="12"/>
        <v>46</v>
      </c>
      <c r="AC29" s="147">
        <v>6</v>
      </c>
      <c r="AD29" s="124">
        <f t="shared" si="13"/>
        <v>46</v>
      </c>
      <c r="AE29" s="148">
        <v>2</v>
      </c>
      <c r="AF29" s="126">
        <f t="shared" si="14"/>
        <v>50</v>
      </c>
      <c r="AG29" s="148">
        <v>25</v>
      </c>
      <c r="AH29" s="126">
        <f t="shared" si="15"/>
        <v>26</v>
      </c>
      <c r="AI29" s="150"/>
      <c r="AJ29" s="128">
        <f t="shared" si="16"/>
        <v>0</v>
      </c>
      <c r="AK29" s="150"/>
      <c r="AL29" s="128">
        <f t="shared" si="17"/>
        <v>0</v>
      </c>
      <c r="AM29" s="51">
        <f t="shared" si="18"/>
        <v>634</v>
      </c>
      <c r="AN29" s="139">
        <f t="shared" si="19"/>
        <v>634</v>
      </c>
      <c r="AO29" s="140">
        <f t="shared" si="20"/>
        <v>5</v>
      </c>
      <c r="AP29" s="145">
        <v>30</v>
      </c>
    </row>
    <row r="30" spans="1:42" ht="21" customHeight="1" x14ac:dyDescent="0.25">
      <c r="A30" s="45">
        <v>20</v>
      </c>
      <c r="B30" s="145">
        <v>31</v>
      </c>
      <c r="C30" s="144">
        <v>4</v>
      </c>
      <c r="D30" s="122">
        <f t="shared" si="0"/>
        <v>48</v>
      </c>
      <c r="E30" s="119">
        <v>14</v>
      </c>
      <c r="F30" s="122">
        <f t="shared" si="1"/>
        <v>37</v>
      </c>
      <c r="G30" s="141">
        <v>18</v>
      </c>
      <c r="H30" s="124">
        <f t="shared" si="2"/>
        <v>33</v>
      </c>
      <c r="I30" s="141">
        <v>4</v>
      </c>
      <c r="J30" s="124">
        <f t="shared" si="3"/>
        <v>48</v>
      </c>
      <c r="K30" s="143">
        <v>5</v>
      </c>
      <c r="L30" s="114">
        <f t="shared" si="4"/>
        <v>46</v>
      </c>
      <c r="M30" s="143">
        <v>2</v>
      </c>
      <c r="N30" s="114">
        <f t="shared" si="5"/>
        <v>50</v>
      </c>
      <c r="O30" s="158"/>
      <c r="P30" s="128">
        <f t="shared" si="6"/>
        <v>0</v>
      </c>
      <c r="Q30" s="158"/>
      <c r="R30" s="128">
        <f t="shared" si="7"/>
        <v>0</v>
      </c>
      <c r="S30" s="142">
        <v>13</v>
      </c>
      <c r="T30" s="130">
        <f t="shared" si="8"/>
        <v>38</v>
      </c>
      <c r="U30" s="142">
        <v>18</v>
      </c>
      <c r="V30" s="130">
        <f t="shared" si="9"/>
        <v>33</v>
      </c>
      <c r="W30" s="119">
        <v>6</v>
      </c>
      <c r="X30" s="122">
        <f t="shared" si="10"/>
        <v>46</v>
      </c>
      <c r="Y30" s="119">
        <v>15</v>
      </c>
      <c r="Z30" s="122">
        <f t="shared" si="11"/>
        <v>36</v>
      </c>
      <c r="AA30" s="147"/>
      <c r="AB30" s="124">
        <f t="shared" si="12"/>
        <v>0</v>
      </c>
      <c r="AC30" s="147"/>
      <c r="AD30" s="124">
        <f t="shared" si="13"/>
        <v>0</v>
      </c>
      <c r="AE30" s="148">
        <v>8</v>
      </c>
      <c r="AF30" s="126">
        <f t="shared" si="14"/>
        <v>43</v>
      </c>
      <c r="AG30" s="148">
        <v>2</v>
      </c>
      <c r="AH30" s="126">
        <f t="shared" si="15"/>
        <v>50</v>
      </c>
      <c r="AI30" s="150"/>
      <c r="AJ30" s="128">
        <f t="shared" si="16"/>
        <v>0</v>
      </c>
      <c r="AK30" s="150"/>
      <c r="AL30" s="128">
        <f t="shared" si="17"/>
        <v>0</v>
      </c>
      <c r="AM30" s="51">
        <f t="shared" si="18"/>
        <v>508</v>
      </c>
      <c r="AN30" s="139">
        <f t="shared" si="19"/>
        <v>508</v>
      </c>
      <c r="AO30" s="140">
        <f t="shared" si="20"/>
        <v>11</v>
      </c>
      <c r="AP30" s="145">
        <v>31</v>
      </c>
    </row>
    <row r="31" spans="1:42" ht="21" customHeight="1" x14ac:dyDescent="0.25">
      <c r="A31" s="45">
        <v>21</v>
      </c>
      <c r="B31" s="145">
        <v>32</v>
      </c>
      <c r="C31" s="144">
        <v>23</v>
      </c>
      <c r="D31" s="122">
        <f t="shared" si="0"/>
        <v>28</v>
      </c>
      <c r="E31" s="119">
        <v>17</v>
      </c>
      <c r="F31" s="122">
        <f t="shared" si="1"/>
        <v>34</v>
      </c>
      <c r="G31" s="141">
        <v>24</v>
      </c>
      <c r="H31" s="124">
        <f t="shared" si="2"/>
        <v>27</v>
      </c>
      <c r="I31" s="141">
        <v>18</v>
      </c>
      <c r="J31" s="124">
        <f t="shared" si="3"/>
        <v>33</v>
      </c>
      <c r="K31" s="143">
        <v>1</v>
      </c>
      <c r="L31" s="114">
        <f t="shared" si="4"/>
        <v>50</v>
      </c>
      <c r="M31" s="143">
        <v>12</v>
      </c>
      <c r="N31" s="114">
        <f t="shared" si="5"/>
        <v>39</v>
      </c>
      <c r="O31" s="158"/>
      <c r="P31" s="128">
        <f t="shared" si="6"/>
        <v>0</v>
      </c>
      <c r="Q31" s="158"/>
      <c r="R31" s="128">
        <f t="shared" si="7"/>
        <v>0</v>
      </c>
      <c r="S31" s="142">
        <v>3</v>
      </c>
      <c r="T31" s="130">
        <f t="shared" si="8"/>
        <v>48</v>
      </c>
      <c r="U31" s="142">
        <v>26</v>
      </c>
      <c r="V31" s="130">
        <f t="shared" si="9"/>
        <v>25</v>
      </c>
      <c r="W31" s="119">
        <v>14</v>
      </c>
      <c r="X31" s="122">
        <f t="shared" si="10"/>
        <v>37</v>
      </c>
      <c r="Y31" s="119">
        <v>4</v>
      </c>
      <c r="Z31" s="122">
        <f t="shared" si="11"/>
        <v>48</v>
      </c>
      <c r="AA31" s="147"/>
      <c r="AB31" s="124">
        <f t="shared" si="12"/>
        <v>0</v>
      </c>
      <c r="AC31" s="147"/>
      <c r="AD31" s="124">
        <f t="shared" si="13"/>
        <v>0</v>
      </c>
      <c r="AE31" s="148">
        <v>7</v>
      </c>
      <c r="AF31" s="126">
        <f t="shared" si="14"/>
        <v>44</v>
      </c>
      <c r="AG31" s="148">
        <v>11</v>
      </c>
      <c r="AH31" s="126">
        <f t="shared" si="15"/>
        <v>40</v>
      </c>
      <c r="AI31" s="150"/>
      <c r="AJ31" s="128">
        <f t="shared" si="16"/>
        <v>0</v>
      </c>
      <c r="AK31" s="150"/>
      <c r="AL31" s="128">
        <f t="shared" si="17"/>
        <v>0</v>
      </c>
      <c r="AM31" s="51">
        <f t="shared" si="18"/>
        <v>453</v>
      </c>
      <c r="AN31" s="139">
        <f t="shared" si="19"/>
        <v>453</v>
      </c>
      <c r="AO31" s="140">
        <f t="shared" si="20"/>
        <v>14</v>
      </c>
      <c r="AP31" s="145">
        <v>32</v>
      </c>
    </row>
    <row r="32" spans="1:42" ht="21" customHeight="1" x14ac:dyDescent="0.25">
      <c r="A32" s="45">
        <v>22</v>
      </c>
      <c r="B32" s="145">
        <v>34</v>
      </c>
      <c r="C32" s="144">
        <v>34</v>
      </c>
      <c r="D32" s="122">
        <f t="shared" si="0"/>
        <v>17</v>
      </c>
      <c r="E32" s="119">
        <v>38</v>
      </c>
      <c r="F32" s="122">
        <f t="shared" si="1"/>
        <v>13</v>
      </c>
      <c r="G32" s="141">
        <v>37</v>
      </c>
      <c r="H32" s="124">
        <f t="shared" si="2"/>
        <v>14</v>
      </c>
      <c r="I32" s="141">
        <v>40</v>
      </c>
      <c r="J32" s="124">
        <f t="shared" si="3"/>
        <v>11</v>
      </c>
      <c r="K32" s="143"/>
      <c r="L32" s="114">
        <f t="shared" si="4"/>
        <v>0</v>
      </c>
      <c r="M32" s="143">
        <v>24</v>
      </c>
      <c r="N32" s="114">
        <f t="shared" si="5"/>
        <v>27</v>
      </c>
      <c r="O32" s="158"/>
      <c r="P32" s="128">
        <f t="shared" si="6"/>
        <v>0</v>
      </c>
      <c r="Q32" s="158"/>
      <c r="R32" s="128">
        <f t="shared" si="7"/>
        <v>0</v>
      </c>
      <c r="S32" s="142">
        <v>24</v>
      </c>
      <c r="T32" s="130">
        <f t="shared" si="8"/>
        <v>27</v>
      </c>
      <c r="U32" s="142">
        <v>29</v>
      </c>
      <c r="V32" s="130">
        <f t="shared" si="9"/>
        <v>22</v>
      </c>
      <c r="W32" s="119"/>
      <c r="X32" s="122">
        <f t="shared" si="10"/>
        <v>0</v>
      </c>
      <c r="Y32" s="119"/>
      <c r="Z32" s="122">
        <f t="shared" si="11"/>
        <v>0</v>
      </c>
      <c r="AA32" s="147"/>
      <c r="AB32" s="124">
        <f t="shared" si="12"/>
        <v>0</v>
      </c>
      <c r="AC32" s="147"/>
      <c r="AD32" s="124">
        <f t="shared" si="13"/>
        <v>0</v>
      </c>
      <c r="AE32" s="148">
        <v>31</v>
      </c>
      <c r="AF32" s="126">
        <f t="shared" si="14"/>
        <v>20</v>
      </c>
      <c r="AG32" s="148">
        <v>37</v>
      </c>
      <c r="AH32" s="126">
        <f t="shared" si="15"/>
        <v>14</v>
      </c>
      <c r="AI32" s="150"/>
      <c r="AJ32" s="128">
        <f t="shared" si="16"/>
        <v>0</v>
      </c>
      <c r="AK32" s="150"/>
      <c r="AL32" s="128">
        <f t="shared" si="17"/>
        <v>0</v>
      </c>
      <c r="AM32" s="51">
        <f t="shared" si="18"/>
        <v>165</v>
      </c>
      <c r="AN32" s="139">
        <f t="shared" si="19"/>
        <v>165</v>
      </c>
      <c r="AO32" s="140">
        <f t="shared" si="20"/>
        <v>38</v>
      </c>
      <c r="AP32" s="145">
        <v>34</v>
      </c>
    </row>
    <row r="33" spans="1:42" ht="21" customHeight="1" x14ac:dyDescent="0.25">
      <c r="A33" s="45">
        <v>23</v>
      </c>
      <c r="B33" s="145">
        <v>36</v>
      </c>
      <c r="C33" s="144">
        <v>16</v>
      </c>
      <c r="D33" s="122">
        <f t="shared" si="0"/>
        <v>35</v>
      </c>
      <c r="E33" s="119">
        <v>42</v>
      </c>
      <c r="F33" s="122">
        <f t="shared" si="1"/>
        <v>9</v>
      </c>
      <c r="G33" s="141">
        <v>34</v>
      </c>
      <c r="H33" s="124">
        <f t="shared" si="2"/>
        <v>17</v>
      </c>
      <c r="I33" s="141">
        <v>37</v>
      </c>
      <c r="J33" s="124">
        <f t="shared" si="3"/>
        <v>14</v>
      </c>
      <c r="K33" s="143">
        <v>25</v>
      </c>
      <c r="L33" s="114">
        <f t="shared" si="4"/>
        <v>26</v>
      </c>
      <c r="M33" s="143">
        <v>27</v>
      </c>
      <c r="N33" s="114">
        <f t="shared" si="5"/>
        <v>24</v>
      </c>
      <c r="O33" s="158">
        <v>13</v>
      </c>
      <c r="P33" s="128">
        <f t="shared" si="6"/>
        <v>38</v>
      </c>
      <c r="Q33" s="158">
        <v>15</v>
      </c>
      <c r="R33" s="128">
        <f t="shared" si="7"/>
        <v>36</v>
      </c>
      <c r="S33" s="142">
        <v>21</v>
      </c>
      <c r="T33" s="130">
        <f t="shared" si="8"/>
        <v>30</v>
      </c>
      <c r="U33" s="142">
        <v>31</v>
      </c>
      <c r="V33" s="130">
        <f t="shared" si="9"/>
        <v>20</v>
      </c>
      <c r="W33" s="119"/>
      <c r="X33" s="122">
        <f t="shared" si="10"/>
        <v>0</v>
      </c>
      <c r="Y33" s="119"/>
      <c r="Z33" s="122">
        <f t="shared" si="11"/>
        <v>0</v>
      </c>
      <c r="AA33" s="147"/>
      <c r="AB33" s="124">
        <f t="shared" si="12"/>
        <v>0</v>
      </c>
      <c r="AC33" s="147"/>
      <c r="AD33" s="124">
        <f t="shared" si="13"/>
        <v>0</v>
      </c>
      <c r="AE33" s="148">
        <v>33</v>
      </c>
      <c r="AF33" s="126">
        <f t="shared" si="14"/>
        <v>18</v>
      </c>
      <c r="AG33" s="148">
        <v>33</v>
      </c>
      <c r="AH33" s="126">
        <f t="shared" si="15"/>
        <v>18</v>
      </c>
      <c r="AI33" s="150"/>
      <c r="AJ33" s="128">
        <f t="shared" si="16"/>
        <v>0</v>
      </c>
      <c r="AK33" s="150"/>
      <c r="AL33" s="128">
        <f t="shared" si="17"/>
        <v>0</v>
      </c>
      <c r="AM33" s="51">
        <f t="shared" si="18"/>
        <v>285</v>
      </c>
      <c r="AN33" s="139">
        <f t="shared" si="19"/>
        <v>285</v>
      </c>
      <c r="AO33" s="140">
        <f t="shared" si="20"/>
        <v>29</v>
      </c>
      <c r="AP33" s="145">
        <v>36</v>
      </c>
    </row>
    <row r="34" spans="1:42" ht="21" customHeight="1" x14ac:dyDescent="0.25">
      <c r="A34" s="45">
        <v>24</v>
      </c>
      <c r="B34" s="145">
        <v>38</v>
      </c>
      <c r="C34" s="144">
        <v>6</v>
      </c>
      <c r="D34" s="122">
        <f t="shared" si="0"/>
        <v>46</v>
      </c>
      <c r="E34" s="119">
        <v>8</v>
      </c>
      <c r="F34" s="122">
        <f t="shared" si="1"/>
        <v>43</v>
      </c>
      <c r="G34" s="141">
        <v>41</v>
      </c>
      <c r="H34" s="124">
        <f t="shared" si="2"/>
        <v>10</v>
      </c>
      <c r="I34" s="141">
        <v>13</v>
      </c>
      <c r="J34" s="124">
        <f t="shared" si="3"/>
        <v>38</v>
      </c>
      <c r="K34" s="143">
        <v>11</v>
      </c>
      <c r="L34" s="114">
        <f t="shared" si="4"/>
        <v>40</v>
      </c>
      <c r="M34" s="143">
        <v>25</v>
      </c>
      <c r="N34" s="114">
        <f t="shared" si="5"/>
        <v>26</v>
      </c>
      <c r="O34" s="158"/>
      <c r="P34" s="128">
        <f t="shared" si="6"/>
        <v>0</v>
      </c>
      <c r="Q34" s="158"/>
      <c r="R34" s="128">
        <f t="shared" si="7"/>
        <v>0</v>
      </c>
      <c r="S34" s="142">
        <v>8</v>
      </c>
      <c r="T34" s="130">
        <f t="shared" si="8"/>
        <v>43</v>
      </c>
      <c r="U34" s="142">
        <v>3</v>
      </c>
      <c r="V34" s="130">
        <f t="shared" si="9"/>
        <v>48</v>
      </c>
      <c r="W34" s="119">
        <v>9</v>
      </c>
      <c r="X34" s="122">
        <f t="shared" si="10"/>
        <v>42</v>
      </c>
      <c r="Y34" s="119">
        <v>22</v>
      </c>
      <c r="Z34" s="122">
        <f t="shared" si="11"/>
        <v>29</v>
      </c>
      <c r="AA34" s="147"/>
      <c r="AB34" s="124">
        <f t="shared" si="12"/>
        <v>0</v>
      </c>
      <c r="AC34" s="147"/>
      <c r="AD34" s="124">
        <f t="shared" si="13"/>
        <v>0</v>
      </c>
      <c r="AE34" s="148">
        <v>13</v>
      </c>
      <c r="AF34" s="126">
        <f t="shared" si="14"/>
        <v>38</v>
      </c>
      <c r="AG34" s="148">
        <v>13</v>
      </c>
      <c r="AH34" s="126">
        <f t="shared" si="15"/>
        <v>38</v>
      </c>
      <c r="AI34" s="150"/>
      <c r="AJ34" s="128">
        <f t="shared" si="16"/>
        <v>0</v>
      </c>
      <c r="AK34" s="150"/>
      <c r="AL34" s="128">
        <f t="shared" si="17"/>
        <v>0</v>
      </c>
      <c r="AM34" s="51">
        <f t="shared" si="18"/>
        <v>441</v>
      </c>
      <c r="AN34" s="139">
        <f t="shared" si="19"/>
        <v>441</v>
      </c>
      <c r="AO34" s="140">
        <f t="shared" si="20"/>
        <v>15</v>
      </c>
      <c r="AP34" s="145">
        <v>38</v>
      </c>
    </row>
    <row r="35" spans="1:42" ht="21" customHeight="1" x14ac:dyDescent="0.25">
      <c r="A35" s="45">
        <v>25</v>
      </c>
      <c r="B35" s="145">
        <v>39</v>
      </c>
      <c r="C35" s="144">
        <v>45</v>
      </c>
      <c r="D35" s="122">
        <f t="shared" si="0"/>
        <v>6</v>
      </c>
      <c r="E35" s="119">
        <v>37</v>
      </c>
      <c r="F35" s="122">
        <f t="shared" si="1"/>
        <v>14</v>
      </c>
      <c r="G35" s="141">
        <v>15</v>
      </c>
      <c r="H35" s="124">
        <f t="shared" si="2"/>
        <v>36</v>
      </c>
      <c r="I35" s="141">
        <v>25</v>
      </c>
      <c r="J35" s="124">
        <f t="shared" si="3"/>
        <v>26</v>
      </c>
      <c r="K35" s="143"/>
      <c r="L35" s="114">
        <f t="shared" si="4"/>
        <v>0</v>
      </c>
      <c r="M35" s="143"/>
      <c r="N35" s="114">
        <f t="shared" si="5"/>
        <v>0</v>
      </c>
      <c r="O35" s="158"/>
      <c r="P35" s="128">
        <f t="shared" si="6"/>
        <v>0</v>
      </c>
      <c r="Q35" s="158"/>
      <c r="R35" s="128">
        <f t="shared" si="7"/>
        <v>0</v>
      </c>
      <c r="S35" s="142"/>
      <c r="T35" s="130">
        <f t="shared" si="8"/>
        <v>0</v>
      </c>
      <c r="U35" s="142">
        <v>30</v>
      </c>
      <c r="V35" s="130">
        <f t="shared" si="9"/>
        <v>21</v>
      </c>
      <c r="W35" s="119"/>
      <c r="X35" s="122">
        <f t="shared" si="10"/>
        <v>0</v>
      </c>
      <c r="Y35" s="119"/>
      <c r="Z35" s="122">
        <f t="shared" si="11"/>
        <v>0</v>
      </c>
      <c r="AA35" s="147"/>
      <c r="AB35" s="124">
        <f t="shared" si="12"/>
        <v>0</v>
      </c>
      <c r="AC35" s="147"/>
      <c r="AD35" s="124">
        <f t="shared" si="13"/>
        <v>0</v>
      </c>
      <c r="AE35" s="148"/>
      <c r="AF35" s="126">
        <f t="shared" si="14"/>
        <v>0</v>
      </c>
      <c r="AG35" s="148">
        <v>30</v>
      </c>
      <c r="AH35" s="126">
        <f t="shared" si="15"/>
        <v>21</v>
      </c>
      <c r="AI35" s="150"/>
      <c r="AJ35" s="128">
        <f t="shared" si="16"/>
        <v>0</v>
      </c>
      <c r="AK35" s="150"/>
      <c r="AL35" s="128">
        <f t="shared" si="17"/>
        <v>0</v>
      </c>
      <c r="AM35" s="51">
        <f t="shared" si="18"/>
        <v>124</v>
      </c>
      <c r="AN35" s="139">
        <f t="shared" si="19"/>
        <v>124</v>
      </c>
      <c r="AO35" s="140">
        <f t="shared" si="20"/>
        <v>44</v>
      </c>
      <c r="AP35" s="145">
        <v>39</v>
      </c>
    </row>
    <row r="36" spans="1:42" ht="21" customHeight="1" x14ac:dyDescent="0.25">
      <c r="A36" s="45">
        <v>26</v>
      </c>
      <c r="B36" s="145">
        <v>40</v>
      </c>
      <c r="C36" s="144">
        <v>41</v>
      </c>
      <c r="D36" s="122">
        <f t="shared" si="0"/>
        <v>10</v>
      </c>
      <c r="E36" s="119">
        <v>25</v>
      </c>
      <c r="F36" s="122">
        <f t="shared" si="1"/>
        <v>26</v>
      </c>
      <c r="G36" s="141"/>
      <c r="H36" s="124">
        <f t="shared" si="2"/>
        <v>0</v>
      </c>
      <c r="I36" s="141"/>
      <c r="J36" s="124">
        <f t="shared" si="3"/>
        <v>0</v>
      </c>
      <c r="K36" s="143"/>
      <c r="L36" s="114">
        <f t="shared" si="4"/>
        <v>0</v>
      </c>
      <c r="M36" s="143">
        <v>16</v>
      </c>
      <c r="N36" s="114">
        <f t="shared" si="5"/>
        <v>35</v>
      </c>
      <c r="O36" s="158"/>
      <c r="P36" s="128">
        <f t="shared" si="6"/>
        <v>0</v>
      </c>
      <c r="Q36" s="158"/>
      <c r="R36" s="128">
        <f t="shared" si="7"/>
        <v>0</v>
      </c>
      <c r="S36" s="142">
        <v>19</v>
      </c>
      <c r="T36" s="130">
        <f t="shared" si="8"/>
        <v>32</v>
      </c>
      <c r="U36" s="142">
        <v>37</v>
      </c>
      <c r="V36" s="130">
        <f t="shared" si="9"/>
        <v>14</v>
      </c>
      <c r="W36" s="119"/>
      <c r="X36" s="122">
        <f t="shared" si="10"/>
        <v>0</v>
      </c>
      <c r="Y36" s="119">
        <v>31</v>
      </c>
      <c r="Z36" s="122">
        <f t="shared" si="11"/>
        <v>20</v>
      </c>
      <c r="AA36" s="147"/>
      <c r="AB36" s="124">
        <f t="shared" si="12"/>
        <v>0</v>
      </c>
      <c r="AC36" s="147"/>
      <c r="AD36" s="124">
        <f t="shared" si="13"/>
        <v>0</v>
      </c>
      <c r="AE36" s="148">
        <v>15</v>
      </c>
      <c r="AF36" s="126">
        <f t="shared" si="14"/>
        <v>36</v>
      </c>
      <c r="AG36" s="148">
        <v>12</v>
      </c>
      <c r="AH36" s="126">
        <f t="shared" si="15"/>
        <v>39</v>
      </c>
      <c r="AI36" s="150"/>
      <c r="AJ36" s="128">
        <f t="shared" si="16"/>
        <v>0</v>
      </c>
      <c r="AK36" s="150"/>
      <c r="AL36" s="128">
        <f t="shared" si="17"/>
        <v>0</v>
      </c>
      <c r="AM36" s="51">
        <f t="shared" si="18"/>
        <v>212</v>
      </c>
      <c r="AN36" s="139">
        <f t="shared" si="19"/>
        <v>212</v>
      </c>
      <c r="AO36" s="140">
        <f t="shared" si="20"/>
        <v>36</v>
      </c>
      <c r="AP36" s="145">
        <v>40</v>
      </c>
    </row>
    <row r="37" spans="1:42" ht="21" customHeight="1" x14ac:dyDescent="0.25">
      <c r="A37" s="45">
        <v>27</v>
      </c>
      <c r="B37" s="145">
        <v>41</v>
      </c>
      <c r="C37" s="144">
        <v>26</v>
      </c>
      <c r="D37" s="122">
        <f t="shared" si="0"/>
        <v>25</v>
      </c>
      <c r="E37" s="119">
        <v>19</v>
      </c>
      <c r="F37" s="122">
        <f t="shared" si="1"/>
        <v>32</v>
      </c>
      <c r="G37" s="141">
        <v>5</v>
      </c>
      <c r="H37" s="124">
        <f t="shared" si="2"/>
        <v>46</v>
      </c>
      <c r="I37" s="141">
        <v>12</v>
      </c>
      <c r="J37" s="124">
        <f t="shared" si="3"/>
        <v>39</v>
      </c>
      <c r="K37" s="143">
        <v>26</v>
      </c>
      <c r="L37" s="114">
        <f t="shared" si="4"/>
        <v>25</v>
      </c>
      <c r="M37" s="143">
        <v>11</v>
      </c>
      <c r="N37" s="114">
        <f t="shared" si="5"/>
        <v>40</v>
      </c>
      <c r="O37" s="158">
        <v>9</v>
      </c>
      <c r="P37" s="128">
        <f t="shared" si="6"/>
        <v>42</v>
      </c>
      <c r="Q37" s="158">
        <v>11</v>
      </c>
      <c r="R37" s="128">
        <f t="shared" si="7"/>
        <v>40</v>
      </c>
      <c r="S37" s="142">
        <v>31</v>
      </c>
      <c r="T37" s="130">
        <f t="shared" si="8"/>
        <v>20</v>
      </c>
      <c r="U37" s="142">
        <v>36</v>
      </c>
      <c r="V37" s="130">
        <f t="shared" si="9"/>
        <v>15</v>
      </c>
      <c r="W37" s="119">
        <v>28</v>
      </c>
      <c r="X37" s="122">
        <f t="shared" si="10"/>
        <v>23</v>
      </c>
      <c r="Y37" s="119">
        <v>21</v>
      </c>
      <c r="Z37" s="122">
        <f t="shared" si="11"/>
        <v>30</v>
      </c>
      <c r="AA37" s="147">
        <v>5</v>
      </c>
      <c r="AB37" s="124">
        <f t="shared" si="12"/>
        <v>46</v>
      </c>
      <c r="AC37" s="147">
        <v>7</v>
      </c>
      <c r="AD37" s="124">
        <f t="shared" si="13"/>
        <v>44</v>
      </c>
      <c r="AE37" s="148">
        <v>23</v>
      </c>
      <c r="AF37" s="126">
        <f t="shared" si="14"/>
        <v>28</v>
      </c>
      <c r="AG37" s="148">
        <v>16</v>
      </c>
      <c r="AH37" s="126">
        <f t="shared" si="15"/>
        <v>35</v>
      </c>
      <c r="AI37" s="150"/>
      <c r="AJ37" s="128">
        <f t="shared" si="16"/>
        <v>0</v>
      </c>
      <c r="AK37" s="150"/>
      <c r="AL37" s="128">
        <f t="shared" si="17"/>
        <v>0</v>
      </c>
      <c r="AM37" s="51">
        <f t="shared" si="18"/>
        <v>530</v>
      </c>
      <c r="AN37" s="139">
        <f t="shared" si="19"/>
        <v>530</v>
      </c>
      <c r="AO37" s="140">
        <f t="shared" si="20"/>
        <v>9</v>
      </c>
      <c r="AP37" s="145">
        <v>41</v>
      </c>
    </row>
    <row r="38" spans="1:42" ht="21" customHeight="1" x14ac:dyDescent="0.25">
      <c r="A38" s="45">
        <v>28</v>
      </c>
      <c r="B38" s="145">
        <v>42</v>
      </c>
      <c r="C38" s="144">
        <v>44</v>
      </c>
      <c r="D38" s="122">
        <f t="shared" si="0"/>
        <v>7</v>
      </c>
      <c r="E38" s="119">
        <v>33</v>
      </c>
      <c r="F38" s="122">
        <f t="shared" si="1"/>
        <v>18</v>
      </c>
      <c r="G38" s="141">
        <v>39</v>
      </c>
      <c r="H38" s="124">
        <f t="shared" si="2"/>
        <v>12</v>
      </c>
      <c r="I38" s="141">
        <v>22</v>
      </c>
      <c r="J38" s="124">
        <f t="shared" si="3"/>
        <v>29</v>
      </c>
      <c r="K38" s="143">
        <v>18</v>
      </c>
      <c r="L38" s="114">
        <f t="shared" si="4"/>
        <v>33</v>
      </c>
      <c r="M38" s="143">
        <v>15</v>
      </c>
      <c r="N38" s="114">
        <f t="shared" si="5"/>
        <v>36</v>
      </c>
      <c r="O38" s="158"/>
      <c r="P38" s="128">
        <f t="shared" si="6"/>
        <v>0</v>
      </c>
      <c r="Q38" s="158"/>
      <c r="R38" s="128">
        <f t="shared" si="7"/>
        <v>0</v>
      </c>
      <c r="S38" s="142"/>
      <c r="T38" s="130">
        <f t="shared" si="8"/>
        <v>0</v>
      </c>
      <c r="U38" s="142">
        <v>12</v>
      </c>
      <c r="V38" s="130">
        <f t="shared" si="9"/>
        <v>39</v>
      </c>
      <c r="W38" s="119"/>
      <c r="X38" s="122">
        <f t="shared" si="10"/>
        <v>0</v>
      </c>
      <c r="Y38" s="119">
        <v>33</v>
      </c>
      <c r="Z38" s="122">
        <f t="shared" si="11"/>
        <v>18</v>
      </c>
      <c r="AA38" s="147"/>
      <c r="AB38" s="124">
        <f t="shared" si="12"/>
        <v>0</v>
      </c>
      <c r="AC38" s="147"/>
      <c r="AD38" s="124">
        <f t="shared" si="13"/>
        <v>0</v>
      </c>
      <c r="AE38" s="148">
        <v>30</v>
      </c>
      <c r="AF38" s="126">
        <f t="shared" si="14"/>
        <v>21</v>
      </c>
      <c r="AG38" s="148">
        <v>28</v>
      </c>
      <c r="AH38" s="126">
        <f t="shared" si="15"/>
        <v>23</v>
      </c>
      <c r="AI38" s="150"/>
      <c r="AJ38" s="128">
        <f t="shared" si="16"/>
        <v>0</v>
      </c>
      <c r="AK38" s="150"/>
      <c r="AL38" s="128">
        <f t="shared" si="17"/>
        <v>0</v>
      </c>
      <c r="AM38" s="51">
        <f t="shared" si="18"/>
        <v>236</v>
      </c>
      <c r="AN38" s="139">
        <f t="shared" si="19"/>
        <v>236</v>
      </c>
      <c r="AO38" s="140">
        <f t="shared" si="20"/>
        <v>32</v>
      </c>
      <c r="AP38" s="145">
        <v>42</v>
      </c>
    </row>
    <row r="39" spans="1:42" ht="21" customHeight="1" x14ac:dyDescent="0.25">
      <c r="A39" s="45">
        <v>29</v>
      </c>
      <c r="B39" s="145">
        <v>43</v>
      </c>
      <c r="C39" s="144">
        <v>22</v>
      </c>
      <c r="D39" s="122">
        <f t="shared" si="0"/>
        <v>29</v>
      </c>
      <c r="E39" s="119">
        <v>27</v>
      </c>
      <c r="F39" s="122">
        <f t="shared" si="1"/>
        <v>24</v>
      </c>
      <c r="G39" s="141">
        <v>27</v>
      </c>
      <c r="H39" s="124">
        <f t="shared" si="2"/>
        <v>24</v>
      </c>
      <c r="I39" s="141">
        <v>31</v>
      </c>
      <c r="J39" s="124">
        <f t="shared" si="3"/>
        <v>20</v>
      </c>
      <c r="K39" s="143">
        <v>22</v>
      </c>
      <c r="L39" s="114">
        <f t="shared" si="4"/>
        <v>29</v>
      </c>
      <c r="M39" s="143">
        <v>19</v>
      </c>
      <c r="N39" s="114">
        <f t="shared" si="5"/>
        <v>32</v>
      </c>
      <c r="O39" s="158">
        <v>8</v>
      </c>
      <c r="P39" s="128">
        <f t="shared" si="6"/>
        <v>43</v>
      </c>
      <c r="Q39" s="158">
        <v>9</v>
      </c>
      <c r="R39" s="128">
        <f t="shared" si="7"/>
        <v>42</v>
      </c>
      <c r="S39" s="142">
        <v>29</v>
      </c>
      <c r="T39" s="130">
        <f t="shared" si="8"/>
        <v>22</v>
      </c>
      <c r="U39" s="142">
        <v>14</v>
      </c>
      <c r="V39" s="130">
        <f t="shared" si="9"/>
        <v>37</v>
      </c>
      <c r="W39" s="119">
        <v>26</v>
      </c>
      <c r="X39" s="122">
        <f t="shared" si="10"/>
        <v>25</v>
      </c>
      <c r="Y39" s="119">
        <v>18</v>
      </c>
      <c r="Z39" s="122">
        <f t="shared" si="11"/>
        <v>33</v>
      </c>
      <c r="AA39" s="147"/>
      <c r="AB39" s="124">
        <f t="shared" si="12"/>
        <v>0</v>
      </c>
      <c r="AC39" s="147"/>
      <c r="AD39" s="124">
        <f t="shared" si="13"/>
        <v>0</v>
      </c>
      <c r="AE39" s="148"/>
      <c r="AF39" s="126">
        <f t="shared" si="14"/>
        <v>0</v>
      </c>
      <c r="AG39" s="148"/>
      <c r="AH39" s="126">
        <f t="shared" si="15"/>
        <v>0</v>
      </c>
      <c r="AI39" s="150"/>
      <c r="AJ39" s="128">
        <f t="shared" si="16"/>
        <v>0</v>
      </c>
      <c r="AK39" s="150"/>
      <c r="AL39" s="128">
        <f t="shared" si="17"/>
        <v>0</v>
      </c>
      <c r="AM39" s="51">
        <f t="shared" si="18"/>
        <v>360</v>
      </c>
      <c r="AN39" s="139">
        <f t="shared" si="19"/>
        <v>360</v>
      </c>
      <c r="AO39" s="140">
        <f t="shared" si="20"/>
        <v>21</v>
      </c>
      <c r="AP39" s="145">
        <v>43</v>
      </c>
    </row>
    <row r="40" spans="1:42" ht="21" customHeight="1" x14ac:dyDescent="0.25">
      <c r="A40" s="45">
        <v>30</v>
      </c>
      <c r="B40" s="145">
        <v>44</v>
      </c>
      <c r="C40" s="144">
        <v>13</v>
      </c>
      <c r="D40" s="122">
        <f t="shared" si="0"/>
        <v>38</v>
      </c>
      <c r="E40" s="119">
        <v>26</v>
      </c>
      <c r="F40" s="122">
        <f t="shared" si="1"/>
        <v>25</v>
      </c>
      <c r="G40" s="141">
        <v>13</v>
      </c>
      <c r="H40" s="124">
        <f t="shared" si="2"/>
        <v>38</v>
      </c>
      <c r="I40" s="141">
        <v>38</v>
      </c>
      <c r="J40" s="124">
        <f t="shared" si="3"/>
        <v>13</v>
      </c>
      <c r="K40" s="143"/>
      <c r="L40" s="114">
        <f t="shared" si="4"/>
        <v>0</v>
      </c>
      <c r="M40" s="143"/>
      <c r="N40" s="114">
        <f t="shared" si="5"/>
        <v>0</v>
      </c>
      <c r="O40" s="158"/>
      <c r="P40" s="128">
        <f t="shared" si="6"/>
        <v>0</v>
      </c>
      <c r="Q40" s="158">
        <v>16</v>
      </c>
      <c r="R40" s="128">
        <f t="shared" si="7"/>
        <v>35</v>
      </c>
      <c r="S40" s="142">
        <v>23</v>
      </c>
      <c r="T40" s="130">
        <f t="shared" si="8"/>
        <v>28</v>
      </c>
      <c r="U40" s="142">
        <v>32</v>
      </c>
      <c r="V40" s="130">
        <f t="shared" si="9"/>
        <v>19</v>
      </c>
      <c r="W40" s="119"/>
      <c r="X40" s="122">
        <f t="shared" si="10"/>
        <v>0</v>
      </c>
      <c r="Y40" s="119"/>
      <c r="Z40" s="122">
        <f t="shared" si="11"/>
        <v>0</v>
      </c>
      <c r="AA40" s="147"/>
      <c r="AB40" s="124">
        <f t="shared" si="12"/>
        <v>0</v>
      </c>
      <c r="AC40" s="147"/>
      <c r="AD40" s="124">
        <f t="shared" si="13"/>
        <v>0</v>
      </c>
      <c r="AE40" s="148">
        <v>27</v>
      </c>
      <c r="AF40" s="126">
        <f t="shared" si="14"/>
        <v>24</v>
      </c>
      <c r="AG40" s="148"/>
      <c r="AH40" s="126">
        <f t="shared" si="15"/>
        <v>0</v>
      </c>
      <c r="AI40" s="150"/>
      <c r="AJ40" s="128">
        <f t="shared" si="16"/>
        <v>0</v>
      </c>
      <c r="AK40" s="150"/>
      <c r="AL40" s="128">
        <f t="shared" si="17"/>
        <v>0</v>
      </c>
      <c r="AM40" s="51">
        <f t="shared" si="18"/>
        <v>220</v>
      </c>
      <c r="AN40" s="139">
        <f t="shared" si="19"/>
        <v>220</v>
      </c>
      <c r="AO40" s="140">
        <f t="shared" si="20"/>
        <v>35</v>
      </c>
      <c r="AP40" s="145">
        <v>44</v>
      </c>
    </row>
    <row r="41" spans="1:42" ht="21" customHeight="1" x14ac:dyDescent="0.25">
      <c r="A41" s="45">
        <v>31</v>
      </c>
      <c r="B41" s="145">
        <v>45</v>
      </c>
      <c r="C41" s="144">
        <v>19</v>
      </c>
      <c r="D41" s="122">
        <f t="shared" si="0"/>
        <v>32</v>
      </c>
      <c r="E41" s="119">
        <v>19</v>
      </c>
      <c r="F41" s="122">
        <f t="shared" si="1"/>
        <v>32</v>
      </c>
      <c r="G41" s="141">
        <v>10</v>
      </c>
      <c r="H41" s="124">
        <f t="shared" si="2"/>
        <v>41</v>
      </c>
      <c r="I41" s="141">
        <v>5</v>
      </c>
      <c r="J41" s="124">
        <f t="shared" si="3"/>
        <v>46</v>
      </c>
      <c r="K41" s="143">
        <v>19</v>
      </c>
      <c r="L41" s="114">
        <f t="shared" si="4"/>
        <v>32</v>
      </c>
      <c r="M41" s="143">
        <v>29</v>
      </c>
      <c r="N41" s="114">
        <f t="shared" si="5"/>
        <v>22</v>
      </c>
      <c r="O41" s="158"/>
      <c r="P41" s="128">
        <f t="shared" si="6"/>
        <v>0</v>
      </c>
      <c r="Q41" s="158"/>
      <c r="R41" s="128">
        <f t="shared" si="7"/>
        <v>0</v>
      </c>
      <c r="S41" s="142">
        <v>9</v>
      </c>
      <c r="T41" s="130">
        <f t="shared" si="8"/>
        <v>42</v>
      </c>
      <c r="U41" s="142">
        <v>10</v>
      </c>
      <c r="V41" s="130">
        <f t="shared" si="9"/>
        <v>41</v>
      </c>
      <c r="W41" s="119">
        <v>2</v>
      </c>
      <c r="X41" s="122">
        <f t="shared" si="10"/>
        <v>50</v>
      </c>
      <c r="Y41" s="119">
        <v>28</v>
      </c>
      <c r="Z41" s="122">
        <f t="shared" si="11"/>
        <v>23</v>
      </c>
      <c r="AA41" s="147"/>
      <c r="AB41" s="124">
        <f t="shared" si="12"/>
        <v>0</v>
      </c>
      <c r="AC41" s="147"/>
      <c r="AD41" s="124">
        <f t="shared" si="13"/>
        <v>0</v>
      </c>
      <c r="AE41" s="148">
        <v>20</v>
      </c>
      <c r="AF41" s="126">
        <f t="shared" si="14"/>
        <v>31</v>
      </c>
      <c r="AG41" s="148">
        <v>29</v>
      </c>
      <c r="AH41" s="126">
        <f t="shared" si="15"/>
        <v>22</v>
      </c>
      <c r="AI41" s="150"/>
      <c r="AJ41" s="128">
        <f t="shared" si="16"/>
        <v>0</v>
      </c>
      <c r="AK41" s="150"/>
      <c r="AL41" s="128">
        <f t="shared" si="17"/>
        <v>0</v>
      </c>
      <c r="AM41" s="51">
        <f t="shared" si="18"/>
        <v>414</v>
      </c>
      <c r="AN41" s="139">
        <f t="shared" si="19"/>
        <v>414</v>
      </c>
      <c r="AO41" s="140">
        <f t="shared" si="20"/>
        <v>18</v>
      </c>
      <c r="AP41" s="145">
        <v>45</v>
      </c>
    </row>
    <row r="42" spans="1:42" ht="21" customHeight="1" x14ac:dyDescent="0.25">
      <c r="A42" s="45">
        <v>32</v>
      </c>
      <c r="B42" s="145">
        <v>46</v>
      </c>
      <c r="C42" s="144">
        <v>32</v>
      </c>
      <c r="D42" s="122">
        <f t="shared" si="0"/>
        <v>19</v>
      </c>
      <c r="E42" s="119">
        <v>43</v>
      </c>
      <c r="F42" s="122">
        <f t="shared" si="1"/>
        <v>8</v>
      </c>
      <c r="G42" s="141">
        <v>40</v>
      </c>
      <c r="H42" s="124">
        <f t="shared" si="2"/>
        <v>11</v>
      </c>
      <c r="I42" s="141">
        <v>42</v>
      </c>
      <c r="J42" s="124">
        <f t="shared" si="3"/>
        <v>9</v>
      </c>
      <c r="K42" s="143"/>
      <c r="L42" s="114">
        <f t="shared" si="4"/>
        <v>0</v>
      </c>
      <c r="M42" s="143"/>
      <c r="N42" s="114">
        <f t="shared" si="5"/>
        <v>0</v>
      </c>
      <c r="O42" s="158"/>
      <c r="P42" s="128">
        <f t="shared" si="6"/>
        <v>0</v>
      </c>
      <c r="Q42" s="158"/>
      <c r="R42" s="128">
        <f t="shared" si="7"/>
        <v>0</v>
      </c>
      <c r="S42" s="142">
        <v>26</v>
      </c>
      <c r="T42" s="130">
        <f t="shared" si="8"/>
        <v>25</v>
      </c>
      <c r="U42" s="142">
        <v>22</v>
      </c>
      <c r="V42" s="130">
        <f t="shared" si="9"/>
        <v>29</v>
      </c>
      <c r="W42" s="119"/>
      <c r="X42" s="122">
        <f t="shared" si="10"/>
        <v>0</v>
      </c>
      <c r="Y42" s="119"/>
      <c r="Z42" s="122">
        <f t="shared" si="11"/>
        <v>0</v>
      </c>
      <c r="AA42" s="147"/>
      <c r="AB42" s="124">
        <f t="shared" si="12"/>
        <v>0</v>
      </c>
      <c r="AC42" s="147"/>
      <c r="AD42" s="124">
        <f t="shared" si="13"/>
        <v>0</v>
      </c>
      <c r="AE42" s="148">
        <v>32</v>
      </c>
      <c r="AF42" s="126">
        <f t="shared" si="14"/>
        <v>19</v>
      </c>
      <c r="AG42" s="148">
        <v>25</v>
      </c>
      <c r="AH42" s="126">
        <f t="shared" si="15"/>
        <v>26</v>
      </c>
      <c r="AI42" s="150"/>
      <c r="AJ42" s="128">
        <f t="shared" si="16"/>
        <v>0</v>
      </c>
      <c r="AK42" s="150"/>
      <c r="AL42" s="128">
        <f t="shared" si="17"/>
        <v>0</v>
      </c>
      <c r="AM42" s="51">
        <f t="shared" si="18"/>
        <v>146</v>
      </c>
      <c r="AN42" s="139">
        <f t="shared" si="19"/>
        <v>146</v>
      </c>
      <c r="AO42" s="140">
        <f t="shared" si="20"/>
        <v>41</v>
      </c>
      <c r="AP42" s="145">
        <v>46</v>
      </c>
    </row>
    <row r="43" spans="1:42" ht="21" customHeight="1" x14ac:dyDescent="0.25">
      <c r="A43" s="45">
        <v>33</v>
      </c>
      <c r="B43" s="145">
        <v>47</v>
      </c>
      <c r="C43" s="144">
        <v>1</v>
      </c>
      <c r="D43" s="122">
        <f t="shared" si="0"/>
        <v>50</v>
      </c>
      <c r="E43" s="119">
        <v>1</v>
      </c>
      <c r="F43" s="122">
        <f t="shared" si="1"/>
        <v>50</v>
      </c>
      <c r="G43" s="141">
        <v>3</v>
      </c>
      <c r="H43" s="124">
        <f t="shared" si="2"/>
        <v>48</v>
      </c>
      <c r="I43" s="141">
        <v>1</v>
      </c>
      <c r="J43" s="124">
        <f t="shared" si="3"/>
        <v>50</v>
      </c>
      <c r="K43" s="143">
        <v>4</v>
      </c>
      <c r="L43" s="114">
        <f t="shared" si="4"/>
        <v>48</v>
      </c>
      <c r="M43" s="143">
        <v>14</v>
      </c>
      <c r="N43" s="114">
        <f t="shared" si="5"/>
        <v>37</v>
      </c>
      <c r="O43" s="158">
        <v>6</v>
      </c>
      <c r="P43" s="128">
        <f t="shared" si="6"/>
        <v>46</v>
      </c>
      <c r="Q43" s="158">
        <v>2</v>
      </c>
      <c r="R43" s="128">
        <f t="shared" si="7"/>
        <v>50</v>
      </c>
      <c r="S43" s="142">
        <v>6</v>
      </c>
      <c r="T43" s="130">
        <f t="shared" si="8"/>
        <v>46</v>
      </c>
      <c r="U43" s="142">
        <v>5</v>
      </c>
      <c r="V43" s="130">
        <f t="shared" si="9"/>
        <v>46</v>
      </c>
      <c r="W43" s="119">
        <v>8</v>
      </c>
      <c r="X43" s="122">
        <f t="shared" si="10"/>
        <v>43</v>
      </c>
      <c r="Y43" s="119">
        <v>5</v>
      </c>
      <c r="Z43" s="122">
        <f t="shared" si="11"/>
        <v>46</v>
      </c>
      <c r="AA43" s="147"/>
      <c r="AB43" s="124">
        <f t="shared" si="12"/>
        <v>0</v>
      </c>
      <c r="AC43" s="147"/>
      <c r="AD43" s="124">
        <f t="shared" si="13"/>
        <v>0</v>
      </c>
      <c r="AE43" s="148">
        <v>9</v>
      </c>
      <c r="AF43" s="126">
        <f t="shared" si="14"/>
        <v>42</v>
      </c>
      <c r="AG43" s="148">
        <v>14</v>
      </c>
      <c r="AH43" s="126">
        <f t="shared" si="15"/>
        <v>37</v>
      </c>
      <c r="AI43" s="150"/>
      <c r="AJ43" s="128">
        <f t="shared" si="16"/>
        <v>0</v>
      </c>
      <c r="AK43" s="150"/>
      <c r="AL43" s="128">
        <f t="shared" si="17"/>
        <v>0</v>
      </c>
      <c r="AM43" s="51">
        <f t="shared" si="18"/>
        <v>639</v>
      </c>
      <c r="AN43" s="139">
        <f t="shared" si="19"/>
        <v>639</v>
      </c>
      <c r="AO43" s="140">
        <f t="shared" si="20"/>
        <v>4</v>
      </c>
      <c r="AP43" s="145">
        <v>47</v>
      </c>
    </row>
    <row r="44" spans="1:42" ht="21" customHeight="1" x14ac:dyDescent="0.25">
      <c r="A44" s="45">
        <v>34</v>
      </c>
      <c r="B44" s="145">
        <v>48</v>
      </c>
      <c r="C44" s="144">
        <v>28</v>
      </c>
      <c r="D44" s="122">
        <f t="shared" si="0"/>
        <v>23</v>
      </c>
      <c r="E44" s="119">
        <v>2</v>
      </c>
      <c r="F44" s="122">
        <f t="shared" si="1"/>
        <v>50</v>
      </c>
      <c r="G44" s="141">
        <v>14</v>
      </c>
      <c r="H44" s="124">
        <f t="shared" si="2"/>
        <v>37</v>
      </c>
      <c r="I44" s="141">
        <v>14</v>
      </c>
      <c r="J44" s="124">
        <f t="shared" si="3"/>
        <v>37</v>
      </c>
      <c r="K44" s="143">
        <v>12</v>
      </c>
      <c r="L44" s="114">
        <f t="shared" si="4"/>
        <v>39</v>
      </c>
      <c r="M44" s="143">
        <v>1</v>
      </c>
      <c r="N44" s="114">
        <f t="shared" si="5"/>
        <v>50</v>
      </c>
      <c r="O44" s="158"/>
      <c r="P44" s="128">
        <f t="shared" si="6"/>
        <v>0</v>
      </c>
      <c r="Q44" s="158"/>
      <c r="R44" s="128">
        <f t="shared" si="7"/>
        <v>0</v>
      </c>
      <c r="S44" s="142">
        <v>7</v>
      </c>
      <c r="T44" s="130">
        <f t="shared" si="8"/>
        <v>44</v>
      </c>
      <c r="U44" s="142">
        <v>28</v>
      </c>
      <c r="V44" s="130">
        <f t="shared" si="9"/>
        <v>23</v>
      </c>
      <c r="W44" s="119">
        <v>24</v>
      </c>
      <c r="X44" s="122">
        <f t="shared" si="10"/>
        <v>27</v>
      </c>
      <c r="Y44" s="119">
        <v>30</v>
      </c>
      <c r="Z44" s="122">
        <f t="shared" si="11"/>
        <v>21</v>
      </c>
      <c r="AA44" s="147"/>
      <c r="AB44" s="124">
        <f t="shared" si="12"/>
        <v>0</v>
      </c>
      <c r="AC44" s="147"/>
      <c r="AD44" s="124">
        <f t="shared" si="13"/>
        <v>0</v>
      </c>
      <c r="AE44" s="148">
        <v>10</v>
      </c>
      <c r="AF44" s="126">
        <f t="shared" si="14"/>
        <v>41</v>
      </c>
      <c r="AG44" s="148">
        <v>7</v>
      </c>
      <c r="AH44" s="126">
        <f t="shared" si="15"/>
        <v>44</v>
      </c>
      <c r="AI44" s="150"/>
      <c r="AJ44" s="128">
        <f t="shared" si="16"/>
        <v>0</v>
      </c>
      <c r="AK44" s="150"/>
      <c r="AL44" s="128">
        <f t="shared" si="17"/>
        <v>0</v>
      </c>
      <c r="AM44" s="51">
        <f t="shared" si="18"/>
        <v>436</v>
      </c>
      <c r="AN44" s="139">
        <f t="shared" si="19"/>
        <v>436</v>
      </c>
      <c r="AO44" s="140">
        <f t="shared" si="20"/>
        <v>16</v>
      </c>
      <c r="AP44" s="145">
        <v>48</v>
      </c>
    </row>
    <row r="45" spans="1:42" ht="21" customHeight="1" x14ac:dyDescent="0.25">
      <c r="A45" s="45">
        <v>35</v>
      </c>
      <c r="B45" s="145">
        <v>49</v>
      </c>
      <c r="C45" s="144">
        <v>29</v>
      </c>
      <c r="D45" s="122">
        <f t="shared" si="0"/>
        <v>22</v>
      </c>
      <c r="E45" s="119">
        <v>40</v>
      </c>
      <c r="F45" s="122">
        <f t="shared" si="1"/>
        <v>11</v>
      </c>
      <c r="G45" s="141">
        <v>17</v>
      </c>
      <c r="H45" s="124">
        <f t="shared" si="2"/>
        <v>34</v>
      </c>
      <c r="I45" s="141">
        <v>19</v>
      </c>
      <c r="J45" s="124">
        <f t="shared" si="3"/>
        <v>32</v>
      </c>
      <c r="K45" s="143">
        <v>7</v>
      </c>
      <c r="L45" s="114">
        <f t="shared" si="4"/>
        <v>44</v>
      </c>
      <c r="M45" s="143">
        <v>23</v>
      </c>
      <c r="N45" s="114">
        <f t="shared" si="5"/>
        <v>28</v>
      </c>
      <c r="O45" s="158">
        <v>16</v>
      </c>
      <c r="P45" s="128">
        <f t="shared" si="6"/>
        <v>35</v>
      </c>
      <c r="Q45" s="158">
        <v>8</v>
      </c>
      <c r="R45" s="128">
        <f t="shared" si="7"/>
        <v>43</v>
      </c>
      <c r="S45" s="142">
        <v>18</v>
      </c>
      <c r="T45" s="130">
        <f t="shared" si="8"/>
        <v>33</v>
      </c>
      <c r="U45" s="142">
        <v>15</v>
      </c>
      <c r="V45" s="130">
        <f t="shared" si="9"/>
        <v>36</v>
      </c>
      <c r="W45" s="119">
        <v>22</v>
      </c>
      <c r="X45" s="122">
        <f t="shared" si="10"/>
        <v>29</v>
      </c>
      <c r="Y45" s="119">
        <v>14</v>
      </c>
      <c r="Z45" s="122">
        <f t="shared" si="11"/>
        <v>37</v>
      </c>
      <c r="AA45" s="147"/>
      <c r="AB45" s="124">
        <f t="shared" si="12"/>
        <v>0</v>
      </c>
      <c r="AC45" s="147"/>
      <c r="AD45" s="124">
        <f t="shared" si="13"/>
        <v>0</v>
      </c>
      <c r="AE45" s="148">
        <v>1</v>
      </c>
      <c r="AF45" s="126">
        <f t="shared" si="14"/>
        <v>50</v>
      </c>
      <c r="AG45" s="148">
        <v>19</v>
      </c>
      <c r="AH45" s="126">
        <f t="shared" si="15"/>
        <v>32</v>
      </c>
      <c r="AI45" s="150"/>
      <c r="AJ45" s="128">
        <f t="shared" si="16"/>
        <v>0</v>
      </c>
      <c r="AK45" s="150"/>
      <c r="AL45" s="128">
        <f t="shared" si="17"/>
        <v>0</v>
      </c>
      <c r="AM45" s="51">
        <f t="shared" si="18"/>
        <v>466</v>
      </c>
      <c r="AN45" s="139">
        <f t="shared" si="19"/>
        <v>466</v>
      </c>
      <c r="AO45" s="140">
        <f t="shared" si="20"/>
        <v>13</v>
      </c>
      <c r="AP45" s="145">
        <v>49</v>
      </c>
    </row>
    <row r="46" spans="1:42" ht="21" customHeight="1" x14ac:dyDescent="0.25">
      <c r="A46" s="45">
        <v>36</v>
      </c>
      <c r="B46" s="145">
        <v>50</v>
      </c>
      <c r="C46" s="144">
        <v>33</v>
      </c>
      <c r="D46" s="122">
        <f t="shared" si="0"/>
        <v>18</v>
      </c>
      <c r="E46" s="119">
        <v>6</v>
      </c>
      <c r="F46" s="122">
        <f t="shared" si="1"/>
        <v>46</v>
      </c>
      <c r="G46" s="141">
        <v>32</v>
      </c>
      <c r="H46" s="124">
        <f t="shared" si="2"/>
        <v>19</v>
      </c>
      <c r="I46" s="141">
        <v>33</v>
      </c>
      <c r="J46" s="124">
        <f t="shared" si="3"/>
        <v>18</v>
      </c>
      <c r="K46" s="143">
        <v>21</v>
      </c>
      <c r="L46" s="114">
        <f t="shared" si="4"/>
        <v>30</v>
      </c>
      <c r="M46" s="143">
        <v>13</v>
      </c>
      <c r="N46" s="114">
        <f t="shared" si="5"/>
        <v>38</v>
      </c>
      <c r="O46" s="158">
        <v>13</v>
      </c>
      <c r="P46" s="128">
        <f t="shared" si="6"/>
        <v>38</v>
      </c>
      <c r="Q46" s="158">
        <v>12</v>
      </c>
      <c r="R46" s="128">
        <f t="shared" si="7"/>
        <v>39</v>
      </c>
      <c r="S46" s="142">
        <v>26</v>
      </c>
      <c r="T46" s="130">
        <f t="shared" si="8"/>
        <v>25</v>
      </c>
      <c r="U46" s="142">
        <v>34</v>
      </c>
      <c r="V46" s="130">
        <f t="shared" si="9"/>
        <v>17</v>
      </c>
      <c r="W46" s="119">
        <v>18</v>
      </c>
      <c r="X46" s="122">
        <f t="shared" si="10"/>
        <v>33</v>
      </c>
      <c r="Y46" s="119">
        <v>16</v>
      </c>
      <c r="Z46" s="122">
        <f t="shared" si="11"/>
        <v>35</v>
      </c>
      <c r="AA46" s="147"/>
      <c r="AB46" s="124">
        <f t="shared" si="12"/>
        <v>0</v>
      </c>
      <c r="AC46" s="147"/>
      <c r="AD46" s="124">
        <f t="shared" si="13"/>
        <v>0</v>
      </c>
      <c r="AE46" s="148">
        <v>17</v>
      </c>
      <c r="AF46" s="126">
        <f t="shared" si="14"/>
        <v>34</v>
      </c>
      <c r="AG46" s="148">
        <v>27</v>
      </c>
      <c r="AH46" s="126">
        <f t="shared" si="15"/>
        <v>24</v>
      </c>
      <c r="AI46" s="150"/>
      <c r="AJ46" s="128">
        <f t="shared" si="16"/>
        <v>0</v>
      </c>
      <c r="AK46" s="150"/>
      <c r="AL46" s="128">
        <f t="shared" si="17"/>
        <v>0</v>
      </c>
      <c r="AM46" s="51">
        <f t="shared" si="18"/>
        <v>414</v>
      </c>
      <c r="AN46" s="139">
        <f t="shared" si="19"/>
        <v>414</v>
      </c>
      <c r="AO46" s="140">
        <f t="shared" si="20"/>
        <v>18</v>
      </c>
      <c r="AP46" s="145">
        <v>50</v>
      </c>
    </row>
    <row r="47" spans="1:42" ht="21" customHeight="1" x14ac:dyDescent="0.25">
      <c r="A47" s="45">
        <v>37</v>
      </c>
      <c r="B47" s="145">
        <v>51</v>
      </c>
      <c r="C47" s="144">
        <v>40</v>
      </c>
      <c r="D47" s="122">
        <f t="shared" si="0"/>
        <v>11</v>
      </c>
      <c r="E47" s="119">
        <v>30</v>
      </c>
      <c r="F47" s="122">
        <f t="shared" si="1"/>
        <v>21</v>
      </c>
      <c r="G47" s="141">
        <v>16</v>
      </c>
      <c r="H47" s="124">
        <f t="shared" si="2"/>
        <v>35</v>
      </c>
      <c r="I47" s="141">
        <v>15</v>
      </c>
      <c r="J47" s="124">
        <f t="shared" si="3"/>
        <v>36</v>
      </c>
      <c r="K47" s="143"/>
      <c r="L47" s="114">
        <f t="shared" si="4"/>
        <v>0</v>
      </c>
      <c r="M47" s="143"/>
      <c r="N47" s="114">
        <f t="shared" si="5"/>
        <v>0</v>
      </c>
      <c r="O47" s="158"/>
      <c r="P47" s="128">
        <f t="shared" si="6"/>
        <v>0</v>
      </c>
      <c r="Q47" s="158"/>
      <c r="R47" s="128">
        <f t="shared" si="7"/>
        <v>0</v>
      </c>
      <c r="S47" s="142"/>
      <c r="T47" s="130">
        <f t="shared" si="8"/>
        <v>0</v>
      </c>
      <c r="U47" s="142"/>
      <c r="V47" s="130">
        <f t="shared" si="9"/>
        <v>0</v>
      </c>
      <c r="W47" s="119"/>
      <c r="X47" s="122">
        <f t="shared" si="10"/>
        <v>0</v>
      </c>
      <c r="Y47" s="119"/>
      <c r="Z47" s="122">
        <f t="shared" si="11"/>
        <v>0</v>
      </c>
      <c r="AA47" s="147"/>
      <c r="AB47" s="124">
        <f t="shared" si="12"/>
        <v>0</v>
      </c>
      <c r="AC47" s="147"/>
      <c r="AD47" s="124">
        <f t="shared" si="13"/>
        <v>0</v>
      </c>
      <c r="AE47" s="148">
        <v>21</v>
      </c>
      <c r="AF47" s="126">
        <f t="shared" si="14"/>
        <v>30</v>
      </c>
      <c r="AG47" s="148">
        <v>34</v>
      </c>
      <c r="AH47" s="126">
        <f t="shared" si="15"/>
        <v>17</v>
      </c>
      <c r="AI47" s="150"/>
      <c r="AJ47" s="128">
        <f t="shared" si="16"/>
        <v>0</v>
      </c>
      <c r="AK47" s="150"/>
      <c r="AL47" s="128">
        <f t="shared" si="17"/>
        <v>0</v>
      </c>
      <c r="AM47" s="51">
        <f t="shared" si="18"/>
        <v>150</v>
      </c>
      <c r="AN47" s="139">
        <f t="shared" si="19"/>
        <v>150</v>
      </c>
      <c r="AO47" s="140">
        <f t="shared" si="20"/>
        <v>40</v>
      </c>
      <c r="AP47" s="145">
        <v>51</v>
      </c>
    </row>
    <row r="48" spans="1:42" ht="21" customHeight="1" x14ac:dyDescent="0.25">
      <c r="A48" s="45">
        <v>38</v>
      </c>
      <c r="B48" s="145">
        <v>52</v>
      </c>
      <c r="C48" s="144">
        <v>11</v>
      </c>
      <c r="D48" s="122">
        <f t="shared" si="0"/>
        <v>40</v>
      </c>
      <c r="E48" s="119">
        <v>19</v>
      </c>
      <c r="F48" s="122">
        <f t="shared" si="1"/>
        <v>32</v>
      </c>
      <c r="G48" s="141">
        <v>2</v>
      </c>
      <c r="H48" s="124">
        <f t="shared" si="2"/>
        <v>50</v>
      </c>
      <c r="I48" s="141">
        <v>23</v>
      </c>
      <c r="J48" s="124">
        <f t="shared" si="3"/>
        <v>28</v>
      </c>
      <c r="K48" s="143">
        <v>16</v>
      </c>
      <c r="L48" s="114">
        <f t="shared" si="4"/>
        <v>35</v>
      </c>
      <c r="M48" s="143">
        <v>22</v>
      </c>
      <c r="N48" s="114">
        <f t="shared" si="5"/>
        <v>29</v>
      </c>
      <c r="O48" s="158"/>
      <c r="P48" s="128">
        <f t="shared" si="6"/>
        <v>0</v>
      </c>
      <c r="Q48" s="158"/>
      <c r="R48" s="128">
        <f t="shared" si="7"/>
        <v>0</v>
      </c>
      <c r="S48" s="142">
        <v>25</v>
      </c>
      <c r="T48" s="130">
        <f t="shared" si="8"/>
        <v>26</v>
      </c>
      <c r="U48" s="142">
        <v>23</v>
      </c>
      <c r="V48" s="130">
        <f t="shared" si="9"/>
        <v>28</v>
      </c>
      <c r="W48" s="119"/>
      <c r="X48" s="122">
        <f t="shared" si="10"/>
        <v>0</v>
      </c>
      <c r="Y48" s="119">
        <v>32</v>
      </c>
      <c r="Z48" s="122">
        <f t="shared" si="11"/>
        <v>19</v>
      </c>
      <c r="AA48" s="147"/>
      <c r="AB48" s="124">
        <f t="shared" si="12"/>
        <v>0</v>
      </c>
      <c r="AC48" s="147"/>
      <c r="AD48" s="124">
        <f t="shared" si="13"/>
        <v>0</v>
      </c>
      <c r="AE48" s="148">
        <v>35</v>
      </c>
      <c r="AF48" s="126">
        <f t="shared" si="14"/>
        <v>16</v>
      </c>
      <c r="AG48" s="148">
        <v>31</v>
      </c>
      <c r="AH48" s="126">
        <f t="shared" si="15"/>
        <v>20</v>
      </c>
      <c r="AI48" s="150"/>
      <c r="AJ48" s="128">
        <f t="shared" si="16"/>
        <v>0</v>
      </c>
      <c r="AK48" s="150"/>
      <c r="AL48" s="128">
        <f t="shared" si="17"/>
        <v>0</v>
      </c>
      <c r="AM48" s="51">
        <f t="shared" si="18"/>
        <v>323</v>
      </c>
      <c r="AN48" s="139">
        <f t="shared" si="19"/>
        <v>323</v>
      </c>
      <c r="AO48" s="140">
        <f t="shared" si="20"/>
        <v>25</v>
      </c>
      <c r="AP48" s="145">
        <v>52</v>
      </c>
    </row>
    <row r="49" spans="1:42" ht="21" customHeight="1" x14ac:dyDescent="0.25">
      <c r="A49" s="45">
        <v>39</v>
      </c>
      <c r="B49" s="145">
        <v>53</v>
      </c>
      <c r="C49" s="144" t="s">
        <v>471</v>
      </c>
      <c r="D49" s="122">
        <f t="shared" si="0"/>
        <v>0</v>
      </c>
      <c r="E49" s="119" t="s">
        <v>471</v>
      </c>
      <c r="F49" s="122">
        <f t="shared" si="1"/>
        <v>0</v>
      </c>
      <c r="G49" s="141">
        <v>42</v>
      </c>
      <c r="H49" s="124">
        <f t="shared" si="2"/>
        <v>9</v>
      </c>
      <c r="I49" s="141">
        <v>36</v>
      </c>
      <c r="J49" s="124">
        <f t="shared" si="3"/>
        <v>15</v>
      </c>
      <c r="K49" s="143"/>
      <c r="L49" s="114">
        <f t="shared" si="4"/>
        <v>0</v>
      </c>
      <c r="M49" s="143">
        <v>17</v>
      </c>
      <c r="N49" s="114">
        <f t="shared" si="5"/>
        <v>34</v>
      </c>
      <c r="O49" s="158"/>
      <c r="P49" s="128">
        <f t="shared" si="6"/>
        <v>0</v>
      </c>
      <c r="Q49" s="158"/>
      <c r="R49" s="128">
        <f t="shared" si="7"/>
        <v>0</v>
      </c>
      <c r="S49" s="142">
        <v>22</v>
      </c>
      <c r="T49" s="130">
        <f t="shared" si="8"/>
        <v>29</v>
      </c>
      <c r="U49" s="142">
        <v>19</v>
      </c>
      <c r="V49" s="130">
        <f t="shared" si="9"/>
        <v>32</v>
      </c>
      <c r="W49" s="119"/>
      <c r="X49" s="122">
        <f t="shared" si="10"/>
        <v>0</v>
      </c>
      <c r="Y49" s="119">
        <v>25</v>
      </c>
      <c r="Z49" s="122">
        <f t="shared" si="11"/>
        <v>26</v>
      </c>
      <c r="AA49" s="147"/>
      <c r="AB49" s="124">
        <f t="shared" si="12"/>
        <v>0</v>
      </c>
      <c r="AC49" s="147"/>
      <c r="AD49" s="124">
        <f t="shared" si="13"/>
        <v>0</v>
      </c>
      <c r="AE49" s="148">
        <v>19</v>
      </c>
      <c r="AF49" s="126">
        <f t="shared" si="14"/>
        <v>32</v>
      </c>
      <c r="AG49" s="148">
        <v>7</v>
      </c>
      <c r="AH49" s="126">
        <f t="shared" si="15"/>
        <v>44</v>
      </c>
      <c r="AI49" s="150"/>
      <c r="AJ49" s="128">
        <f t="shared" si="16"/>
        <v>0</v>
      </c>
      <c r="AK49" s="150"/>
      <c r="AL49" s="128">
        <f t="shared" si="17"/>
        <v>0</v>
      </c>
      <c r="AM49" s="51">
        <f t="shared" si="18"/>
        <v>221</v>
      </c>
      <c r="AN49" s="139">
        <f t="shared" si="19"/>
        <v>221</v>
      </c>
      <c r="AO49" s="140">
        <f t="shared" si="20"/>
        <v>34</v>
      </c>
      <c r="AP49" s="145">
        <v>53</v>
      </c>
    </row>
    <row r="50" spans="1:42" ht="21" customHeight="1" x14ac:dyDescent="0.25">
      <c r="A50" s="45">
        <v>40</v>
      </c>
      <c r="B50" s="145">
        <v>55</v>
      </c>
      <c r="C50" s="144">
        <v>39</v>
      </c>
      <c r="D50" s="122">
        <f t="shared" si="0"/>
        <v>12</v>
      </c>
      <c r="E50" s="119">
        <v>29</v>
      </c>
      <c r="F50" s="122">
        <f t="shared" si="1"/>
        <v>22</v>
      </c>
      <c r="G50" s="141">
        <v>22</v>
      </c>
      <c r="H50" s="124">
        <f t="shared" si="2"/>
        <v>29</v>
      </c>
      <c r="I50" s="141">
        <v>43</v>
      </c>
      <c r="J50" s="124">
        <f t="shared" si="3"/>
        <v>8</v>
      </c>
      <c r="K50" s="143"/>
      <c r="L50" s="114">
        <f t="shared" si="4"/>
        <v>0</v>
      </c>
      <c r="M50" s="143"/>
      <c r="N50" s="114">
        <f t="shared" si="5"/>
        <v>0</v>
      </c>
      <c r="O50" s="158"/>
      <c r="P50" s="128">
        <f t="shared" si="6"/>
        <v>0</v>
      </c>
      <c r="Q50" s="158"/>
      <c r="R50" s="128">
        <f t="shared" si="7"/>
        <v>0</v>
      </c>
      <c r="S50" s="142"/>
      <c r="T50" s="130">
        <f t="shared" si="8"/>
        <v>0</v>
      </c>
      <c r="U50" s="142">
        <v>7</v>
      </c>
      <c r="V50" s="130">
        <f t="shared" si="9"/>
        <v>44</v>
      </c>
      <c r="W50" s="119"/>
      <c r="X50" s="122">
        <f t="shared" si="10"/>
        <v>0</v>
      </c>
      <c r="Y50" s="119"/>
      <c r="Z50" s="122">
        <f t="shared" si="11"/>
        <v>0</v>
      </c>
      <c r="AA50" s="147"/>
      <c r="AB50" s="124">
        <f t="shared" si="12"/>
        <v>0</v>
      </c>
      <c r="AC50" s="147">
        <v>3</v>
      </c>
      <c r="AD50" s="124">
        <f t="shared" si="13"/>
        <v>48</v>
      </c>
      <c r="AE50" s="148">
        <v>24</v>
      </c>
      <c r="AF50" s="126">
        <f t="shared" si="14"/>
        <v>27</v>
      </c>
      <c r="AG50" s="148">
        <v>36</v>
      </c>
      <c r="AH50" s="126">
        <f t="shared" si="15"/>
        <v>15</v>
      </c>
      <c r="AI50" s="150"/>
      <c r="AJ50" s="128">
        <f t="shared" si="16"/>
        <v>0</v>
      </c>
      <c r="AK50" s="150"/>
      <c r="AL50" s="128">
        <f t="shared" si="17"/>
        <v>0</v>
      </c>
      <c r="AM50" s="51">
        <f t="shared" si="18"/>
        <v>205</v>
      </c>
      <c r="AN50" s="139">
        <f t="shared" si="19"/>
        <v>205</v>
      </c>
      <c r="AO50" s="140">
        <f t="shared" si="20"/>
        <v>37</v>
      </c>
      <c r="AP50" s="145">
        <v>55</v>
      </c>
    </row>
    <row r="51" spans="1:42" ht="21" customHeight="1" x14ac:dyDescent="0.25">
      <c r="A51" s="45">
        <v>41</v>
      </c>
      <c r="B51" s="145">
        <v>56</v>
      </c>
      <c r="C51" s="144">
        <v>18</v>
      </c>
      <c r="D51" s="122">
        <f t="shared" si="0"/>
        <v>33</v>
      </c>
      <c r="E51" s="119">
        <v>9</v>
      </c>
      <c r="F51" s="122">
        <f t="shared" si="1"/>
        <v>42</v>
      </c>
      <c r="G51" s="141">
        <v>9</v>
      </c>
      <c r="H51" s="124">
        <f t="shared" si="2"/>
        <v>42</v>
      </c>
      <c r="I51" s="141">
        <v>9</v>
      </c>
      <c r="J51" s="124">
        <f t="shared" si="3"/>
        <v>42</v>
      </c>
      <c r="K51" s="143">
        <v>17</v>
      </c>
      <c r="L51" s="114">
        <f t="shared" si="4"/>
        <v>34</v>
      </c>
      <c r="M51" s="143">
        <v>4</v>
      </c>
      <c r="N51" s="114">
        <f t="shared" si="5"/>
        <v>48</v>
      </c>
      <c r="O51" s="158">
        <v>2</v>
      </c>
      <c r="P51" s="128">
        <f t="shared" si="6"/>
        <v>50</v>
      </c>
      <c r="Q51" s="158">
        <v>7</v>
      </c>
      <c r="R51" s="128">
        <f t="shared" si="7"/>
        <v>44</v>
      </c>
      <c r="S51" s="142">
        <v>35</v>
      </c>
      <c r="T51" s="130">
        <f t="shared" si="8"/>
        <v>16</v>
      </c>
      <c r="U51" s="142">
        <v>2</v>
      </c>
      <c r="V51" s="130">
        <f t="shared" si="9"/>
        <v>50</v>
      </c>
      <c r="W51" s="119">
        <v>16</v>
      </c>
      <c r="X51" s="122">
        <f t="shared" si="10"/>
        <v>35</v>
      </c>
      <c r="Y51" s="119">
        <v>13</v>
      </c>
      <c r="Z51" s="122">
        <f t="shared" si="11"/>
        <v>38</v>
      </c>
      <c r="AA51" s="147">
        <v>3</v>
      </c>
      <c r="AB51" s="124">
        <f t="shared" si="12"/>
        <v>48</v>
      </c>
      <c r="AC51" s="147">
        <v>4</v>
      </c>
      <c r="AD51" s="124">
        <f t="shared" si="13"/>
        <v>48</v>
      </c>
      <c r="AE51" s="148">
        <v>6</v>
      </c>
      <c r="AF51" s="126">
        <f t="shared" si="14"/>
        <v>46</v>
      </c>
      <c r="AG51" s="148">
        <v>1</v>
      </c>
      <c r="AH51" s="126">
        <f t="shared" si="15"/>
        <v>50</v>
      </c>
      <c r="AI51" s="150"/>
      <c r="AJ51" s="128">
        <f t="shared" si="16"/>
        <v>0</v>
      </c>
      <c r="AK51" s="150"/>
      <c r="AL51" s="128">
        <f t="shared" si="17"/>
        <v>0</v>
      </c>
      <c r="AM51" s="51">
        <f t="shared" si="18"/>
        <v>666</v>
      </c>
      <c r="AN51" s="139">
        <f t="shared" si="19"/>
        <v>666</v>
      </c>
      <c r="AO51" s="140">
        <f t="shared" si="20"/>
        <v>1</v>
      </c>
      <c r="AP51" s="145">
        <v>56</v>
      </c>
    </row>
    <row r="52" spans="1:42" ht="21" customHeight="1" x14ac:dyDescent="0.25">
      <c r="A52" s="45">
        <v>42</v>
      </c>
      <c r="B52" s="145">
        <v>58</v>
      </c>
      <c r="C52" s="144">
        <v>14</v>
      </c>
      <c r="D52" s="122">
        <f t="shared" si="0"/>
        <v>37</v>
      </c>
      <c r="E52" s="119">
        <v>45</v>
      </c>
      <c r="F52" s="122">
        <f t="shared" si="1"/>
        <v>6</v>
      </c>
      <c r="G52" s="141"/>
      <c r="H52" s="124">
        <f t="shared" si="2"/>
        <v>0</v>
      </c>
      <c r="I52" s="141"/>
      <c r="J52" s="124">
        <f t="shared" si="3"/>
        <v>0</v>
      </c>
      <c r="K52" s="143"/>
      <c r="L52" s="114">
        <f t="shared" si="4"/>
        <v>0</v>
      </c>
      <c r="M52" s="143"/>
      <c r="N52" s="114">
        <f t="shared" si="5"/>
        <v>0</v>
      </c>
      <c r="O52" s="158"/>
      <c r="P52" s="128">
        <f t="shared" si="6"/>
        <v>0</v>
      </c>
      <c r="Q52" s="158"/>
      <c r="R52" s="128">
        <f t="shared" si="7"/>
        <v>0</v>
      </c>
      <c r="S52" s="142"/>
      <c r="T52" s="130">
        <f t="shared" si="8"/>
        <v>0</v>
      </c>
      <c r="U52" s="142"/>
      <c r="V52" s="130">
        <f t="shared" si="9"/>
        <v>0</v>
      </c>
      <c r="W52" s="119"/>
      <c r="X52" s="122">
        <f t="shared" si="10"/>
        <v>0</v>
      </c>
      <c r="Y52" s="119"/>
      <c r="Z52" s="122">
        <f t="shared" si="11"/>
        <v>0</v>
      </c>
      <c r="AA52" s="147"/>
      <c r="AB52" s="124">
        <f t="shared" si="12"/>
        <v>0</v>
      </c>
      <c r="AC52" s="147"/>
      <c r="AD52" s="124">
        <f t="shared" si="13"/>
        <v>0</v>
      </c>
      <c r="AE52" s="148"/>
      <c r="AF52" s="126">
        <f t="shared" si="14"/>
        <v>0</v>
      </c>
      <c r="AG52" s="148"/>
      <c r="AH52" s="126">
        <f t="shared" si="15"/>
        <v>0</v>
      </c>
      <c r="AI52" s="150"/>
      <c r="AJ52" s="128">
        <f t="shared" si="16"/>
        <v>0</v>
      </c>
      <c r="AK52" s="150"/>
      <c r="AL52" s="128">
        <f t="shared" si="17"/>
        <v>0</v>
      </c>
      <c r="AM52" s="51">
        <f t="shared" si="18"/>
        <v>43</v>
      </c>
      <c r="AN52" s="139">
        <f t="shared" si="19"/>
        <v>43</v>
      </c>
      <c r="AO52" s="140">
        <f t="shared" si="20"/>
        <v>46</v>
      </c>
      <c r="AP52" s="145">
        <v>58</v>
      </c>
    </row>
    <row r="53" spans="1:42" ht="21" customHeight="1" x14ac:dyDescent="0.25">
      <c r="A53" s="45">
        <v>43</v>
      </c>
      <c r="B53" s="145">
        <v>59</v>
      </c>
      <c r="C53" s="144">
        <v>35</v>
      </c>
      <c r="D53" s="122">
        <f t="shared" si="0"/>
        <v>16</v>
      </c>
      <c r="E53" s="119">
        <v>33</v>
      </c>
      <c r="F53" s="122">
        <f t="shared" si="1"/>
        <v>18</v>
      </c>
      <c r="G53" s="141">
        <v>30</v>
      </c>
      <c r="H53" s="124">
        <f t="shared" si="2"/>
        <v>21</v>
      </c>
      <c r="I53" s="141">
        <v>27</v>
      </c>
      <c r="J53" s="124">
        <f t="shared" si="3"/>
        <v>24</v>
      </c>
      <c r="K53" s="143"/>
      <c r="L53" s="114">
        <f t="shared" si="4"/>
        <v>0</v>
      </c>
      <c r="M53" s="143"/>
      <c r="N53" s="114">
        <f t="shared" si="5"/>
        <v>0</v>
      </c>
      <c r="O53" s="158">
        <v>5</v>
      </c>
      <c r="P53" s="128">
        <f t="shared" si="6"/>
        <v>46</v>
      </c>
      <c r="Q53" s="158"/>
      <c r="R53" s="128">
        <f t="shared" si="7"/>
        <v>0</v>
      </c>
      <c r="S53" s="142"/>
      <c r="T53" s="130">
        <f t="shared" si="8"/>
        <v>0</v>
      </c>
      <c r="U53" s="142">
        <v>6</v>
      </c>
      <c r="V53" s="130">
        <f t="shared" si="9"/>
        <v>46</v>
      </c>
      <c r="W53" s="119">
        <v>17</v>
      </c>
      <c r="X53" s="122">
        <f t="shared" si="10"/>
        <v>34</v>
      </c>
      <c r="Y53" s="119">
        <v>20</v>
      </c>
      <c r="Z53" s="122">
        <f t="shared" si="11"/>
        <v>31</v>
      </c>
      <c r="AA53" s="147"/>
      <c r="AB53" s="124">
        <f t="shared" si="12"/>
        <v>0</v>
      </c>
      <c r="AC53" s="147"/>
      <c r="AD53" s="124">
        <f t="shared" si="13"/>
        <v>0</v>
      </c>
      <c r="AE53" s="148"/>
      <c r="AF53" s="126">
        <f t="shared" si="14"/>
        <v>0</v>
      </c>
      <c r="AG53" s="148"/>
      <c r="AH53" s="126">
        <f t="shared" si="15"/>
        <v>0</v>
      </c>
      <c r="AI53" s="150"/>
      <c r="AJ53" s="128">
        <f t="shared" si="16"/>
        <v>0</v>
      </c>
      <c r="AK53" s="150"/>
      <c r="AL53" s="128">
        <f t="shared" si="17"/>
        <v>0</v>
      </c>
      <c r="AM53" s="51">
        <f t="shared" si="18"/>
        <v>236</v>
      </c>
      <c r="AN53" s="139">
        <f t="shared" si="19"/>
        <v>236</v>
      </c>
      <c r="AO53" s="140">
        <f t="shared" si="20"/>
        <v>32</v>
      </c>
      <c r="AP53" s="145">
        <v>59</v>
      </c>
    </row>
    <row r="54" spans="1:42" ht="21" customHeight="1" x14ac:dyDescent="0.25">
      <c r="A54" s="45">
        <v>44</v>
      </c>
      <c r="B54" s="145">
        <v>63</v>
      </c>
      <c r="C54" s="144">
        <v>43</v>
      </c>
      <c r="D54" s="122">
        <f t="shared" si="0"/>
        <v>8</v>
      </c>
      <c r="E54" s="169">
        <v>38</v>
      </c>
      <c r="F54" s="122">
        <f t="shared" si="1"/>
        <v>13</v>
      </c>
      <c r="G54" s="141"/>
      <c r="H54" s="124">
        <f t="shared" si="2"/>
        <v>0</v>
      </c>
      <c r="I54" s="141"/>
      <c r="J54" s="124">
        <f t="shared" si="3"/>
        <v>0</v>
      </c>
      <c r="K54" s="143"/>
      <c r="L54" s="114">
        <f t="shared" si="4"/>
        <v>0</v>
      </c>
      <c r="M54" s="143"/>
      <c r="N54" s="114">
        <f t="shared" si="5"/>
        <v>0</v>
      </c>
      <c r="O54" s="158"/>
      <c r="P54" s="128">
        <f t="shared" si="6"/>
        <v>0</v>
      </c>
      <c r="Q54" s="158"/>
      <c r="R54" s="128">
        <f t="shared" si="7"/>
        <v>0</v>
      </c>
      <c r="S54" s="142"/>
      <c r="T54" s="130">
        <f t="shared" si="8"/>
        <v>0</v>
      </c>
      <c r="U54" s="142"/>
      <c r="V54" s="130">
        <f t="shared" si="9"/>
        <v>0</v>
      </c>
      <c r="W54" s="119"/>
      <c r="X54" s="122">
        <f t="shared" si="10"/>
        <v>0</v>
      </c>
      <c r="Y54" s="119"/>
      <c r="Z54" s="122">
        <f t="shared" si="11"/>
        <v>0</v>
      </c>
      <c r="AA54" s="147"/>
      <c r="AB54" s="124">
        <f t="shared" si="12"/>
        <v>0</v>
      </c>
      <c r="AC54" s="147"/>
      <c r="AD54" s="124">
        <f t="shared" si="13"/>
        <v>0</v>
      </c>
      <c r="AE54" s="148"/>
      <c r="AF54" s="126">
        <f t="shared" si="14"/>
        <v>0</v>
      </c>
      <c r="AG54" s="148"/>
      <c r="AH54" s="126">
        <f t="shared" si="15"/>
        <v>0</v>
      </c>
      <c r="AI54" s="150"/>
      <c r="AJ54" s="128">
        <f t="shared" si="16"/>
        <v>0</v>
      </c>
      <c r="AK54" s="150"/>
      <c r="AL54" s="128">
        <f t="shared" si="17"/>
        <v>0</v>
      </c>
      <c r="AM54" s="51">
        <f t="shared" si="18"/>
        <v>21</v>
      </c>
      <c r="AN54" s="139">
        <f t="shared" si="19"/>
        <v>21</v>
      </c>
      <c r="AO54" s="140">
        <f t="shared" si="20"/>
        <v>47</v>
      </c>
      <c r="AP54" s="145">
        <v>63</v>
      </c>
    </row>
    <row r="55" spans="1:42" ht="21" customHeight="1" x14ac:dyDescent="0.25">
      <c r="A55" s="45">
        <v>45</v>
      </c>
      <c r="B55" s="145">
        <v>67</v>
      </c>
      <c r="C55" s="144">
        <v>31</v>
      </c>
      <c r="D55" s="122">
        <f t="shared" si="0"/>
        <v>20</v>
      </c>
      <c r="E55" s="169">
        <v>24</v>
      </c>
      <c r="F55" s="122">
        <f t="shared" si="1"/>
        <v>27</v>
      </c>
      <c r="G55" s="141">
        <v>11</v>
      </c>
      <c r="H55" s="124">
        <f t="shared" si="2"/>
        <v>40</v>
      </c>
      <c r="I55" s="141">
        <v>26</v>
      </c>
      <c r="J55" s="124">
        <f t="shared" si="3"/>
        <v>25</v>
      </c>
      <c r="K55" s="143"/>
      <c r="L55" s="114">
        <f t="shared" si="4"/>
        <v>0</v>
      </c>
      <c r="M55" s="143"/>
      <c r="N55" s="114">
        <f t="shared" si="5"/>
        <v>0</v>
      </c>
      <c r="O55" s="158"/>
      <c r="P55" s="128">
        <f t="shared" si="6"/>
        <v>0</v>
      </c>
      <c r="Q55" s="158"/>
      <c r="R55" s="128">
        <f t="shared" si="7"/>
        <v>0</v>
      </c>
      <c r="S55" s="142">
        <v>17</v>
      </c>
      <c r="T55" s="130">
        <f t="shared" si="8"/>
        <v>34</v>
      </c>
      <c r="U55" s="142"/>
      <c r="V55" s="130">
        <f t="shared" si="9"/>
        <v>0</v>
      </c>
      <c r="W55" s="119"/>
      <c r="X55" s="122">
        <f t="shared" si="10"/>
        <v>0</v>
      </c>
      <c r="Y55" s="119"/>
      <c r="Z55" s="122">
        <f t="shared" si="11"/>
        <v>0</v>
      </c>
      <c r="AA55" s="147"/>
      <c r="AB55" s="124">
        <f t="shared" si="12"/>
        <v>0</v>
      </c>
      <c r="AC55" s="147"/>
      <c r="AD55" s="124">
        <f t="shared" si="13"/>
        <v>0</v>
      </c>
      <c r="AE55" s="148"/>
      <c r="AF55" s="126">
        <f t="shared" si="14"/>
        <v>0</v>
      </c>
      <c r="AG55" s="148"/>
      <c r="AH55" s="126">
        <f t="shared" si="15"/>
        <v>0</v>
      </c>
      <c r="AI55" s="150"/>
      <c r="AJ55" s="128">
        <f t="shared" si="16"/>
        <v>0</v>
      </c>
      <c r="AK55" s="150"/>
      <c r="AL55" s="128">
        <f t="shared" si="17"/>
        <v>0</v>
      </c>
      <c r="AM55" s="51">
        <f t="shared" si="18"/>
        <v>146</v>
      </c>
      <c r="AN55" s="139">
        <f t="shared" si="19"/>
        <v>146</v>
      </c>
      <c r="AO55" s="140">
        <f t="shared" si="20"/>
        <v>41</v>
      </c>
      <c r="AP55" s="145">
        <v>67</v>
      </c>
    </row>
    <row r="56" spans="1:42" ht="21" customHeight="1" x14ac:dyDescent="0.25">
      <c r="A56" s="45">
        <v>46</v>
      </c>
      <c r="B56" s="145">
        <v>75</v>
      </c>
      <c r="C56" s="144">
        <v>30</v>
      </c>
      <c r="D56" s="122">
        <f t="shared" si="0"/>
        <v>21</v>
      </c>
      <c r="E56" s="169">
        <v>40</v>
      </c>
      <c r="F56" s="122">
        <f t="shared" si="1"/>
        <v>11</v>
      </c>
      <c r="G56" s="141">
        <v>21</v>
      </c>
      <c r="H56" s="124">
        <f t="shared" si="2"/>
        <v>30</v>
      </c>
      <c r="I56" s="141">
        <v>30</v>
      </c>
      <c r="J56" s="124">
        <f t="shared" si="3"/>
        <v>21</v>
      </c>
      <c r="K56" s="143">
        <v>14</v>
      </c>
      <c r="L56" s="114">
        <f t="shared" si="4"/>
        <v>37</v>
      </c>
      <c r="M56" s="143">
        <v>28</v>
      </c>
      <c r="N56" s="114">
        <f t="shared" si="5"/>
        <v>23</v>
      </c>
      <c r="O56" s="158">
        <v>18</v>
      </c>
      <c r="P56" s="128">
        <f t="shared" si="6"/>
        <v>33</v>
      </c>
      <c r="Q56" s="158"/>
      <c r="R56" s="128">
        <f t="shared" si="7"/>
        <v>0</v>
      </c>
      <c r="S56" s="142">
        <v>10</v>
      </c>
      <c r="T56" s="130">
        <f t="shared" si="8"/>
        <v>41</v>
      </c>
      <c r="U56" s="142">
        <v>25</v>
      </c>
      <c r="V56" s="130">
        <f t="shared" si="9"/>
        <v>26</v>
      </c>
      <c r="W56" s="119">
        <v>5</v>
      </c>
      <c r="X56" s="122">
        <f t="shared" si="10"/>
        <v>46</v>
      </c>
      <c r="Y56" s="119">
        <v>23</v>
      </c>
      <c r="Z56" s="122">
        <f t="shared" si="11"/>
        <v>28</v>
      </c>
      <c r="AA56" s="147"/>
      <c r="AB56" s="124">
        <f t="shared" si="12"/>
        <v>0</v>
      </c>
      <c r="AC56" s="147">
        <v>5</v>
      </c>
      <c r="AD56" s="124">
        <f t="shared" si="13"/>
        <v>46</v>
      </c>
      <c r="AE56" s="148">
        <v>36</v>
      </c>
      <c r="AF56" s="126">
        <f t="shared" si="14"/>
        <v>15</v>
      </c>
      <c r="AG56" s="148">
        <v>21</v>
      </c>
      <c r="AH56" s="126">
        <f t="shared" si="15"/>
        <v>30</v>
      </c>
      <c r="AI56" s="150"/>
      <c r="AJ56" s="128">
        <f t="shared" si="16"/>
        <v>0</v>
      </c>
      <c r="AK56" s="150"/>
      <c r="AL56" s="128">
        <f t="shared" si="17"/>
        <v>0</v>
      </c>
      <c r="AM56" s="51">
        <f t="shared" si="18"/>
        <v>408</v>
      </c>
      <c r="AN56" s="139">
        <f t="shared" si="19"/>
        <v>408</v>
      </c>
      <c r="AO56" s="140">
        <f t="shared" si="20"/>
        <v>20</v>
      </c>
      <c r="AP56" s="145">
        <v>75</v>
      </c>
    </row>
    <row r="57" spans="1:42" ht="21" customHeight="1" x14ac:dyDescent="0.25">
      <c r="A57" s="45">
        <v>47</v>
      </c>
      <c r="B57" s="146" t="s">
        <v>451</v>
      </c>
      <c r="C57" s="144">
        <v>9</v>
      </c>
      <c r="D57" s="122">
        <f t="shared" si="0"/>
        <v>42</v>
      </c>
      <c r="E57" s="169">
        <v>15</v>
      </c>
      <c r="F57" s="122">
        <f t="shared" si="1"/>
        <v>36</v>
      </c>
      <c r="G57" s="141">
        <v>12</v>
      </c>
      <c r="H57" s="124">
        <f t="shared" si="2"/>
        <v>39</v>
      </c>
      <c r="I57" s="141">
        <v>20</v>
      </c>
      <c r="J57" s="124">
        <f t="shared" si="3"/>
        <v>31</v>
      </c>
      <c r="K57" s="143"/>
      <c r="L57" s="114">
        <f t="shared" si="4"/>
        <v>0</v>
      </c>
      <c r="M57" s="143"/>
      <c r="N57" s="114">
        <f t="shared" si="5"/>
        <v>0</v>
      </c>
      <c r="O57" s="158">
        <v>15</v>
      </c>
      <c r="P57" s="128">
        <f t="shared" si="6"/>
        <v>36</v>
      </c>
      <c r="Q57" s="158">
        <v>5</v>
      </c>
      <c r="R57" s="128">
        <f t="shared" si="7"/>
        <v>46</v>
      </c>
      <c r="S57" s="142">
        <v>4</v>
      </c>
      <c r="T57" s="130">
        <f t="shared" si="8"/>
        <v>48</v>
      </c>
      <c r="U57" s="142">
        <v>40</v>
      </c>
      <c r="V57" s="130">
        <f t="shared" si="9"/>
        <v>11</v>
      </c>
      <c r="W57" s="119">
        <v>11</v>
      </c>
      <c r="X57" s="122">
        <f t="shared" si="10"/>
        <v>40</v>
      </c>
      <c r="Y57" s="119">
        <v>9</v>
      </c>
      <c r="Z57" s="122">
        <f t="shared" si="11"/>
        <v>42</v>
      </c>
      <c r="AA57" s="147">
        <v>1</v>
      </c>
      <c r="AB57" s="124">
        <f t="shared" si="12"/>
        <v>50</v>
      </c>
      <c r="AC57" s="147">
        <v>1</v>
      </c>
      <c r="AD57" s="124">
        <f t="shared" si="13"/>
        <v>50</v>
      </c>
      <c r="AE57" s="148"/>
      <c r="AF57" s="126">
        <f t="shared" si="14"/>
        <v>0</v>
      </c>
      <c r="AG57" s="148"/>
      <c r="AH57" s="126">
        <f t="shared" si="15"/>
        <v>0</v>
      </c>
      <c r="AI57" s="150"/>
      <c r="AJ57" s="128">
        <f t="shared" si="16"/>
        <v>0</v>
      </c>
      <c r="AK57" s="150"/>
      <c r="AL57" s="128">
        <f t="shared" si="17"/>
        <v>0</v>
      </c>
      <c r="AM57" s="51">
        <f t="shared" si="18"/>
        <v>471</v>
      </c>
      <c r="AN57" s="139">
        <f t="shared" si="19"/>
        <v>471</v>
      </c>
      <c r="AO57" s="140">
        <f t="shared" si="20"/>
        <v>12</v>
      </c>
      <c r="AP57" s="146" t="s">
        <v>451</v>
      </c>
    </row>
    <row r="58" spans="1:42" ht="21" customHeight="1" x14ac:dyDescent="0.25">
      <c r="A58" s="45">
        <v>48</v>
      </c>
      <c r="B58" s="146" t="s">
        <v>450</v>
      </c>
      <c r="C58" s="144" t="s">
        <v>471</v>
      </c>
      <c r="D58" s="122">
        <f t="shared" si="0"/>
        <v>0</v>
      </c>
      <c r="E58" s="160" t="s">
        <v>471</v>
      </c>
      <c r="F58" s="122">
        <f t="shared" si="1"/>
        <v>0</v>
      </c>
      <c r="G58" s="141"/>
      <c r="H58" s="124">
        <f t="shared" si="2"/>
        <v>0</v>
      </c>
      <c r="I58" s="141"/>
      <c r="J58" s="124">
        <f t="shared" si="3"/>
        <v>0</v>
      </c>
      <c r="K58" s="143"/>
      <c r="L58" s="114">
        <f t="shared" si="4"/>
        <v>0</v>
      </c>
      <c r="M58" s="143"/>
      <c r="N58" s="114">
        <f t="shared" si="5"/>
        <v>0</v>
      </c>
      <c r="O58" s="158"/>
      <c r="P58" s="128">
        <f t="shared" si="6"/>
        <v>0</v>
      </c>
      <c r="Q58" s="158"/>
      <c r="R58" s="128">
        <f t="shared" si="7"/>
        <v>0</v>
      </c>
      <c r="S58" s="142"/>
      <c r="T58" s="130">
        <f t="shared" si="8"/>
        <v>0</v>
      </c>
      <c r="U58" s="142"/>
      <c r="V58" s="130">
        <f t="shared" si="9"/>
        <v>0</v>
      </c>
      <c r="W58" s="119"/>
      <c r="X58" s="122">
        <f t="shared" si="10"/>
        <v>0</v>
      </c>
      <c r="Y58" s="119"/>
      <c r="Z58" s="122">
        <f t="shared" si="11"/>
        <v>0</v>
      </c>
      <c r="AA58" s="147"/>
      <c r="AB58" s="124">
        <f t="shared" si="12"/>
        <v>0</v>
      </c>
      <c r="AC58" s="147"/>
      <c r="AD58" s="124">
        <f t="shared" si="13"/>
        <v>0</v>
      </c>
      <c r="AE58" s="148"/>
      <c r="AF58" s="126">
        <f t="shared" si="14"/>
        <v>0</v>
      </c>
      <c r="AG58" s="148"/>
      <c r="AH58" s="126">
        <f t="shared" si="15"/>
        <v>0</v>
      </c>
      <c r="AI58" s="150"/>
      <c r="AJ58" s="128">
        <f t="shared" si="16"/>
        <v>0</v>
      </c>
      <c r="AK58" s="150"/>
      <c r="AL58" s="128">
        <f t="shared" si="17"/>
        <v>0</v>
      </c>
      <c r="AM58" s="51">
        <f t="shared" si="18"/>
        <v>0</v>
      </c>
      <c r="AN58" s="139">
        <f t="shared" si="19"/>
        <v>0</v>
      </c>
      <c r="AO58" s="140">
        <f t="shared" si="20"/>
        <v>48</v>
      </c>
      <c r="AP58" s="146" t="s">
        <v>450</v>
      </c>
    </row>
    <row r="76" spans="18:18" x14ac:dyDescent="0.25">
      <c r="R76" s="138"/>
    </row>
  </sheetData>
  <autoFilter ref="A10:AP58">
    <sortState ref="A11:AP58">
      <sortCondition ref="B10:B58"/>
    </sortState>
  </autoFilter>
  <mergeCells count="72">
    <mergeCell ref="A1:AO1"/>
    <mergeCell ref="A2:AO2"/>
    <mergeCell ref="A3:AO3"/>
    <mergeCell ref="A6:A9"/>
    <mergeCell ref="B6:B9"/>
    <mergeCell ref="C6:F6"/>
    <mergeCell ref="G6:J6"/>
    <mergeCell ref="K6:N6"/>
    <mergeCell ref="O6:R6"/>
    <mergeCell ref="S6:V6"/>
    <mergeCell ref="AN6:AN9"/>
    <mergeCell ref="AE7:AF7"/>
    <mergeCell ref="AG7:AH7"/>
    <mergeCell ref="AI7:AJ7"/>
    <mergeCell ref="AK7:AL7"/>
    <mergeCell ref="AC7:AD7"/>
    <mergeCell ref="AO6:AO9"/>
    <mergeCell ref="AP6:AP9"/>
    <mergeCell ref="C7:D7"/>
    <mergeCell ref="E7:F7"/>
    <mergeCell ref="G7:H7"/>
    <mergeCell ref="I7:J7"/>
    <mergeCell ref="K7:L7"/>
    <mergeCell ref="M7:N7"/>
    <mergeCell ref="O7:P7"/>
    <mergeCell ref="Q7:R7"/>
    <mergeCell ref="W6:Z6"/>
    <mergeCell ref="AA6:AD6"/>
    <mergeCell ref="AE6:AH6"/>
    <mergeCell ref="AI6:AL6"/>
    <mergeCell ref="AM6:AM9"/>
    <mergeCell ref="S7:T7"/>
    <mergeCell ref="U7:V7"/>
    <mergeCell ref="W7:X7"/>
    <mergeCell ref="Y7:Z7"/>
    <mergeCell ref="AA7:AB7"/>
    <mergeCell ref="N8:N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Z8:Z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AL8:AL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</mergeCells>
  <pageMargins left="0.19685039370078741" right="0.19685039370078741" top="0.19685039370078741" bottom="0.19685039370078741" header="0.31496062992125984" footer="0.31496062992125984"/>
  <pageSetup paperSize="9" scale="44" fitToHeight="0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P76"/>
  <sheetViews>
    <sheetView topLeftCell="B2" zoomScale="58" zoomScaleNormal="58" workbookViewId="0">
      <selection activeCell="J11" sqref="J11"/>
    </sheetView>
  </sheetViews>
  <sheetFormatPr defaultRowHeight="15" x14ac:dyDescent="0.25"/>
  <cols>
    <col min="1" max="1" width="4.7109375" style="39" customWidth="1"/>
    <col min="2" max="2" width="7.42578125" style="39" customWidth="1"/>
    <col min="3" max="3" width="7.7109375" style="39" customWidth="1"/>
    <col min="4" max="4" width="7.7109375" customWidth="1"/>
    <col min="5" max="5" width="7.7109375" style="39" customWidth="1"/>
    <col min="6" max="6" width="7.7109375" customWidth="1"/>
    <col min="7" max="7" width="7.7109375" style="39" customWidth="1"/>
    <col min="8" max="8" width="7.7109375" customWidth="1"/>
    <col min="9" max="9" width="7.7109375" style="39" customWidth="1"/>
    <col min="10" max="10" width="7.7109375" customWidth="1"/>
    <col min="11" max="11" width="7.7109375" style="39" customWidth="1"/>
    <col min="12" max="12" width="7.7109375" customWidth="1"/>
    <col min="13" max="13" width="7.7109375" style="39" customWidth="1"/>
    <col min="14" max="14" width="7.7109375" customWidth="1"/>
    <col min="15" max="15" width="7.7109375" style="39" customWidth="1"/>
    <col min="16" max="16" width="7.7109375" customWidth="1"/>
    <col min="17" max="17" width="7.7109375" style="39" customWidth="1"/>
    <col min="18" max="18" width="7.7109375" customWidth="1"/>
    <col min="19" max="19" width="7.7109375" style="39" customWidth="1"/>
    <col min="20" max="20" width="7.7109375" customWidth="1"/>
    <col min="21" max="21" width="7.7109375" style="39" customWidth="1"/>
    <col min="22" max="22" width="7.7109375" customWidth="1"/>
    <col min="23" max="23" width="7.7109375" style="39" customWidth="1"/>
    <col min="24" max="24" width="7.7109375" customWidth="1"/>
    <col min="25" max="25" width="7.7109375" style="39" customWidth="1"/>
    <col min="26" max="26" width="7.7109375" customWidth="1"/>
    <col min="27" max="27" width="7.7109375" style="39" customWidth="1"/>
    <col min="28" max="28" width="7.7109375" customWidth="1"/>
    <col min="29" max="29" width="7.7109375" style="39" customWidth="1"/>
    <col min="30" max="30" width="7.7109375" customWidth="1"/>
    <col min="31" max="31" width="7.7109375" style="39" customWidth="1"/>
    <col min="32" max="32" width="7.7109375" customWidth="1"/>
    <col min="33" max="33" width="7.7109375" style="39" customWidth="1"/>
    <col min="34" max="34" width="7.7109375" customWidth="1"/>
    <col min="35" max="35" width="7.7109375" style="39" customWidth="1"/>
    <col min="36" max="36" width="7.7109375" customWidth="1"/>
    <col min="37" max="37" width="7.7109375" style="39" customWidth="1"/>
    <col min="38" max="38" width="7.7109375" customWidth="1"/>
    <col min="39" max="39" width="12.7109375" hidden="1" customWidth="1"/>
    <col min="40" max="40" width="10.85546875" customWidth="1"/>
    <col min="41" max="41" width="10.5703125" customWidth="1"/>
  </cols>
  <sheetData>
    <row r="1" spans="1:42" x14ac:dyDescent="0.25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</row>
    <row r="2" spans="1:42" x14ac:dyDescent="0.25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</row>
    <row r="3" spans="1:42" ht="24" customHeight="1" x14ac:dyDescent="0.35">
      <c r="A3" s="252" t="s">
        <v>470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</row>
    <row r="4" spans="1:42" ht="24" customHeight="1" x14ac:dyDescent="0.25">
      <c r="A4" s="161"/>
      <c r="B4" s="161"/>
      <c r="C4" s="161"/>
      <c r="D4" s="161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</row>
    <row r="5" spans="1:42" ht="19.5" customHeight="1" x14ac:dyDescent="0.2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</row>
    <row r="6" spans="1:42" ht="57" customHeight="1" x14ac:dyDescent="0.25">
      <c r="A6" s="226" t="s">
        <v>56</v>
      </c>
      <c r="B6" s="226" t="s">
        <v>41</v>
      </c>
      <c r="C6" s="237" t="s">
        <v>473</v>
      </c>
      <c r="D6" s="237"/>
      <c r="E6" s="237"/>
      <c r="F6" s="237"/>
      <c r="G6" s="238" t="s">
        <v>472</v>
      </c>
      <c r="H6" s="238"/>
      <c r="I6" s="238"/>
      <c r="J6" s="238"/>
      <c r="K6" s="239" t="s">
        <v>478</v>
      </c>
      <c r="L6" s="239"/>
      <c r="M6" s="239"/>
      <c r="N6" s="239"/>
      <c r="O6" s="229" t="s">
        <v>460</v>
      </c>
      <c r="P6" s="229"/>
      <c r="Q6" s="229"/>
      <c r="R6" s="229"/>
      <c r="S6" s="236" t="s">
        <v>479</v>
      </c>
      <c r="T6" s="236"/>
      <c r="U6" s="236"/>
      <c r="V6" s="236"/>
      <c r="W6" s="237" t="s">
        <v>474</v>
      </c>
      <c r="X6" s="237"/>
      <c r="Y6" s="237"/>
      <c r="Z6" s="237"/>
      <c r="AA6" s="238" t="s">
        <v>475</v>
      </c>
      <c r="AB6" s="238"/>
      <c r="AC6" s="238"/>
      <c r="AD6" s="238"/>
      <c r="AE6" s="239" t="s">
        <v>476</v>
      </c>
      <c r="AF6" s="239"/>
      <c r="AG6" s="239"/>
      <c r="AH6" s="239"/>
      <c r="AI6" s="229" t="s">
        <v>477</v>
      </c>
      <c r="AJ6" s="229"/>
      <c r="AK6" s="229"/>
      <c r="AL6" s="229"/>
      <c r="AM6" s="227" t="s">
        <v>24</v>
      </c>
      <c r="AN6" s="258" t="s">
        <v>469</v>
      </c>
      <c r="AO6" s="255" t="s">
        <v>27</v>
      </c>
      <c r="AP6" s="225" t="s">
        <v>41</v>
      </c>
    </row>
    <row r="7" spans="1:42" ht="28.5" customHeight="1" x14ac:dyDescent="0.25">
      <c r="A7" s="226"/>
      <c r="B7" s="226"/>
      <c r="C7" s="244" t="s">
        <v>444</v>
      </c>
      <c r="D7" s="244"/>
      <c r="E7" s="244" t="s">
        <v>445</v>
      </c>
      <c r="F7" s="244"/>
      <c r="G7" s="233" t="s">
        <v>444</v>
      </c>
      <c r="H7" s="233"/>
      <c r="I7" s="233" t="s">
        <v>445</v>
      </c>
      <c r="J7" s="233"/>
      <c r="K7" s="240" t="s">
        <v>444</v>
      </c>
      <c r="L7" s="240"/>
      <c r="M7" s="240" t="s">
        <v>445</v>
      </c>
      <c r="N7" s="240"/>
      <c r="O7" s="230" t="s">
        <v>444</v>
      </c>
      <c r="P7" s="230"/>
      <c r="Q7" s="230" t="s">
        <v>445</v>
      </c>
      <c r="R7" s="230"/>
      <c r="S7" s="248" t="s">
        <v>444</v>
      </c>
      <c r="T7" s="248"/>
      <c r="U7" s="248" t="s">
        <v>445</v>
      </c>
      <c r="V7" s="248"/>
      <c r="W7" s="243" t="s">
        <v>444</v>
      </c>
      <c r="X7" s="243"/>
      <c r="Y7" s="244" t="s">
        <v>445</v>
      </c>
      <c r="Z7" s="244"/>
      <c r="AA7" s="233" t="s">
        <v>444</v>
      </c>
      <c r="AB7" s="233"/>
      <c r="AC7" s="233" t="s">
        <v>445</v>
      </c>
      <c r="AD7" s="233"/>
      <c r="AE7" s="240" t="s">
        <v>444</v>
      </c>
      <c r="AF7" s="240"/>
      <c r="AG7" s="240" t="s">
        <v>445</v>
      </c>
      <c r="AH7" s="240"/>
      <c r="AI7" s="230" t="s">
        <v>444</v>
      </c>
      <c r="AJ7" s="230"/>
      <c r="AK7" s="230" t="s">
        <v>445</v>
      </c>
      <c r="AL7" s="230"/>
      <c r="AM7" s="227"/>
      <c r="AN7" s="259"/>
      <c r="AO7" s="256"/>
      <c r="AP7" s="225"/>
    </row>
    <row r="8" spans="1:42" ht="11.25" customHeight="1" x14ac:dyDescent="0.25">
      <c r="A8" s="226"/>
      <c r="B8" s="226"/>
      <c r="C8" s="247" t="s">
        <v>61</v>
      </c>
      <c r="D8" s="246" t="s">
        <v>3</v>
      </c>
      <c r="E8" s="247" t="s">
        <v>61</v>
      </c>
      <c r="F8" s="246" t="s">
        <v>3</v>
      </c>
      <c r="G8" s="234" t="s">
        <v>61</v>
      </c>
      <c r="H8" s="253" t="s">
        <v>3</v>
      </c>
      <c r="I8" s="234" t="s">
        <v>61</v>
      </c>
      <c r="J8" s="235" t="s">
        <v>3</v>
      </c>
      <c r="K8" s="241" t="s">
        <v>61</v>
      </c>
      <c r="L8" s="242" t="s">
        <v>3</v>
      </c>
      <c r="M8" s="241" t="s">
        <v>61</v>
      </c>
      <c r="N8" s="242" t="s">
        <v>3</v>
      </c>
      <c r="O8" s="231" t="s">
        <v>61</v>
      </c>
      <c r="P8" s="232" t="s">
        <v>3</v>
      </c>
      <c r="Q8" s="231" t="s">
        <v>61</v>
      </c>
      <c r="R8" s="232" t="s">
        <v>3</v>
      </c>
      <c r="S8" s="249" t="s">
        <v>61</v>
      </c>
      <c r="T8" s="250" t="s">
        <v>3</v>
      </c>
      <c r="U8" s="249" t="s">
        <v>61</v>
      </c>
      <c r="V8" s="250" t="s">
        <v>3</v>
      </c>
      <c r="W8" s="245" t="s">
        <v>61</v>
      </c>
      <c r="X8" s="246" t="s">
        <v>3</v>
      </c>
      <c r="Y8" s="247" t="s">
        <v>61</v>
      </c>
      <c r="Z8" s="246" t="s">
        <v>3</v>
      </c>
      <c r="AA8" s="234" t="s">
        <v>61</v>
      </c>
      <c r="AB8" s="235" t="s">
        <v>3</v>
      </c>
      <c r="AC8" s="234" t="s">
        <v>61</v>
      </c>
      <c r="AD8" s="235" t="s">
        <v>3</v>
      </c>
      <c r="AE8" s="241" t="s">
        <v>61</v>
      </c>
      <c r="AF8" s="242" t="s">
        <v>3</v>
      </c>
      <c r="AG8" s="241" t="s">
        <v>61</v>
      </c>
      <c r="AH8" s="242" t="s">
        <v>3</v>
      </c>
      <c r="AI8" s="231" t="s">
        <v>61</v>
      </c>
      <c r="AJ8" s="232" t="s">
        <v>3</v>
      </c>
      <c r="AK8" s="231" t="s">
        <v>61</v>
      </c>
      <c r="AL8" s="232" t="s">
        <v>3</v>
      </c>
      <c r="AM8" s="227"/>
      <c r="AN8" s="259"/>
      <c r="AO8" s="256"/>
      <c r="AP8" s="225"/>
    </row>
    <row r="9" spans="1:42" x14ac:dyDescent="0.25">
      <c r="A9" s="226"/>
      <c r="B9" s="226"/>
      <c r="C9" s="247"/>
      <c r="D9" s="246"/>
      <c r="E9" s="247"/>
      <c r="F9" s="246"/>
      <c r="G9" s="234"/>
      <c r="H9" s="254"/>
      <c r="I9" s="234"/>
      <c r="J9" s="235"/>
      <c r="K9" s="241"/>
      <c r="L9" s="242"/>
      <c r="M9" s="241"/>
      <c r="N9" s="242"/>
      <c r="O9" s="231"/>
      <c r="P9" s="232"/>
      <c r="Q9" s="231"/>
      <c r="R9" s="232"/>
      <c r="S9" s="249"/>
      <c r="T9" s="250"/>
      <c r="U9" s="249"/>
      <c r="V9" s="250"/>
      <c r="W9" s="245"/>
      <c r="X9" s="246"/>
      <c r="Y9" s="247"/>
      <c r="Z9" s="246"/>
      <c r="AA9" s="234"/>
      <c r="AB9" s="235"/>
      <c r="AC9" s="234"/>
      <c r="AD9" s="235"/>
      <c r="AE9" s="241"/>
      <c r="AF9" s="242"/>
      <c r="AG9" s="241"/>
      <c r="AH9" s="242"/>
      <c r="AI9" s="231"/>
      <c r="AJ9" s="232"/>
      <c r="AK9" s="231"/>
      <c r="AL9" s="232"/>
      <c r="AM9" s="227"/>
      <c r="AN9" s="260"/>
      <c r="AO9" s="257"/>
      <c r="AP9" s="225"/>
    </row>
    <row r="10" spans="1:42" x14ac:dyDescent="0.25">
      <c r="A10" s="165"/>
      <c r="B10" s="165"/>
      <c r="C10" s="96"/>
      <c r="D10" s="97"/>
      <c r="E10" s="96"/>
      <c r="F10" s="97"/>
      <c r="G10" s="98"/>
      <c r="H10" s="162"/>
      <c r="I10" s="98"/>
      <c r="J10" s="162"/>
      <c r="K10" s="100"/>
      <c r="L10" s="101"/>
      <c r="M10" s="100"/>
      <c r="N10" s="101"/>
      <c r="O10" s="102"/>
      <c r="P10" s="103"/>
      <c r="Q10" s="102"/>
      <c r="R10" s="103"/>
      <c r="S10" s="104"/>
      <c r="T10" s="105"/>
      <c r="U10" s="104"/>
      <c r="V10" s="105"/>
      <c r="W10" s="106"/>
      <c r="X10" s="97"/>
      <c r="Y10" s="96"/>
      <c r="Z10" s="97"/>
      <c r="AA10" s="98"/>
      <c r="AB10" s="162"/>
      <c r="AC10" s="98"/>
      <c r="AD10" s="162"/>
      <c r="AE10" s="100"/>
      <c r="AF10" s="101"/>
      <c r="AG10" s="100"/>
      <c r="AH10" s="101"/>
      <c r="AI10" s="102"/>
      <c r="AJ10" s="103"/>
      <c r="AK10" s="102"/>
      <c r="AL10" s="103"/>
      <c r="AM10" s="107"/>
      <c r="AN10" s="108"/>
      <c r="AO10" s="108"/>
      <c r="AP10" s="132"/>
    </row>
    <row r="11" spans="1:42" ht="21" customHeight="1" x14ac:dyDescent="0.25">
      <c r="A11" s="45">
        <v>3</v>
      </c>
      <c r="B11" s="145">
        <v>9</v>
      </c>
      <c r="C11" s="144">
        <v>7</v>
      </c>
      <c r="D11" s="110">
        <f t="shared" ref="D11:D58" si="0">IF(C11&lt;1,0,IF(C11&lt;3,50,IF(C11&lt;5,48,IF(C11&lt;7,46,IF(C11&lt;8,44,IF(C11&lt;9,43,IF(C11&lt;10,42,IF(C11&lt;11,41,IF(C11&lt;12,40,IF(C11&lt;13,39,IF(C11&lt;14,38,IF(C11&lt;15,37,IF(C11&lt;16,36,IF(C11&lt;17,35,IF(C11&lt;18,34,IF(C11&lt;19,33,IF(C11&lt;20,32,IF(C11&lt;21,31,IF(C11&lt;22,30,IF(C11&lt;23,29,IF(C11&lt;24,28,IF(C11&lt;25,27,IF(C11&lt;26,26,IF(C11&lt;27,25,IF(C11&lt;28,24,IF(C11&lt;29,23,IF(C11&lt;30,22,IF(C11&lt;31,21,IF(C11&lt;32,20,IF(C11&lt;33,19,IF(C11&lt;34,18,IF(C11&lt;35,17,IF(C11&lt;36,16,IF(C11&lt;37,15,IF(C11&lt;38,14,IF(C11&lt;39,13,IF(C11&lt;40,12,IF(C11&lt;41,11,IF(C11&lt;42,10,IF(C11&lt;43,9,IF(C11&lt;44,8,IF(C11&lt;45,7,IF(C11&lt;46,6,IF(C11&lt;47,5,IF(C11&lt;48,4,IF(C11&lt;49,3,IF(C11&lt;50,2,IF(C11&lt;51,1,IF(C11&lt;52,1,)))))))))))))))))))))))))))))))))))))))))))))))))</f>
        <v>44</v>
      </c>
      <c r="E11" s="119">
        <v>4</v>
      </c>
      <c r="F11" s="110">
        <f t="shared" ref="F11:F58" si="1">IF(E11&lt;1,0,IF(E11&lt;3,50,IF(E11&lt;5,48,IF(E11&lt;7,46,IF(E11&lt;8,44,IF(E11&lt;9,43,IF(E11&lt;10,42,IF(E11&lt;11,41,IF(E11&lt;12,40,IF(E11&lt;13,39,IF(E11&lt;14,38,IF(E11&lt;15,37,IF(E11&lt;16,36,IF(E11&lt;17,35,IF(E11&lt;18,34,IF(E11&lt;19,33,IF(E11&lt;20,32,IF(E11&lt;21,31,IF(E11&lt;22,30,IF(E11&lt;23,29,IF(E11&lt;24,28,IF(E11&lt;25,27,IF(E11&lt;26,26,IF(E11&lt;27,25,IF(E11&lt;28,24,IF(E11&lt;29,23,IF(E11&lt;30,22,IF(E11&lt;31,21,IF(E11&lt;32,20,IF(E11&lt;33,19,IF(E11&lt;34,18,IF(E11&lt;35,17,IF(E11&lt;36,16,IF(E11&lt;37,15,IF(E11&lt;38,14,IF(E11&lt;39,13,IF(E11&lt;40,12,IF(E11&lt;41,11,IF(E11&lt;42,10,IF(E11&lt;43,9,IF(E11&lt;44,8,IF(E11&lt;45,7,IF(E11&lt;46,6,IF(E11&lt;47,5,IF(E11&lt;48,4,IF(E11&lt;49,3,IF(E11&lt;50,2,IF(E11&lt;51,1,IF(E11&lt;52,1,)))))))))))))))))))))))))))))))))))))))))))))))))</f>
        <v>48</v>
      </c>
      <c r="G11" s="141">
        <v>1</v>
      </c>
      <c r="H11" s="112">
        <f t="shared" ref="H11:H58" si="2">IF(G11&lt;1,0,IF(G11&lt;3,50,IF(G11&lt;5,48,IF(G11&lt;7,46,IF(G11&lt;8,44,IF(G11&lt;9,43,IF(G11&lt;10,42,IF(G11&lt;11,41,IF(G11&lt;12,40,IF(G11&lt;13,39,IF(G11&lt;14,38,IF(G11&lt;15,37,IF(G11&lt;16,36,IF(G11&lt;17,35,IF(G11&lt;18,34,IF(G11&lt;19,33,IF(G11&lt;20,32,IF(G11&lt;21,31,IF(G11&lt;22,30,IF(G11&lt;23,29,IF(G11&lt;24,28,IF(G11&lt;25,27,IF(G11&lt;26,26,IF(G11&lt;27,25,IF(G11&lt;28,24,IF(G11&lt;29,23,IF(G11&lt;30,22,IF(G11&lt;31,21,IF(G11&lt;32,20,IF(G11&lt;33,19,IF(G11&lt;34,18,IF(G11&lt;35,17,IF(G11&lt;36,16,IF(G11&lt;37,15,IF(G11&lt;38,14,IF(G11&lt;39,13,IF(G11&lt;40,12,IF(G11&lt;41,11,IF(G11&lt;42,10,IF(G11&lt;43,9,IF(G11&lt;44,8,IF(G11&lt;45,7,IF(G11&lt;46,6,IF(G11&lt;47,5,IF(G11&lt;48,4,IF(G11&lt;49,3,IF(G11&lt;50,2,IF(G11&lt;51,1,IF(G11&lt;52,1,)))))))))))))))))))))))))))))))))))))))))))))))))</f>
        <v>50</v>
      </c>
      <c r="I11" s="141">
        <v>3</v>
      </c>
      <c r="J11" s="112">
        <f t="shared" ref="J11:J58" si="3">IF(I11&lt;1,0,IF(I11&lt;3,50,IF(I11&lt;5,48,IF(I11&lt;7,46,IF(I11&lt;8,44,IF(I11&lt;9,43,IF(I11&lt;10,42,IF(I11&lt;11,41,IF(I11&lt;12,40,IF(I11&lt;13,39,IF(I11&lt;14,38,IF(I11&lt;15,37,IF(I11&lt;16,36,IF(I11&lt;17,35,IF(I11&lt;18,34,IF(I11&lt;19,33,IF(I11&lt;20,32,IF(I11&lt;21,31,IF(I11&lt;22,30,IF(I11&lt;23,29,IF(I11&lt;24,28,IF(I11&lt;25,27,IF(I11&lt;26,26,IF(I11&lt;27,25,IF(I11&lt;28,24,IF(I11&lt;29,23,IF(I11&lt;30,22,IF(I11&lt;31,21,IF(I11&lt;32,20,IF(I11&lt;33,19,IF(I11&lt;34,18,IF(I11&lt;35,17,IF(I11&lt;36,16,IF(I11&lt;37,15,IF(I11&lt;38,14,IF(I11&lt;39,13,IF(I11&lt;40,12,IF(I11&lt;41,11,IF(I11&lt;42,10,IF(I11&lt;43,9,IF(I11&lt;44,8,IF(I11&lt;45,7,IF(I11&lt;46,6,IF(I11&lt;47,5,IF(I11&lt;48,4,IF(I11&lt;49,3,IF(I11&lt;50,2,IF(I11&lt;51,1,IF(I11&lt;52,1,)))))))))))))))))))))))))))))))))))))))))))))))))</f>
        <v>48</v>
      </c>
      <c r="K11" s="143">
        <v>2</v>
      </c>
      <c r="L11" s="114">
        <f t="shared" ref="L11:L34" si="4">IF(K11&lt;1,0,IF(K11&lt;3,50,IF(K11&lt;5,48,IF(K11&lt;7,46,IF(K11&lt;8,44,IF(K11&lt;9,43,IF(K11&lt;10,42,IF(K11&lt;11,41,IF(K11&lt;12,40,IF(K11&lt;13,39,IF(K11&lt;14,38,IF(K11&lt;15,37,IF(K11&lt;16,36,IF(K11&lt;17,35,IF(K11&lt;18,34,IF(K11&lt;19,33,IF(K11&lt;20,32,IF(K11&lt;21,31,IF(K11&lt;22,30,IF(K11&lt;23,29,IF(K11&lt;24,28,IF(K11&lt;25,27,IF(K11&lt;26,26,IF(K11&lt;27,25,IF(K11&lt;28,24,IF(K11&lt;29,23,IF(K11&lt;30,22,IF(K11&lt;31,21,IF(K11&lt;32,20,IF(K11&lt;33,19,IF(K11&lt;34,18,IF(K11&lt;35,17,IF(K11&lt;36,16,IF(K11&lt;37,15,IF(K11&lt;38,14,IF(K11&lt;39,13,IF(K11&lt;40,12,IF(K11&lt;41,11,IF(K11&lt;42,10,IF(K11&lt;43,9,IF(K11&lt;44,8,IF(K11&lt;45,7,IF(K11&lt;46,6,IF(K11&lt;47,5,IF(K11&lt;48,4,IF(K11&lt;49,3,IF(K11&lt;50,2,IF(K11&lt;51,1,IF(K11&lt;52,1,)))))))))))))))))))))))))))))))))))))))))))))))))</f>
        <v>50</v>
      </c>
      <c r="M11" s="143">
        <v>7</v>
      </c>
      <c r="N11" s="114">
        <f t="shared" ref="N11:N34" si="5">IF(M11&lt;1,0,IF(M11&lt;3,50,IF(M11&lt;5,48,IF(M11&lt;7,46,IF(M11&lt;8,44,IF(M11&lt;9,43,IF(M11&lt;10,42,IF(M11&lt;11,41,IF(M11&lt;12,40,IF(M11&lt;13,39,IF(M11&lt;14,38,IF(M11&lt;15,37,IF(M11&lt;16,36,IF(M11&lt;17,35,IF(M11&lt;18,34,IF(M11&lt;19,33,IF(M11&lt;20,32,IF(M11&lt;21,31,IF(M11&lt;22,30,IF(M11&lt;23,29,IF(M11&lt;24,28,IF(M11&lt;25,27,IF(M11&lt;26,26,IF(M11&lt;27,25,IF(M11&lt;28,24,IF(M11&lt;29,23,IF(M11&lt;30,22,IF(M11&lt;31,21,IF(M11&lt;32,20,IF(M11&lt;33,19,IF(M11&lt;34,18,IF(M11&lt;35,17,IF(M11&lt;36,16,IF(M11&lt;37,15,IF(M11&lt;38,14,IF(M11&lt;39,13,IF(M11&lt;40,12,IF(M11&lt;41,11,IF(M11&lt;42,10,IF(M11&lt;43,9,IF(M11&lt;44,8,IF(M11&lt;45,7,IF(M11&lt;46,6,IF(M11&lt;47,5,IF(M11&lt;48,4,IF(M11&lt;49,3,IF(M11&lt;50,2,IF(M11&lt;51,1,IF(M11&lt;52,1,)))))))))))))))))))))))))))))))))))))))))))))))))</f>
        <v>44</v>
      </c>
      <c r="O11" s="163"/>
      <c r="P11" s="116">
        <f t="shared" ref="P11:P58" si="6">IF(O11&lt;1,0,IF(O11&lt;3,50,IF(O11&lt;5,48,IF(O11&lt;7,46,IF(O11&lt;8,44,IF(O11&lt;9,43,IF(O11&lt;10,42,IF(O11&lt;11,41,IF(O11&lt;12,40,IF(O11&lt;13,39,IF(O11&lt;14,38,IF(O11&lt;15,37,IF(O11&lt;16,36,IF(O11&lt;17,35,IF(O11&lt;18,34,IF(O11&lt;19,33,IF(O11&lt;20,32,IF(O11&lt;21,31,IF(O11&lt;22,30,IF(O11&lt;23,29,IF(O11&lt;24,28,IF(O11&lt;25,27,IF(O11&lt;26,26,IF(O11&lt;27,25,IF(O11&lt;28,24,IF(O11&lt;29,23,IF(O11&lt;30,22,IF(O11&lt;31,21,IF(O11&lt;32,20,IF(O11&lt;33,19,IF(O11&lt;34,18,IF(O11&lt;35,17,IF(O11&lt;36,16,IF(O11&lt;37,15,IF(O11&lt;38,14,IF(O11&lt;39,13,IF(O11&lt;40,12,IF(O11&lt;41,11,IF(O11&lt;42,10,IF(O11&lt;43,9,IF(O11&lt;44,8,IF(O11&lt;45,7,IF(O11&lt;46,6,IF(O11&lt;47,5,IF(O11&lt;48,4,IF(O11&lt;49,3,IF(O11&lt;50,2,IF(O11&lt;51,1,IF(O11&lt;52,1,)))))))))))))))))))))))))))))))))))))))))))))))))</f>
        <v>0</v>
      </c>
      <c r="Q11" s="163"/>
      <c r="R11" s="116">
        <f t="shared" ref="R11:R58" si="7">IF(Q11&lt;1,0,IF(Q11&lt;3,50,IF(Q11&lt;5,48,IF(Q11&lt;7,46,IF(Q11&lt;8,44,IF(Q11&lt;9,43,IF(Q11&lt;10,42,IF(Q11&lt;11,41,IF(Q11&lt;12,40,IF(Q11&lt;13,39,IF(Q11&lt;14,38,IF(Q11&lt;15,37,IF(Q11&lt;16,36,IF(Q11&lt;17,35,IF(Q11&lt;18,34,IF(Q11&lt;19,33,IF(Q11&lt;20,32,IF(Q11&lt;21,31,IF(Q11&lt;22,30,IF(Q11&lt;23,29,IF(Q11&lt;24,28,IF(Q11&lt;25,27,IF(Q11&lt;26,26,IF(Q11&lt;27,25,IF(Q11&lt;28,24,IF(Q11&lt;29,23,IF(Q11&lt;30,22,IF(Q11&lt;31,21,IF(Q11&lt;32,20,IF(Q11&lt;33,19,IF(Q11&lt;34,18,IF(Q11&lt;35,17,IF(Q11&lt;36,16,IF(Q11&lt;37,15,IF(Q11&lt;38,14,IF(Q11&lt;39,13,IF(Q11&lt;40,12,IF(Q11&lt;41,11,IF(Q11&lt;42,10,IF(Q11&lt;43,9,IF(Q11&lt;44,8,IF(Q11&lt;45,7,IF(Q11&lt;46,6,IF(Q11&lt;47,5,IF(Q11&lt;48,4,IF(Q11&lt;49,3,IF(Q11&lt;50,2,IF(Q11&lt;51,1,IF(Q11&lt;52,1,)))))))))))))))))))))))))))))))))))))))))))))))))</f>
        <v>0</v>
      </c>
      <c r="S11" s="142">
        <v>5</v>
      </c>
      <c r="T11" s="118">
        <f t="shared" ref="T11:T58" si="8">IF(S11&lt;1,0,IF(S11&lt;3,50,IF(S11&lt;5,48,IF(S11&lt;7,46,IF(S11&lt;8,44,IF(S11&lt;9,43,IF(S11&lt;10,42,IF(S11&lt;11,41,IF(S11&lt;12,40,IF(S11&lt;13,39,IF(S11&lt;14,38,IF(S11&lt;15,37,IF(S11&lt;16,36,IF(S11&lt;17,35,IF(S11&lt;18,34,IF(S11&lt;19,33,IF(S11&lt;20,32,IF(S11&lt;21,31,IF(S11&lt;22,30,IF(S11&lt;23,29,IF(S11&lt;24,28,IF(S11&lt;25,27,IF(S11&lt;26,26,IF(S11&lt;27,25,IF(S11&lt;28,24,IF(S11&lt;29,23,IF(S11&lt;30,22,IF(S11&lt;31,21,IF(S11&lt;32,20,IF(S11&lt;33,19,IF(S11&lt;34,18,IF(S11&lt;35,17,IF(S11&lt;36,16,IF(S11&lt;37,15,IF(S11&lt;38,14,IF(S11&lt;39,13,IF(S11&lt;40,12,IF(S11&lt;41,11,IF(S11&lt;42,10,IF(S11&lt;43,9,IF(S11&lt;44,8,IF(S11&lt;45,7,IF(S11&lt;46,6,IF(S11&lt;47,5,IF(S11&lt;48,4,IF(S11&lt;49,3,IF(S11&lt;50,2,IF(S11&lt;51,1,IF(S11&lt;52,1,)))))))))))))))))))))))))))))))))))))))))))))))))</f>
        <v>46</v>
      </c>
      <c r="U11" s="142">
        <v>1</v>
      </c>
      <c r="V11" s="118">
        <f t="shared" ref="V11:V58" si="9">IF(U11&lt;1,0,IF(U11&lt;3,50,IF(U11&lt;5,48,IF(U11&lt;7,46,IF(U11&lt;8,44,IF(U11&lt;9,43,IF(U11&lt;10,42,IF(U11&lt;11,41,IF(U11&lt;12,40,IF(U11&lt;13,39,IF(U11&lt;14,38,IF(U11&lt;15,37,IF(U11&lt;16,36,IF(U11&lt;17,35,IF(U11&lt;18,34,IF(U11&lt;19,33,IF(U11&lt;20,32,IF(U11&lt;21,31,IF(U11&lt;22,30,IF(U11&lt;23,29,IF(U11&lt;24,28,IF(U11&lt;25,27,IF(U11&lt;26,26,IF(U11&lt;27,25,IF(U11&lt;28,24,IF(U11&lt;29,23,IF(U11&lt;30,22,IF(U11&lt;31,21,IF(U11&lt;32,20,IF(U11&lt;33,19,IF(U11&lt;34,18,IF(U11&lt;35,17,IF(U11&lt;36,16,IF(U11&lt;37,15,IF(U11&lt;38,14,IF(U11&lt;39,13,IF(U11&lt;40,12,IF(U11&lt;41,11,IF(U11&lt;42,10,IF(U11&lt;43,9,IF(U11&lt;44,8,IF(U11&lt;45,7,IF(U11&lt;46,6,IF(U11&lt;47,5,IF(U11&lt;48,4,IF(U11&lt;49,3,IF(U11&lt;50,2,IF(U11&lt;51,1,IF(U11&lt;52,1,)))))))))))))))))))))))))))))))))))))))))))))))))</f>
        <v>50</v>
      </c>
      <c r="W11" s="119"/>
      <c r="X11" s="110">
        <f t="shared" ref="X11:X58" si="10">IF(W11&lt;1,0,IF(W11&lt;3,50,IF(W11&lt;5,48,IF(W11&lt;7,46,IF(W11&lt;8,44,IF(W11&lt;9,43,IF(W11&lt;10,42,IF(W11&lt;11,41,IF(W11&lt;12,40,IF(W11&lt;13,39,IF(W11&lt;14,38,IF(W11&lt;15,37,IF(W11&lt;16,36,IF(W11&lt;17,35,IF(W11&lt;18,34,IF(W11&lt;19,33,IF(W11&lt;20,32,IF(W11&lt;21,31,IF(W11&lt;22,30,IF(W11&lt;23,29,IF(W11&lt;24,28,IF(W11&lt;25,27,IF(W11&lt;26,26,IF(W11&lt;27,25,IF(W11&lt;28,24,IF(W11&lt;29,23,IF(W11&lt;30,22,IF(W11&lt;31,21,IF(W11&lt;32,20,IF(W11&lt;33,19,IF(W11&lt;34,18,IF(W11&lt;35,17,IF(W11&lt;36,16,IF(W11&lt;37,15,IF(W11&lt;38,14,IF(W11&lt;39,13,IF(W11&lt;40,12,IF(W11&lt;41,11,IF(W11&lt;42,10,IF(W11&lt;43,9,IF(W11&lt;44,8,IF(W11&lt;45,7,IF(W11&lt;46,6,IF(W11&lt;47,5,IF(W11&lt;48,4,IF(W11&lt;49,3,IF(W11&lt;50,2,IF(W11&lt;51,1,IF(W11&lt;52,1,)))))))))))))))))))))))))))))))))))))))))))))))))</f>
        <v>0</v>
      </c>
      <c r="Y11" s="119"/>
      <c r="Z11" s="110">
        <f t="shared" ref="Z11:Z58" si="11">IF(Y11&lt;1,0,IF(Y11&lt;3,50,IF(Y11&lt;5,48,IF(Y11&lt;7,46,IF(Y11&lt;8,44,IF(Y11&lt;9,43,IF(Y11&lt;10,42,IF(Y11&lt;11,41,IF(Y11&lt;12,40,IF(Y11&lt;13,39,IF(Y11&lt;14,38,IF(Y11&lt;15,37,IF(Y11&lt;16,36,IF(Y11&lt;17,35,IF(Y11&lt;18,34,IF(Y11&lt;19,33,IF(Y11&lt;20,32,IF(Y11&lt;21,31,IF(Y11&lt;22,30,IF(Y11&lt;23,29,IF(Y11&lt;24,28,IF(Y11&lt;25,27,IF(Y11&lt;26,26,IF(Y11&lt;27,25,IF(Y11&lt;28,24,IF(Y11&lt;29,23,IF(Y11&lt;30,22,IF(Y11&lt;31,21,IF(Y11&lt;32,20,IF(Y11&lt;33,19,IF(Y11&lt;34,18,IF(Y11&lt;35,17,IF(Y11&lt;36,16,IF(Y11&lt;37,15,IF(Y11&lt;38,14,IF(Y11&lt;39,13,IF(Y11&lt;40,12,IF(Y11&lt;41,11,IF(Y11&lt;42,10,IF(Y11&lt;43,9,IF(Y11&lt;44,8,IF(Y11&lt;45,7,IF(Y11&lt;46,6,IF(Y11&lt;47,5,IF(Y11&lt;48,4,IF(Y11&lt;49,3,IF(Y11&lt;50,2,IF(Y11&lt;51,1,IF(Y11&lt;52,1,)))))))))))))))))))))))))))))))))))))))))))))))))</f>
        <v>0</v>
      </c>
      <c r="AA11" s="141"/>
      <c r="AB11" s="112">
        <f t="shared" ref="AB11:AB58" si="12">IF(AA11&lt;1,0,IF(AA11&lt;3,50,IF(AA11&lt;5,48,IF(AA11&lt;7,46,IF(AA11&lt;8,44,IF(AA11&lt;9,43,IF(AA11&lt;10,42,IF(AA11&lt;11,41,IF(AA11&lt;12,40,IF(AA11&lt;13,39,IF(AA11&lt;14,38,IF(AA11&lt;15,37,IF(AA11&lt;16,36,IF(AA11&lt;17,35,IF(AA11&lt;18,34,IF(AA11&lt;19,33,IF(AA11&lt;20,32,IF(AA11&lt;21,31,IF(AA11&lt;22,30,IF(AA11&lt;23,29,IF(AA11&lt;24,28,IF(AA11&lt;25,27,IF(AA11&lt;26,26,IF(AA11&lt;27,25,IF(AA11&lt;28,24,IF(AA11&lt;29,23,IF(AA11&lt;30,22,IF(AA11&lt;31,21,IF(AA11&lt;32,20,IF(AA11&lt;33,19,IF(AA11&lt;34,18,IF(AA11&lt;35,17,IF(AA11&lt;36,16,IF(AA11&lt;37,15,IF(AA11&lt;38,14,IF(AA11&lt;39,13,IF(AA11&lt;40,12,IF(AA11&lt;41,11,IF(AA11&lt;42,10,IF(AA11&lt;43,9,IF(AA11&lt;44,8,IF(AA11&lt;45,7,IF(AA11&lt;46,6,IF(AA11&lt;47,5,IF(AA11&lt;48,4,IF(AA11&lt;49,3,IF(AA11&lt;50,2,IF(AA11&lt;51,1,IF(AA11&lt;52,1,)))))))))))))))))))))))))))))))))))))))))))))))))</f>
        <v>0</v>
      </c>
      <c r="AC11" s="141"/>
      <c r="AD11" s="112">
        <f t="shared" ref="AD11:AD58" si="13">IF(AC11&lt;1,0,IF(AC11&lt;3,50,IF(AC11&lt;5,48,IF(AC11&lt;7,46,IF(AC11&lt;8,44,IF(AC11&lt;9,43,IF(AC11&lt;10,42,IF(AC11&lt;11,41,IF(AC11&lt;12,40,IF(AC11&lt;13,39,IF(AC11&lt;14,38,IF(AC11&lt;15,37,IF(AC11&lt;16,36,IF(AC11&lt;17,35,IF(AC11&lt;18,34,IF(AC11&lt;19,33,IF(AC11&lt;20,32,IF(AC11&lt;21,31,IF(AC11&lt;22,30,IF(AC11&lt;23,29,IF(AC11&lt;24,28,IF(AC11&lt;25,27,IF(AC11&lt;26,26,IF(AC11&lt;27,25,IF(AC11&lt;28,24,IF(AC11&lt;29,23,IF(AC11&lt;30,22,IF(AC11&lt;31,21,IF(AC11&lt;32,20,IF(AC11&lt;33,19,IF(AC11&lt;34,18,IF(AC11&lt;35,17,IF(AC11&lt;36,16,IF(AC11&lt;37,15,IF(AC11&lt;38,14,IF(AC11&lt;39,13,IF(AC11&lt;40,12,IF(AC11&lt;41,11,IF(AC11&lt;42,10,IF(AC11&lt;43,9,IF(AC11&lt;44,8,IF(AC11&lt;45,7,IF(AC11&lt;46,6,IF(AC11&lt;47,5,IF(AC11&lt;48,4,IF(AC11&lt;49,3,IF(AC11&lt;50,2,IF(AC11&lt;51,1,IF(AC11&lt;52,1,)))))))))))))))))))))))))))))))))))))))))))))))))</f>
        <v>0</v>
      </c>
      <c r="AE11" s="143"/>
      <c r="AF11" s="114">
        <f t="shared" ref="AF11:AF58" si="14">IF(AE11&lt;1,0,IF(AE11&lt;3,50,IF(AE11&lt;5,48,IF(AE11&lt;7,46,IF(AE11&lt;8,44,IF(AE11&lt;9,43,IF(AE11&lt;10,42,IF(AE11&lt;11,41,IF(AE11&lt;12,40,IF(AE11&lt;13,39,IF(AE11&lt;14,38,IF(AE11&lt;15,37,IF(AE11&lt;16,36,IF(AE11&lt;17,35,IF(AE11&lt;18,34,IF(AE11&lt;19,33,IF(AE11&lt;20,32,IF(AE11&lt;21,31,IF(AE11&lt;22,30,IF(AE11&lt;23,29,IF(AE11&lt;24,28,IF(AE11&lt;25,27,IF(AE11&lt;26,26,IF(AE11&lt;27,25,IF(AE11&lt;28,24,IF(AE11&lt;29,23,IF(AE11&lt;30,22,IF(AE11&lt;31,21,IF(AE11&lt;32,20,IF(AE11&lt;33,19,IF(AE11&lt;34,18,IF(AE11&lt;35,17,IF(AE11&lt;36,16,IF(AE11&lt;37,15,IF(AE11&lt;38,14,IF(AE11&lt;39,13,IF(AE11&lt;40,12,IF(AE11&lt;41,11,IF(AE11&lt;42,10,IF(AE11&lt;43,9,IF(AE11&lt;44,8,IF(AE11&lt;45,7,IF(AE11&lt;46,6,IF(AE11&lt;47,5,IF(AE11&lt;48,4,IF(AE11&lt;49,3,IF(AE11&lt;50,2,IF(AE11&lt;51,1,IF(AE11&lt;52,1,)))))))))))))))))))))))))))))))))))))))))))))))))</f>
        <v>0</v>
      </c>
      <c r="AG11" s="143"/>
      <c r="AH11" s="114">
        <f t="shared" ref="AH11:AH58" si="15">IF(AG11&lt;1,0,IF(AG11&lt;3,50,IF(AG11&lt;5,48,IF(AG11&lt;7,46,IF(AG11&lt;8,44,IF(AG11&lt;9,43,IF(AG11&lt;10,42,IF(AG11&lt;11,41,IF(AG11&lt;12,40,IF(AG11&lt;13,39,IF(AG11&lt;14,38,IF(AG11&lt;15,37,IF(AG11&lt;16,36,IF(AG11&lt;17,35,IF(AG11&lt;18,34,IF(AG11&lt;19,33,IF(AG11&lt;20,32,IF(AG11&lt;21,31,IF(AG11&lt;22,30,IF(AG11&lt;23,29,IF(AG11&lt;24,28,IF(AG11&lt;25,27,IF(AG11&lt;26,26,IF(AG11&lt;27,25,IF(AG11&lt;28,24,IF(AG11&lt;29,23,IF(AG11&lt;30,22,IF(AG11&lt;31,21,IF(AG11&lt;32,20,IF(AG11&lt;33,19,IF(AG11&lt;34,18,IF(AG11&lt;35,17,IF(AG11&lt;36,16,IF(AG11&lt;37,15,IF(AG11&lt;38,14,IF(AG11&lt;39,13,IF(AG11&lt;40,12,IF(AG11&lt;41,11,IF(AG11&lt;42,10,IF(AG11&lt;43,9,IF(AG11&lt;44,8,IF(AG11&lt;45,7,IF(AG11&lt;46,6,IF(AG11&lt;47,5,IF(AG11&lt;48,4,IF(AG11&lt;49,3,IF(AG11&lt;50,2,IF(AG11&lt;51,1,IF(AG11&lt;52,1,)))))))))))))))))))))))))))))))))))))))))))))))))</f>
        <v>0</v>
      </c>
      <c r="AI11" s="149"/>
      <c r="AJ11" s="116">
        <f t="shared" ref="AJ11:AJ58" si="16">IF(AI11&lt;1,0,IF(AI11&lt;3,50,IF(AI11&lt;5,48,IF(AI11&lt;7,46,IF(AI11&lt;8,44,IF(AI11&lt;9,43,IF(AI11&lt;10,42,IF(AI11&lt;11,41,IF(AI11&lt;12,40,IF(AI11&lt;13,39,IF(AI11&lt;14,38,IF(AI11&lt;15,37,IF(AI11&lt;16,36,IF(AI11&lt;17,35,IF(AI11&lt;18,34,IF(AI11&lt;19,33,IF(AI11&lt;20,32,IF(AI11&lt;21,31,IF(AI11&lt;22,30,IF(AI11&lt;23,29,IF(AI11&lt;24,28,IF(AI11&lt;25,27,IF(AI11&lt;26,26,IF(AI11&lt;27,25,IF(AI11&lt;28,24,IF(AI11&lt;29,23,IF(AI11&lt;30,22,IF(AI11&lt;31,21,IF(AI11&lt;32,20,IF(AI11&lt;33,19,IF(AI11&lt;34,18,IF(AI11&lt;35,17,IF(AI11&lt;36,16,IF(AI11&lt;37,15,IF(AI11&lt;38,14,IF(AI11&lt;39,13,IF(AI11&lt;40,12,IF(AI11&lt;41,11,IF(AI11&lt;42,10,IF(AI11&lt;43,9,IF(AI11&lt;44,8,IF(AI11&lt;45,7,IF(AI11&lt;46,6,IF(AI11&lt;47,5,IF(AI11&lt;48,4,IF(AI11&lt;49,3,IF(AI11&lt;50,2,IF(AI11&lt;51,1,IF(AI11&lt;52,1,)))))))))))))))))))))))))))))))))))))))))))))))))</f>
        <v>0</v>
      </c>
      <c r="AK11" s="149"/>
      <c r="AL11" s="116">
        <f t="shared" ref="AL11:AL58" si="17">IF(AK11&lt;1,0,IF(AK11&lt;3,50,IF(AK11&lt;5,48,IF(AK11&lt;7,46,IF(AK11&lt;8,44,IF(AK11&lt;9,43,IF(AK11&lt;10,42,IF(AK11&lt;11,41,IF(AK11&lt;12,40,IF(AK11&lt;13,39,IF(AK11&lt;14,38,IF(AK11&lt;15,37,IF(AK11&lt;16,36,IF(AK11&lt;17,35,IF(AK11&lt;18,34,IF(AK11&lt;19,33,IF(AK11&lt;20,32,IF(AK11&lt;21,31,IF(AK11&lt;22,30,IF(AK11&lt;23,29,IF(AK11&lt;24,28,IF(AK11&lt;25,27,IF(AK11&lt;26,26,IF(AK11&lt;27,25,IF(AK11&lt;28,24,IF(AK11&lt;29,23,IF(AK11&lt;30,22,IF(AK11&lt;31,21,IF(AK11&lt;32,20,IF(AK11&lt;33,19,IF(AK11&lt;34,18,IF(AK11&lt;35,17,IF(AK11&lt;36,16,IF(AK11&lt;37,15,IF(AK11&lt;38,14,IF(AK11&lt;39,13,IF(AK11&lt;40,12,IF(AK11&lt;41,11,IF(AK11&lt;42,10,IF(AK11&lt;43,9,IF(AK11&lt;44,8,IF(AK11&lt;45,7,IF(AK11&lt;46,6,IF(AK11&lt;47,5,IF(AK11&lt;48,4,IF(AK11&lt;49,3,IF(AK11&lt;50,2,IF(AK11&lt;51,1,IF(AK11&lt;52,1,)))))))))))))))))))))))))))))))))))))))))))))))))</f>
        <v>0</v>
      </c>
      <c r="AM11" s="51">
        <f t="shared" ref="AM11:AM58" si="18">D11+F11+H11+J11+L11+N11+P11+R11+T11+V11+X11+Z11+AB11+AD11+AF11+AH11+AJ11+AL11</f>
        <v>380</v>
      </c>
      <c r="AN11" s="139">
        <f t="shared" ref="AN11:AN58" si="19">AM11</f>
        <v>380</v>
      </c>
      <c r="AO11" s="140">
        <f t="shared" ref="AO11:AO58" si="20">IF(ISNUMBER(AN11),RANK(AN11,$AN$11:$AN$58,0),"")</f>
        <v>1</v>
      </c>
      <c r="AP11" s="145">
        <v>9</v>
      </c>
    </row>
    <row r="12" spans="1:42" ht="21" customHeight="1" x14ac:dyDescent="0.25">
      <c r="A12" s="45">
        <v>33</v>
      </c>
      <c r="B12" s="145">
        <v>47</v>
      </c>
      <c r="C12" s="144">
        <v>1</v>
      </c>
      <c r="D12" s="122">
        <f t="shared" si="0"/>
        <v>50</v>
      </c>
      <c r="E12" s="119">
        <v>1</v>
      </c>
      <c r="F12" s="122">
        <f t="shared" si="1"/>
        <v>50</v>
      </c>
      <c r="G12" s="141">
        <v>3</v>
      </c>
      <c r="H12" s="124">
        <f t="shared" si="2"/>
        <v>48</v>
      </c>
      <c r="I12" s="141">
        <v>1</v>
      </c>
      <c r="J12" s="124">
        <f t="shared" si="3"/>
        <v>50</v>
      </c>
      <c r="K12" s="143">
        <v>4</v>
      </c>
      <c r="L12" s="126">
        <f t="shared" si="4"/>
        <v>48</v>
      </c>
      <c r="M12" s="143">
        <v>14</v>
      </c>
      <c r="N12" s="126">
        <f t="shared" si="5"/>
        <v>37</v>
      </c>
      <c r="O12" s="163"/>
      <c r="P12" s="128">
        <f t="shared" si="6"/>
        <v>0</v>
      </c>
      <c r="Q12" s="163"/>
      <c r="R12" s="128">
        <f t="shared" si="7"/>
        <v>0</v>
      </c>
      <c r="S12" s="142">
        <v>6</v>
      </c>
      <c r="T12" s="130">
        <f t="shared" si="8"/>
        <v>46</v>
      </c>
      <c r="U12" s="142">
        <v>5</v>
      </c>
      <c r="V12" s="130">
        <f t="shared" si="9"/>
        <v>46</v>
      </c>
      <c r="W12" s="119"/>
      <c r="X12" s="122">
        <f t="shared" si="10"/>
        <v>0</v>
      </c>
      <c r="Y12" s="119"/>
      <c r="Z12" s="122">
        <f t="shared" si="11"/>
        <v>0</v>
      </c>
      <c r="AA12" s="147"/>
      <c r="AB12" s="124">
        <f t="shared" si="12"/>
        <v>0</v>
      </c>
      <c r="AC12" s="147"/>
      <c r="AD12" s="124">
        <f t="shared" si="13"/>
        <v>0</v>
      </c>
      <c r="AE12" s="148"/>
      <c r="AF12" s="126">
        <f t="shared" si="14"/>
        <v>0</v>
      </c>
      <c r="AG12" s="148"/>
      <c r="AH12" s="126">
        <f t="shared" si="15"/>
        <v>0</v>
      </c>
      <c r="AI12" s="150"/>
      <c r="AJ12" s="128">
        <f t="shared" si="16"/>
        <v>0</v>
      </c>
      <c r="AK12" s="150"/>
      <c r="AL12" s="128">
        <f t="shared" si="17"/>
        <v>0</v>
      </c>
      <c r="AM12" s="51">
        <f t="shared" si="18"/>
        <v>375</v>
      </c>
      <c r="AN12" s="139">
        <f t="shared" si="19"/>
        <v>375</v>
      </c>
      <c r="AO12" s="140">
        <f t="shared" si="20"/>
        <v>2</v>
      </c>
      <c r="AP12" s="145">
        <v>47</v>
      </c>
    </row>
    <row r="13" spans="1:42" ht="21" customHeight="1" x14ac:dyDescent="0.25">
      <c r="A13" s="45">
        <v>20</v>
      </c>
      <c r="B13" s="145">
        <v>31</v>
      </c>
      <c r="C13" s="144">
        <v>4</v>
      </c>
      <c r="D13" s="122">
        <f t="shared" si="0"/>
        <v>48</v>
      </c>
      <c r="E13" s="119">
        <v>14</v>
      </c>
      <c r="F13" s="122">
        <f t="shared" si="1"/>
        <v>37</v>
      </c>
      <c r="G13" s="141">
        <v>18</v>
      </c>
      <c r="H13" s="124">
        <f t="shared" si="2"/>
        <v>33</v>
      </c>
      <c r="I13" s="141">
        <v>4</v>
      </c>
      <c r="J13" s="124">
        <f t="shared" si="3"/>
        <v>48</v>
      </c>
      <c r="K13" s="143">
        <v>5</v>
      </c>
      <c r="L13" s="126">
        <f t="shared" si="4"/>
        <v>46</v>
      </c>
      <c r="M13" s="143">
        <v>2</v>
      </c>
      <c r="N13" s="126">
        <f t="shared" si="5"/>
        <v>50</v>
      </c>
      <c r="O13" s="163"/>
      <c r="P13" s="128">
        <f t="shared" si="6"/>
        <v>0</v>
      </c>
      <c r="Q13" s="163"/>
      <c r="R13" s="128">
        <f t="shared" si="7"/>
        <v>0</v>
      </c>
      <c r="S13" s="142">
        <v>13</v>
      </c>
      <c r="T13" s="130">
        <f t="shared" si="8"/>
        <v>38</v>
      </c>
      <c r="U13" s="142">
        <v>18</v>
      </c>
      <c r="V13" s="130">
        <f t="shared" si="9"/>
        <v>33</v>
      </c>
      <c r="W13" s="119"/>
      <c r="X13" s="122">
        <f t="shared" si="10"/>
        <v>0</v>
      </c>
      <c r="Y13" s="119"/>
      <c r="Z13" s="122">
        <f t="shared" si="11"/>
        <v>0</v>
      </c>
      <c r="AA13" s="147"/>
      <c r="AB13" s="124">
        <f t="shared" si="12"/>
        <v>0</v>
      </c>
      <c r="AC13" s="147"/>
      <c r="AD13" s="124">
        <f t="shared" si="13"/>
        <v>0</v>
      </c>
      <c r="AE13" s="148"/>
      <c r="AF13" s="126">
        <f t="shared" si="14"/>
        <v>0</v>
      </c>
      <c r="AG13" s="148"/>
      <c r="AH13" s="126">
        <f t="shared" si="15"/>
        <v>0</v>
      </c>
      <c r="AI13" s="150"/>
      <c r="AJ13" s="128">
        <f t="shared" si="16"/>
        <v>0</v>
      </c>
      <c r="AK13" s="150"/>
      <c r="AL13" s="128">
        <f t="shared" si="17"/>
        <v>0</v>
      </c>
      <c r="AM13" s="51">
        <f t="shared" si="18"/>
        <v>333</v>
      </c>
      <c r="AN13" s="139">
        <f t="shared" si="19"/>
        <v>333</v>
      </c>
      <c r="AO13" s="140">
        <f t="shared" si="20"/>
        <v>3</v>
      </c>
      <c r="AP13" s="145">
        <v>31</v>
      </c>
    </row>
    <row r="14" spans="1:42" ht="21" customHeight="1" x14ac:dyDescent="0.25">
      <c r="A14" s="45">
        <v>16</v>
      </c>
      <c r="B14" s="145">
        <v>27</v>
      </c>
      <c r="C14" s="144">
        <v>10</v>
      </c>
      <c r="D14" s="122">
        <f t="shared" si="0"/>
        <v>41</v>
      </c>
      <c r="E14" s="119">
        <v>4</v>
      </c>
      <c r="F14" s="122">
        <f t="shared" si="1"/>
        <v>48</v>
      </c>
      <c r="G14" s="141">
        <v>8</v>
      </c>
      <c r="H14" s="124">
        <f t="shared" si="2"/>
        <v>43</v>
      </c>
      <c r="I14" s="141">
        <v>2</v>
      </c>
      <c r="J14" s="124">
        <f t="shared" si="3"/>
        <v>50</v>
      </c>
      <c r="K14" s="143">
        <v>9</v>
      </c>
      <c r="L14" s="126">
        <f t="shared" si="4"/>
        <v>42</v>
      </c>
      <c r="M14" s="143">
        <v>8</v>
      </c>
      <c r="N14" s="126">
        <f t="shared" si="5"/>
        <v>43</v>
      </c>
      <c r="O14" s="163"/>
      <c r="P14" s="128">
        <f t="shared" si="6"/>
        <v>0</v>
      </c>
      <c r="Q14" s="163"/>
      <c r="R14" s="128">
        <f t="shared" si="7"/>
        <v>0</v>
      </c>
      <c r="S14" s="142">
        <v>16</v>
      </c>
      <c r="T14" s="130">
        <f t="shared" si="8"/>
        <v>35</v>
      </c>
      <c r="U14" s="142">
        <v>35</v>
      </c>
      <c r="V14" s="130">
        <f t="shared" si="9"/>
        <v>16</v>
      </c>
      <c r="W14" s="119"/>
      <c r="X14" s="122">
        <f t="shared" si="10"/>
        <v>0</v>
      </c>
      <c r="Y14" s="119"/>
      <c r="Z14" s="122">
        <f t="shared" si="11"/>
        <v>0</v>
      </c>
      <c r="AA14" s="147"/>
      <c r="AB14" s="124">
        <f t="shared" si="12"/>
        <v>0</v>
      </c>
      <c r="AC14" s="147"/>
      <c r="AD14" s="124">
        <f t="shared" si="13"/>
        <v>0</v>
      </c>
      <c r="AE14" s="148"/>
      <c r="AF14" s="126">
        <f t="shared" si="14"/>
        <v>0</v>
      </c>
      <c r="AG14" s="148"/>
      <c r="AH14" s="126">
        <f t="shared" si="15"/>
        <v>0</v>
      </c>
      <c r="AI14" s="150"/>
      <c r="AJ14" s="128">
        <f t="shared" si="16"/>
        <v>0</v>
      </c>
      <c r="AK14" s="150"/>
      <c r="AL14" s="128">
        <f t="shared" si="17"/>
        <v>0</v>
      </c>
      <c r="AM14" s="51">
        <f t="shared" si="18"/>
        <v>318</v>
      </c>
      <c r="AN14" s="139">
        <f t="shared" si="19"/>
        <v>318</v>
      </c>
      <c r="AO14" s="140">
        <f t="shared" si="20"/>
        <v>4</v>
      </c>
      <c r="AP14" s="145">
        <v>27</v>
      </c>
    </row>
    <row r="15" spans="1:42" ht="21" customHeight="1" x14ac:dyDescent="0.25">
      <c r="A15" s="45">
        <v>6</v>
      </c>
      <c r="B15" s="145">
        <v>12</v>
      </c>
      <c r="C15" s="144">
        <v>12</v>
      </c>
      <c r="D15" s="122">
        <f t="shared" si="0"/>
        <v>39</v>
      </c>
      <c r="E15" s="119">
        <v>16</v>
      </c>
      <c r="F15" s="122">
        <f t="shared" si="1"/>
        <v>35</v>
      </c>
      <c r="G15" s="141">
        <v>7</v>
      </c>
      <c r="H15" s="124">
        <f t="shared" si="2"/>
        <v>44</v>
      </c>
      <c r="I15" s="141">
        <v>6</v>
      </c>
      <c r="J15" s="124">
        <f t="shared" si="3"/>
        <v>46</v>
      </c>
      <c r="K15" s="143">
        <v>13</v>
      </c>
      <c r="L15" s="126">
        <f t="shared" si="4"/>
        <v>38</v>
      </c>
      <c r="M15" s="143">
        <v>10</v>
      </c>
      <c r="N15" s="126">
        <f t="shared" si="5"/>
        <v>41</v>
      </c>
      <c r="O15" s="163"/>
      <c r="P15" s="128">
        <f t="shared" si="6"/>
        <v>0</v>
      </c>
      <c r="Q15" s="163"/>
      <c r="R15" s="128">
        <f t="shared" si="7"/>
        <v>0</v>
      </c>
      <c r="S15" s="142">
        <v>12</v>
      </c>
      <c r="T15" s="130">
        <f t="shared" si="8"/>
        <v>39</v>
      </c>
      <c r="U15" s="142">
        <v>16</v>
      </c>
      <c r="V15" s="130">
        <f t="shared" si="9"/>
        <v>35</v>
      </c>
      <c r="W15" s="119"/>
      <c r="X15" s="122">
        <f t="shared" si="10"/>
        <v>0</v>
      </c>
      <c r="Y15" s="119"/>
      <c r="Z15" s="122">
        <f t="shared" si="11"/>
        <v>0</v>
      </c>
      <c r="AA15" s="147"/>
      <c r="AB15" s="124">
        <f t="shared" si="12"/>
        <v>0</v>
      </c>
      <c r="AC15" s="147"/>
      <c r="AD15" s="124">
        <f t="shared" si="13"/>
        <v>0</v>
      </c>
      <c r="AE15" s="148"/>
      <c r="AF15" s="126">
        <f t="shared" si="14"/>
        <v>0</v>
      </c>
      <c r="AG15" s="148"/>
      <c r="AH15" s="126">
        <f t="shared" si="15"/>
        <v>0</v>
      </c>
      <c r="AI15" s="150"/>
      <c r="AJ15" s="128">
        <f t="shared" si="16"/>
        <v>0</v>
      </c>
      <c r="AK15" s="150"/>
      <c r="AL15" s="128">
        <f t="shared" si="17"/>
        <v>0</v>
      </c>
      <c r="AM15" s="51">
        <f t="shared" si="18"/>
        <v>317</v>
      </c>
      <c r="AN15" s="139">
        <f t="shared" si="19"/>
        <v>317</v>
      </c>
      <c r="AO15" s="140">
        <f t="shared" si="20"/>
        <v>5</v>
      </c>
      <c r="AP15" s="145">
        <v>12</v>
      </c>
    </row>
    <row r="16" spans="1:42" ht="21" customHeight="1" x14ac:dyDescent="0.25">
      <c r="A16" s="45">
        <v>10</v>
      </c>
      <c r="B16" s="145">
        <v>19</v>
      </c>
      <c r="C16" s="144">
        <v>25</v>
      </c>
      <c r="D16" s="122">
        <f t="shared" si="0"/>
        <v>26</v>
      </c>
      <c r="E16" s="119">
        <v>6</v>
      </c>
      <c r="F16" s="122">
        <f t="shared" si="1"/>
        <v>46</v>
      </c>
      <c r="G16" s="141">
        <v>28</v>
      </c>
      <c r="H16" s="124">
        <f t="shared" si="2"/>
        <v>23</v>
      </c>
      <c r="I16" s="141">
        <v>17</v>
      </c>
      <c r="J16" s="124">
        <f t="shared" si="3"/>
        <v>34</v>
      </c>
      <c r="K16" s="143">
        <v>8</v>
      </c>
      <c r="L16" s="126">
        <f t="shared" si="4"/>
        <v>43</v>
      </c>
      <c r="M16" s="143">
        <v>3</v>
      </c>
      <c r="N16" s="126">
        <f t="shared" si="5"/>
        <v>48</v>
      </c>
      <c r="O16" s="163"/>
      <c r="P16" s="128">
        <f t="shared" si="6"/>
        <v>0</v>
      </c>
      <c r="Q16" s="163"/>
      <c r="R16" s="128">
        <f t="shared" si="7"/>
        <v>0</v>
      </c>
      <c r="S16" s="142">
        <v>1</v>
      </c>
      <c r="T16" s="130">
        <f t="shared" si="8"/>
        <v>50</v>
      </c>
      <c r="U16" s="142">
        <v>10</v>
      </c>
      <c r="V16" s="130">
        <f t="shared" si="9"/>
        <v>41</v>
      </c>
      <c r="W16" s="119"/>
      <c r="X16" s="122">
        <f t="shared" si="10"/>
        <v>0</v>
      </c>
      <c r="Y16" s="119"/>
      <c r="Z16" s="122">
        <f t="shared" si="11"/>
        <v>0</v>
      </c>
      <c r="AA16" s="147"/>
      <c r="AB16" s="124">
        <f t="shared" si="12"/>
        <v>0</v>
      </c>
      <c r="AC16" s="147"/>
      <c r="AD16" s="124">
        <f t="shared" si="13"/>
        <v>0</v>
      </c>
      <c r="AE16" s="148"/>
      <c r="AF16" s="126">
        <f t="shared" si="14"/>
        <v>0</v>
      </c>
      <c r="AG16" s="148"/>
      <c r="AH16" s="126">
        <f t="shared" si="15"/>
        <v>0</v>
      </c>
      <c r="AI16" s="150"/>
      <c r="AJ16" s="128">
        <f t="shared" si="16"/>
        <v>0</v>
      </c>
      <c r="AK16" s="150"/>
      <c r="AL16" s="128">
        <f t="shared" si="17"/>
        <v>0</v>
      </c>
      <c r="AM16" s="51">
        <f t="shared" si="18"/>
        <v>311</v>
      </c>
      <c r="AN16" s="139">
        <f t="shared" si="19"/>
        <v>311</v>
      </c>
      <c r="AO16" s="140">
        <f t="shared" si="20"/>
        <v>6</v>
      </c>
      <c r="AP16" s="145">
        <v>19</v>
      </c>
    </row>
    <row r="17" spans="1:42" ht="21" customHeight="1" x14ac:dyDescent="0.25">
      <c r="A17" s="45">
        <v>12</v>
      </c>
      <c r="B17" s="145">
        <v>22</v>
      </c>
      <c r="C17" s="144">
        <v>15</v>
      </c>
      <c r="D17" s="122">
        <f t="shared" si="0"/>
        <v>36</v>
      </c>
      <c r="E17" s="119">
        <v>9</v>
      </c>
      <c r="F17" s="122">
        <f t="shared" si="1"/>
        <v>42</v>
      </c>
      <c r="G17" s="141">
        <v>4</v>
      </c>
      <c r="H17" s="124">
        <f t="shared" si="2"/>
        <v>48</v>
      </c>
      <c r="I17" s="141">
        <v>8</v>
      </c>
      <c r="J17" s="124">
        <f t="shared" si="3"/>
        <v>43</v>
      </c>
      <c r="K17" s="143">
        <v>20</v>
      </c>
      <c r="L17" s="126">
        <f t="shared" si="4"/>
        <v>31</v>
      </c>
      <c r="M17" s="143">
        <v>20</v>
      </c>
      <c r="N17" s="126">
        <f t="shared" si="5"/>
        <v>31</v>
      </c>
      <c r="O17" s="163"/>
      <c r="P17" s="128">
        <f t="shared" si="6"/>
        <v>0</v>
      </c>
      <c r="Q17" s="163"/>
      <c r="R17" s="128">
        <f t="shared" si="7"/>
        <v>0</v>
      </c>
      <c r="S17" s="142">
        <v>11</v>
      </c>
      <c r="T17" s="130">
        <f t="shared" si="8"/>
        <v>40</v>
      </c>
      <c r="U17" s="142">
        <v>13</v>
      </c>
      <c r="V17" s="130">
        <f t="shared" si="9"/>
        <v>38</v>
      </c>
      <c r="W17" s="119"/>
      <c r="X17" s="122">
        <f t="shared" si="10"/>
        <v>0</v>
      </c>
      <c r="Y17" s="119"/>
      <c r="Z17" s="122">
        <f t="shared" si="11"/>
        <v>0</v>
      </c>
      <c r="AA17" s="147"/>
      <c r="AB17" s="124">
        <f t="shared" si="12"/>
        <v>0</v>
      </c>
      <c r="AC17" s="147"/>
      <c r="AD17" s="124">
        <f t="shared" si="13"/>
        <v>0</v>
      </c>
      <c r="AE17" s="148"/>
      <c r="AF17" s="126">
        <f t="shared" si="14"/>
        <v>0</v>
      </c>
      <c r="AG17" s="148"/>
      <c r="AH17" s="126">
        <f t="shared" si="15"/>
        <v>0</v>
      </c>
      <c r="AI17" s="150"/>
      <c r="AJ17" s="128">
        <f t="shared" si="16"/>
        <v>0</v>
      </c>
      <c r="AK17" s="150"/>
      <c r="AL17" s="128">
        <f t="shared" si="17"/>
        <v>0</v>
      </c>
      <c r="AM17" s="51">
        <f t="shared" si="18"/>
        <v>309</v>
      </c>
      <c r="AN17" s="139">
        <f t="shared" si="19"/>
        <v>309</v>
      </c>
      <c r="AO17" s="140">
        <f t="shared" si="20"/>
        <v>7</v>
      </c>
      <c r="AP17" s="145">
        <v>22</v>
      </c>
    </row>
    <row r="18" spans="1:42" ht="21" customHeight="1" x14ac:dyDescent="0.25">
      <c r="A18" s="45">
        <v>41</v>
      </c>
      <c r="B18" s="145">
        <v>56</v>
      </c>
      <c r="C18" s="144">
        <v>18</v>
      </c>
      <c r="D18" s="122">
        <f t="shared" si="0"/>
        <v>33</v>
      </c>
      <c r="E18" s="119">
        <v>9</v>
      </c>
      <c r="F18" s="122">
        <f t="shared" si="1"/>
        <v>42</v>
      </c>
      <c r="G18" s="141">
        <v>9</v>
      </c>
      <c r="H18" s="124">
        <f t="shared" si="2"/>
        <v>42</v>
      </c>
      <c r="I18" s="141">
        <v>9</v>
      </c>
      <c r="J18" s="124">
        <f t="shared" si="3"/>
        <v>42</v>
      </c>
      <c r="K18" s="143">
        <v>17</v>
      </c>
      <c r="L18" s="126">
        <f t="shared" si="4"/>
        <v>34</v>
      </c>
      <c r="M18" s="143">
        <v>4</v>
      </c>
      <c r="N18" s="126">
        <f t="shared" si="5"/>
        <v>48</v>
      </c>
      <c r="O18" s="163"/>
      <c r="P18" s="128">
        <f t="shared" si="6"/>
        <v>0</v>
      </c>
      <c r="Q18" s="163"/>
      <c r="R18" s="128">
        <f t="shared" si="7"/>
        <v>0</v>
      </c>
      <c r="S18" s="142">
        <v>35</v>
      </c>
      <c r="T18" s="130">
        <f t="shared" si="8"/>
        <v>16</v>
      </c>
      <c r="U18" s="142">
        <v>2</v>
      </c>
      <c r="V18" s="130">
        <f t="shared" si="9"/>
        <v>50</v>
      </c>
      <c r="W18" s="119"/>
      <c r="X18" s="122">
        <f t="shared" si="10"/>
        <v>0</v>
      </c>
      <c r="Y18" s="119"/>
      <c r="Z18" s="122">
        <f t="shared" si="11"/>
        <v>0</v>
      </c>
      <c r="AA18" s="147"/>
      <c r="AB18" s="124">
        <f t="shared" si="12"/>
        <v>0</v>
      </c>
      <c r="AC18" s="147"/>
      <c r="AD18" s="124">
        <f t="shared" si="13"/>
        <v>0</v>
      </c>
      <c r="AE18" s="148"/>
      <c r="AF18" s="126">
        <f t="shared" si="14"/>
        <v>0</v>
      </c>
      <c r="AG18" s="148"/>
      <c r="AH18" s="126">
        <f t="shared" si="15"/>
        <v>0</v>
      </c>
      <c r="AI18" s="150"/>
      <c r="AJ18" s="128">
        <f t="shared" si="16"/>
        <v>0</v>
      </c>
      <c r="AK18" s="150"/>
      <c r="AL18" s="128">
        <f t="shared" si="17"/>
        <v>0</v>
      </c>
      <c r="AM18" s="51">
        <f t="shared" si="18"/>
        <v>307</v>
      </c>
      <c r="AN18" s="139">
        <f t="shared" si="19"/>
        <v>307</v>
      </c>
      <c r="AO18" s="140">
        <f t="shared" si="20"/>
        <v>8</v>
      </c>
      <c r="AP18" s="145">
        <v>56</v>
      </c>
    </row>
    <row r="19" spans="1:42" ht="21" customHeight="1" x14ac:dyDescent="0.25">
      <c r="A19" s="45">
        <v>34</v>
      </c>
      <c r="B19" s="145">
        <v>48</v>
      </c>
      <c r="C19" s="144">
        <v>28</v>
      </c>
      <c r="D19" s="122">
        <f t="shared" si="0"/>
        <v>23</v>
      </c>
      <c r="E19" s="119">
        <v>2</v>
      </c>
      <c r="F19" s="122">
        <f t="shared" si="1"/>
        <v>50</v>
      </c>
      <c r="G19" s="141">
        <v>14</v>
      </c>
      <c r="H19" s="124">
        <f t="shared" si="2"/>
        <v>37</v>
      </c>
      <c r="I19" s="141">
        <v>14</v>
      </c>
      <c r="J19" s="124">
        <f t="shared" si="3"/>
        <v>37</v>
      </c>
      <c r="K19" s="143">
        <v>12</v>
      </c>
      <c r="L19" s="126">
        <f t="shared" si="4"/>
        <v>39</v>
      </c>
      <c r="M19" s="143">
        <v>1</v>
      </c>
      <c r="N19" s="126">
        <f t="shared" si="5"/>
        <v>50</v>
      </c>
      <c r="O19" s="163"/>
      <c r="P19" s="128">
        <f t="shared" si="6"/>
        <v>0</v>
      </c>
      <c r="Q19" s="163"/>
      <c r="R19" s="128">
        <f t="shared" si="7"/>
        <v>0</v>
      </c>
      <c r="S19" s="142">
        <v>7</v>
      </c>
      <c r="T19" s="130">
        <f t="shared" si="8"/>
        <v>44</v>
      </c>
      <c r="U19" s="142">
        <v>28</v>
      </c>
      <c r="V19" s="130">
        <f t="shared" si="9"/>
        <v>23</v>
      </c>
      <c r="W19" s="119"/>
      <c r="X19" s="122">
        <f t="shared" si="10"/>
        <v>0</v>
      </c>
      <c r="Y19" s="119"/>
      <c r="Z19" s="122">
        <f t="shared" si="11"/>
        <v>0</v>
      </c>
      <c r="AA19" s="147"/>
      <c r="AB19" s="124">
        <f t="shared" si="12"/>
        <v>0</v>
      </c>
      <c r="AC19" s="147"/>
      <c r="AD19" s="124">
        <f t="shared" si="13"/>
        <v>0</v>
      </c>
      <c r="AE19" s="148"/>
      <c r="AF19" s="126">
        <f t="shared" si="14"/>
        <v>0</v>
      </c>
      <c r="AG19" s="148"/>
      <c r="AH19" s="126">
        <f t="shared" si="15"/>
        <v>0</v>
      </c>
      <c r="AI19" s="150"/>
      <c r="AJ19" s="128">
        <f t="shared" si="16"/>
        <v>0</v>
      </c>
      <c r="AK19" s="150"/>
      <c r="AL19" s="128">
        <f t="shared" si="17"/>
        <v>0</v>
      </c>
      <c r="AM19" s="51">
        <f t="shared" si="18"/>
        <v>303</v>
      </c>
      <c r="AN19" s="139">
        <f t="shared" si="19"/>
        <v>303</v>
      </c>
      <c r="AO19" s="140">
        <f t="shared" si="20"/>
        <v>9</v>
      </c>
      <c r="AP19" s="145">
        <v>48</v>
      </c>
    </row>
    <row r="20" spans="1:42" ht="21" customHeight="1" x14ac:dyDescent="0.25">
      <c r="A20" s="45">
        <v>24</v>
      </c>
      <c r="B20" s="145">
        <v>38</v>
      </c>
      <c r="C20" s="144">
        <v>6</v>
      </c>
      <c r="D20" s="122">
        <f t="shared" si="0"/>
        <v>46</v>
      </c>
      <c r="E20" s="119">
        <v>8</v>
      </c>
      <c r="F20" s="122">
        <f t="shared" si="1"/>
        <v>43</v>
      </c>
      <c r="G20" s="141">
        <v>41</v>
      </c>
      <c r="H20" s="124">
        <f t="shared" si="2"/>
        <v>10</v>
      </c>
      <c r="I20" s="141">
        <v>13</v>
      </c>
      <c r="J20" s="124">
        <f t="shared" si="3"/>
        <v>38</v>
      </c>
      <c r="K20" s="143">
        <v>11</v>
      </c>
      <c r="L20" s="126">
        <f t="shared" si="4"/>
        <v>40</v>
      </c>
      <c r="M20" s="143">
        <v>25</v>
      </c>
      <c r="N20" s="126">
        <f t="shared" si="5"/>
        <v>26</v>
      </c>
      <c r="O20" s="163"/>
      <c r="P20" s="128">
        <f t="shared" si="6"/>
        <v>0</v>
      </c>
      <c r="Q20" s="163"/>
      <c r="R20" s="128">
        <f t="shared" si="7"/>
        <v>0</v>
      </c>
      <c r="S20" s="142">
        <v>8</v>
      </c>
      <c r="T20" s="130">
        <f t="shared" si="8"/>
        <v>43</v>
      </c>
      <c r="U20" s="142">
        <v>3</v>
      </c>
      <c r="V20" s="130">
        <f t="shared" si="9"/>
        <v>48</v>
      </c>
      <c r="W20" s="119"/>
      <c r="X20" s="122">
        <f t="shared" si="10"/>
        <v>0</v>
      </c>
      <c r="Y20" s="119"/>
      <c r="Z20" s="122">
        <f t="shared" si="11"/>
        <v>0</v>
      </c>
      <c r="AA20" s="147"/>
      <c r="AB20" s="124">
        <f t="shared" si="12"/>
        <v>0</v>
      </c>
      <c r="AC20" s="147"/>
      <c r="AD20" s="124">
        <f t="shared" si="13"/>
        <v>0</v>
      </c>
      <c r="AE20" s="148"/>
      <c r="AF20" s="126">
        <f t="shared" si="14"/>
        <v>0</v>
      </c>
      <c r="AG20" s="148"/>
      <c r="AH20" s="126">
        <f t="shared" si="15"/>
        <v>0</v>
      </c>
      <c r="AI20" s="150"/>
      <c r="AJ20" s="128">
        <f t="shared" si="16"/>
        <v>0</v>
      </c>
      <c r="AK20" s="150"/>
      <c r="AL20" s="128">
        <f t="shared" si="17"/>
        <v>0</v>
      </c>
      <c r="AM20" s="51">
        <f t="shared" si="18"/>
        <v>294</v>
      </c>
      <c r="AN20" s="139">
        <f t="shared" si="19"/>
        <v>294</v>
      </c>
      <c r="AO20" s="140">
        <f t="shared" si="20"/>
        <v>10</v>
      </c>
      <c r="AP20" s="145">
        <v>38</v>
      </c>
    </row>
    <row r="21" spans="1:42" ht="21" customHeight="1" x14ac:dyDescent="0.25">
      <c r="A21" s="45">
        <v>19</v>
      </c>
      <c r="B21" s="145">
        <v>30</v>
      </c>
      <c r="C21" s="144">
        <v>21</v>
      </c>
      <c r="D21" s="122">
        <f t="shared" si="0"/>
        <v>30</v>
      </c>
      <c r="E21" s="119">
        <v>9</v>
      </c>
      <c r="F21" s="122">
        <f t="shared" si="1"/>
        <v>42</v>
      </c>
      <c r="G21" s="141">
        <v>31</v>
      </c>
      <c r="H21" s="124">
        <f t="shared" si="2"/>
        <v>20</v>
      </c>
      <c r="I21" s="141">
        <v>28</v>
      </c>
      <c r="J21" s="124">
        <f t="shared" si="3"/>
        <v>23</v>
      </c>
      <c r="K21" s="143">
        <v>2</v>
      </c>
      <c r="L21" s="126">
        <f t="shared" si="4"/>
        <v>50</v>
      </c>
      <c r="M21" s="143">
        <v>6</v>
      </c>
      <c r="N21" s="126">
        <f t="shared" si="5"/>
        <v>46</v>
      </c>
      <c r="O21" s="163"/>
      <c r="P21" s="128">
        <f t="shared" si="6"/>
        <v>0</v>
      </c>
      <c r="Q21" s="163"/>
      <c r="R21" s="128">
        <f t="shared" si="7"/>
        <v>0</v>
      </c>
      <c r="S21" s="142">
        <v>2</v>
      </c>
      <c r="T21" s="130">
        <f t="shared" si="8"/>
        <v>50</v>
      </c>
      <c r="U21" s="142">
        <v>19</v>
      </c>
      <c r="V21" s="130">
        <f t="shared" si="9"/>
        <v>32</v>
      </c>
      <c r="W21" s="119"/>
      <c r="X21" s="122">
        <f t="shared" si="10"/>
        <v>0</v>
      </c>
      <c r="Y21" s="119"/>
      <c r="Z21" s="122">
        <f t="shared" si="11"/>
        <v>0</v>
      </c>
      <c r="AA21" s="147"/>
      <c r="AB21" s="124">
        <f t="shared" si="12"/>
        <v>0</v>
      </c>
      <c r="AC21" s="147"/>
      <c r="AD21" s="124">
        <f t="shared" si="13"/>
        <v>0</v>
      </c>
      <c r="AE21" s="148"/>
      <c r="AF21" s="126">
        <f t="shared" si="14"/>
        <v>0</v>
      </c>
      <c r="AG21" s="148"/>
      <c r="AH21" s="126">
        <f t="shared" si="15"/>
        <v>0</v>
      </c>
      <c r="AI21" s="150"/>
      <c r="AJ21" s="128">
        <f t="shared" si="16"/>
        <v>0</v>
      </c>
      <c r="AK21" s="150"/>
      <c r="AL21" s="128">
        <f t="shared" si="17"/>
        <v>0</v>
      </c>
      <c r="AM21" s="51">
        <f t="shared" si="18"/>
        <v>293</v>
      </c>
      <c r="AN21" s="139">
        <f t="shared" si="19"/>
        <v>293</v>
      </c>
      <c r="AO21" s="140">
        <f t="shared" si="20"/>
        <v>11</v>
      </c>
      <c r="AP21" s="145">
        <v>30</v>
      </c>
    </row>
    <row r="22" spans="1:42" ht="21" customHeight="1" x14ac:dyDescent="0.25">
      <c r="A22" s="45">
        <v>31</v>
      </c>
      <c r="B22" s="145">
        <v>45</v>
      </c>
      <c r="C22" s="144">
        <v>19</v>
      </c>
      <c r="D22" s="122">
        <f t="shared" si="0"/>
        <v>32</v>
      </c>
      <c r="E22" s="119">
        <v>19</v>
      </c>
      <c r="F22" s="122">
        <f t="shared" si="1"/>
        <v>32</v>
      </c>
      <c r="G22" s="141">
        <v>10</v>
      </c>
      <c r="H22" s="124">
        <f t="shared" si="2"/>
        <v>41</v>
      </c>
      <c r="I22" s="141">
        <v>5</v>
      </c>
      <c r="J22" s="124">
        <f t="shared" si="3"/>
        <v>46</v>
      </c>
      <c r="K22" s="143">
        <v>19</v>
      </c>
      <c r="L22" s="126">
        <f t="shared" si="4"/>
        <v>32</v>
      </c>
      <c r="M22" s="143">
        <v>29</v>
      </c>
      <c r="N22" s="126">
        <f t="shared" si="5"/>
        <v>22</v>
      </c>
      <c r="O22" s="163"/>
      <c r="P22" s="128">
        <f t="shared" si="6"/>
        <v>0</v>
      </c>
      <c r="Q22" s="163"/>
      <c r="R22" s="128">
        <f t="shared" si="7"/>
        <v>0</v>
      </c>
      <c r="S22" s="142">
        <v>9</v>
      </c>
      <c r="T22" s="130">
        <f t="shared" si="8"/>
        <v>42</v>
      </c>
      <c r="U22" s="142">
        <v>10</v>
      </c>
      <c r="V22" s="130">
        <f t="shared" si="9"/>
        <v>41</v>
      </c>
      <c r="W22" s="119"/>
      <c r="X22" s="122">
        <f t="shared" si="10"/>
        <v>0</v>
      </c>
      <c r="Y22" s="119"/>
      <c r="Z22" s="122">
        <f t="shared" si="11"/>
        <v>0</v>
      </c>
      <c r="AA22" s="147"/>
      <c r="AB22" s="124">
        <f t="shared" si="12"/>
        <v>0</v>
      </c>
      <c r="AC22" s="147"/>
      <c r="AD22" s="124">
        <f t="shared" si="13"/>
        <v>0</v>
      </c>
      <c r="AE22" s="148"/>
      <c r="AF22" s="126">
        <f t="shared" si="14"/>
        <v>0</v>
      </c>
      <c r="AG22" s="148"/>
      <c r="AH22" s="126">
        <f t="shared" si="15"/>
        <v>0</v>
      </c>
      <c r="AI22" s="150"/>
      <c r="AJ22" s="128">
        <f t="shared" si="16"/>
        <v>0</v>
      </c>
      <c r="AK22" s="150"/>
      <c r="AL22" s="128">
        <f t="shared" si="17"/>
        <v>0</v>
      </c>
      <c r="AM22" s="51">
        <f t="shared" si="18"/>
        <v>288</v>
      </c>
      <c r="AN22" s="139">
        <f t="shared" si="19"/>
        <v>288</v>
      </c>
      <c r="AO22" s="140">
        <f t="shared" si="20"/>
        <v>12</v>
      </c>
      <c r="AP22" s="145">
        <v>45</v>
      </c>
    </row>
    <row r="23" spans="1:42" ht="21" customHeight="1" x14ac:dyDescent="0.25">
      <c r="A23" s="45">
        <v>13</v>
      </c>
      <c r="B23" s="145">
        <v>23</v>
      </c>
      <c r="C23" s="144">
        <v>27</v>
      </c>
      <c r="D23" s="122">
        <f t="shared" si="0"/>
        <v>24</v>
      </c>
      <c r="E23" s="119">
        <v>12</v>
      </c>
      <c r="F23" s="122">
        <f t="shared" si="1"/>
        <v>39</v>
      </c>
      <c r="G23" s="141">
        <v>6</v>
      </c>
      <c r="H23" s="124">
        <f t="shared" si="2"/>
        <v>46</v>
      </c>
      <c r="I23" s="141">
        <v>7</v>
      </c>
      <c r="J23" s="124">
        <f t="shared" si="3"/>
        <v>44</v>
      </c>
      <c r="K23" s="143">
        <v>6</v>
      </c>
      <c r="L23" s="126">
        <f t="shared" si="4"/>
        <v>46</v>
      </c>
      <c r="M23" s="143">
        <v>8</v>
      </c>
      <c r="N23" s="126">
        <f t="shared" si="5"/>
        <v>43</v>
      </c>
      <c r="O23" s="163"/>
      <c r="P23" s="128">
        <f t="shared" si="6"/>
        <v>0</v>
      </c>
      <c r="Q23" s="163"/>
      <c r="R23" s="128">
        <f t="shared" si="7"/>
        <v>0</v>
      </c>
      <c r="S23" s="142"/>
      <c r="T23" s="130">
        <f t="shared" si="8"/>
        <v>0</v>
      </c>
      <c r="U23" s="142">
        <v>9</v>
      </c>
      <c r="V23" s="130">
        <f t="shared" si="9"/>
        <v>42</v>
      </c>
      <c r="W23" s="119"/>
      <c r="X23" s="122">
        <f t="shared" si="10"/>
        <v>0</v>
      </c>
      <c r="Y23" s="119"/>
      <c r="Z23" s="122">
        <f t="shared" si="11"/>
        <v>0</v>
      </c>
      <c r="AA23" s="147"/>
      <c r="AB23" s="124">
        <f t="shared" si="12"/>
        <v>0</v>
      </c>
      <c r="AC23" s="147"/>
      <c r="AD23" s="124">
        <f t="shared" si="13"/>
        <v>0</v>
      </c>
      <c r="AE23" s="148"/>
      <c r="AF23" s="126">
        <f t="shared" si="14"/>
        <v>0</v>
      </c>
      <c r="AG23" s="148"/>
      <c r="AH23" s="126">
        <f t="shared" si="15"/>
        <v>0</v>
      </c>
      <c r="AI23" s="150"/>
      <c r="AJ23" s="128">
        <f t="shared" si="16"/>
        <v>0</v>
      </c>
      <c r="AK23" s="150"/>
      <c r="AL23" s="128">
        <f t="shared" si="17"/>
        <v>0</v>
      </c>
      <c r="AM23" s="51">
        <f t="shared" si="18"/>
        <v>284</v>
      </c>
      <c r="AN23" s="139">
        <f t="shared" si="19"/>
        <v>284</v>
      </c>
      <c r="AO23" s="140">
        <f t="shared" si="20"/>
        <v>13</v>
      </c>
      <c r="AP23" s="145">
        <v>23</v>
      </c>
    </row>
    <row r="24" spans="1:42" ht="21" customHeight="1" x14ac:dyDescent="0.25">
      <c r="A24" s="45">
        <v>21</v>
      </c>
      <c r="B24" s="145">
        <v>32</v>
      </c>
      <c r="C24" s="144">
        <v>23</v>
      </c>
      <c r="D24" s="122">
        <f t="shared" si="0"/>
        <v>28</v>
      </c>
      <c r="E24" s="164">
        <v>17</v>
      </c>
      <c r="F24" s="122">
        <f t="shared" si="1"/>
        <v>34</v>
      </c>
      <c r="G24" s="141">
        <v>24</v>
      </c>
      <c r="H24" s="124">
        <f t="shared" si="2"/>
        <v>27</v>
      </c>
      <c r="I24" s="141">
        <v>18</v>
      </c>
      <c r="J24" s="124">
        <f t="shared" si="3"/>
        <v>33</v>
      </c>
      <c r="K24" s="143">
        <v>1</v>
      </c>
      <c r="L24" s="126">
        <f t="shared" si="4"/>
        <v>50</v>
      </c>
      <c r="M24" s="143">
        <v>12</v>
      </c>
      <c r="N24" s="126">
        <f t="shared" si="5"/>
        <v>39</v>
      </c>
      <c r="O24" s="163"/>
      <c r="P24" s="128">
        <f t="shared" si="6"/>
        <v>0</v>
      </c>
      <c r="Q24" s="163"/>
      <c r="R24" s="128">
        <f t="shared" si="7"/>
        <v>0</v>
      </c>
      <c r="S24" s="142">
        <v>3</v>
      </c>
      <c r="T24" s="130">
        <f t="shared" si="8"/>
        <v>48</v>
      </c>
      <c r="U24" s="142">
        <v>26</v>
      </c>
      <c r="V24" s="130">
        <f t="shared" si="9"/>
        <v>25</v>
      </c>
      <c r="W24" s="119"/>
      <c r="X24" s="122">
        <f t="shared" si="10"/>
        <v>0</v>
      </c>
      <c r="Y24" s="119"/>
      <c r="Z24" s="122">
        <f t="shared" si="11"/>
        <v>0</v>
      </c>
      <c r="AA24" s="147"/>
      <c r="AB24" s="124">
        <f t="shared" si="12"/>
        <v>0</v>
      </c>
      <c r="AC24" s="147"/>
      <c r="AD24" s="124">
        <f t="shared" si="13"/>
        <v>0</v>
      </c>
      <c r="AE24" s="148"/>
      <c r="AF24" s="126">
        <f t="shared" si="14"/>
        <v>0</v>
      </c>
      <c r="AG24" s="148"/>
      <c r="AH24" s="126">
        <f t="shared" si="15"/>
        <v>0</v>
      </c>
      <c r="AI24" s="150"/>
      <c r="AJ24" s="128">
        <f t="shared" si="16"/>
        <v>0</v>
      </c>
      <c r="AK24" s="150"/>
      <c r="AL24" s="128">
        <f t="shared" si="17"/>
        <v>0</v>
      </c>
      <c r="AM24" s="51">
        <f t="shared" si="18"/>
        <v>284</v>
      </c>
      <c r="AN24" s="139">
        <f t="shared" si="19"/>
        <v>284</v>
      </c>
      <c r="AO24" s="140">
        <f t="shared" si="20"/>
        <v>13</v>
      </c>
      <c r="AP24" s="145">
        <v>32</v>
      </c>
    </row>
    <row r="25" spans="1:42" ht="21" customHeight="1" x14ac:dyDescent="0.25">
      <c r="A25" s="45">
        <v>38</v>
      </c>
      <c r="B25" s="145">
        <v>52</v>
      </c>
      <c r="C25" s="144">
        <v>11</v>
      </c>
      <c r="D25" s="122">
        <f t="shared" si="0"/>
        <v>40</v>
      </c>
      <c r="E25" s="119">
        <v>19</v>
      </c>
      <c r="F25" s="122">
        <f t="shared" si="1"/>
        <v>32</v>
      </c>
      <c r="G25" s="141">
        <v>2</v>
      </c>
      <c r="H25" s="124">
        <f t="shared" si="2"/>
        <v>50</v>
      </c>
      <c r="I25" s="141">
        <v>23</v>
      </c>
      <c r="J25" s="124">
        <f t="shared" si="3"/>
        <v>28</v>
      </c>
      <c r="K25" s="143">
        <v>16</v>
      </c>
      <c r="L25" s="126">
        <f t="shared" si="4"/>
        <v>35</v>
      </c>
      <c r="M25" s="143">
        <v>22</v>
      </c>
      <c r="N25" s="126">
        <f t="shared" si="5"/>
        <v>29</v>
      </c>
      <c r="O25" s="163"/>
      <c r="P25" s="128">
        <f t="shared" si="6"/>
        <v>0</v>
      </c>
      <c r="Q25" s="163"/>
      <c r="R25" s="128">
        <f t="shared" si="7"/>
        <v>0</v>
      </c>
      <c r="S25" s="142">
        <v>25</v>
      </c>
      <c r="T25" s="130">
        <f t="shared" si="8"/>
        <v>26</v>
      </c>
      <c r="U25" s="142">
        <v>23</v>
      </c>
      <c r="V25" s="130">
        <f t="shared" si="9"/>
        <v>28</v>
      </c>
      <c r="W25" s="119"/>
      <c r="X25" s="122">
        <f t="shared" si="10"/>
        <v>0</v>
      </c>
      <c r="Y25" s="119"/>
      <c r="Z25" s="122">
        <f t="shared" si="11"/>
        <v>0</v>
      </c>
      <c r="AA25" s="147"/>
      <c r="AB25" s="124">
        <f t="shared" si="12"/>
        <v>0</v>
      </c>
      <c r="AC25" s="147"/>
      <c r="AD25" s="124">
        <f t="shared" si="13"/>
        <v>0</v>
      </c>
      <c r="AE25" s="148"/>
      <c r="AF25" s="126">
        <f t="shared" si="14"/>
        <v>0</v>
      </c>
      <c r="AG25" s="148"/>
      <c r="AH25" s="126">
        <f t="shared" si="15"/>
        <v>0</v>
      </c>
      <c r="AI25" s="150"/>
      <c r="AJ25" s="128">
        <f t="shared" si="16"/>
        <v>0</v>
      </c>
      <c r="AK25" s="150"/>
      <c r="AL25" s="128">
        <f t="shared" si="17"/>
        <v>0</v>
      </c>
      <c r="AM25" s="51">
        <f t="shared" si="18"/>
        <v>268</v>
      </c>
      <c r="AN25" s="139">
        <f t="shared" si="19"/>
        <v>268</v>
      </c>
      <c r="AO25" s="140">
        <f t="shared" si="20"/>
        <v>15</v>
      </c>
      <c r="AP25" s="145">
        <v>52</v>
      </c>
    </row>
    <row r="26" spans="1:42" ht="21" customHeight="1" x14ac:dyDescent="0.25">
      <c r="A26" s="45">
        <v>27</v>
      </c>
      <c r="B26" s="145">
        <v>41</v>
      </c>
      <c r="C26" s="144">
        <v>26</v>
      </c>
      <c r="D26" s="122">
        <f t="shared" si="0"/>
        <v>25</v>
      </c>
      <c r="E26" s="119">
        <v>19</v>
      </c>
      <c r="F26" s="122">
        <f t="shared" si="1"/>
        <v>32</v>
      </c>
      <c r="G26" s="141">
        <v>5</v>
      </c>
      <c r="H26" s="124">
        <f t="shared" si="2"/>
        <v>46</v>
      </c>
      <c r="I26" s="141">
        <v>12</v>
      </c>
      <c r="J26" s="124">
        <f t="shared" si="3"/>
        <v>39</v>
      </c>
      <c r="K26" s="143">
        <v>26</v>
      </c>
      <c r="L26" s="126">
        <f t="shared" si="4"/>
        <v>25</v>
      </c>
      <c r="M26" s="143">
        <v>11</v>
      </c>
      <c r="N26" s="126">
        <f t="shared" si="5"/>
        <v>40</v>
      </c>
      <c r="O26" s="163"/>
      <c r="P26" s="128">
        <f t="shared" si="6"/>
        <v>0</v>
      </c>
      <c r="Q26" s="163"/>
      <c r="R26" s="128">
        <f t="shared" si="7"/>
        <v>0</v>
      </c>
      <c r="S26" s="142">
        <v>31</v>
      </c>
      <c r="T26" s="130">
        <f t="shared" si="8"/>
        <v>20</v>
      </c>
      <c r="U26" s="142">
        <v>36</v>
      </c>
      <c r="V26" s="130">
        <f t="shared" si="9"/>
        <v>15</v>
      </c>
      <c r="W26" s="119"/>
      <c r="X26" s="122">
        <f t="shared" si="10"/>
        <v>0</v>
      </c>
      <c r="Y26" s="119"/>
      <c r="Z26" s="122">
        <f t="shared" si="11"/>
        <v>0</v>
      </c>
      <c r="AA26" s="147"/>
      <c r="AB26" s="124">
        <f t="shared" si="12"/>
        <v>0</v>
      </c>
      <c r="AC26" s="147"/>
      <c r="AD26" s="124">
        <f t="shared" si="13"/>
        <v>0</v>
      </c>
      <c r="AE26" s="148"/>
      <c r="AF26" s="126">
        <f t="shared" si="14"/>
        <v>0</v>
      </c>
      <c r="AG26" s="148"/>
      <c r="AH26" s="126">
        <f t="shared" si="15"/>
        <v>0</v>
      </c>
      <c r="AI26" s="150"/>
      <c r="AJ26" s="128">
        <f t="shared" si="16"/>
        <v>0</v>
      </c>
      <c r="AK26" s="150"/>
      <c r="AL26" s="128">
        <f t="shared" si="17"/>
        <v>0</v>
      </c>
      <c r="AM26" s="51">
        <f t="shared" si="18"/>
        <v>242</v>
      </c>
      <c r="AN26" s="139">
        <f t="shared" si="19"/>
        <v>242</v>
      </c>
      <c r="AO26" s="140">
        <f t="shared" si="20"/>
        <v>16</v>
      </c>
      <c r="AP26" s="145">
        <v>41</v>
      </c>
    </row>
    <row r="27" spans="1:42" ht="21" customHeight="1" x14ac:dyDescent="0.25">
      <c r="A27" s="45">
        <v>35</v>
      </c>
      <c r="B27" s="145">
        <v>49</v>
      </c>
      <c r="C27" s="144">
        <v>29</v>
      </c>
      <c r="D27" s="122">
        <f t="shared" si="0"/>
        <v>22</v>
      </c>
      <c r="E27" s="119">
        <v>40</v>
      </c>
      <c r="F27" s="122">
        <f t="shared" si="1"/>
        <v>11</v>
      </c>
      <c r="G27" s="141">
        <v>17</v>
      </c>
      <c r="H27" s="124">
        <f t="shared" si="2"/>
        <v>34</v>
      </c>
      <c r="I27" s="141">
        <v>19</v>
      </c>
      <c r="J27" s="124">
        <f t="shared" si="3"/>
        <v>32</v>
      </c>
      <c r="K27" s="143">
        <v>7</v>
      </c>
      <c r="L27" s="126">
        <f t="shared" si="4"/>
        <v>44</v>
      </c>
      <c r="M27" s="143">
        <v>23</v>
      </c>
      <c r="N27" s="126">
        <f t="shared" si="5"/>
        <v>28</v>
      </c>
      <c r="O27" s="163"/>
      <c r="P27" s="128">
        <f t="shared" si="6"/>
        <v>0</v>
      </c>
      <c r="Q27" s="163"/>
      <c r="R27" s="128">
        <f t="shared" si="7"/>
        <v>0</v>
      </c>
      <c r="S27" s="142">
        <v>18</v>
      </c>
      <c r="T27" s="130">
        <f t="shared" si="8"/>
        <v>33</v>
      </c>
      <c r="U27" s="142">
        <v>15</v>
      </c>
      <c r="V27" s="130">
        <f t="shared" si="9"/>
        <v>36</v>
      </c>
      <c r="W27" s="119"/>
      <c r="X27" s="122">
        <f t="shared" si="10"/>
        <v>0</v>
      </c>
      <c r="Y27" s="119"/>
      <c r="Z27" s="122">
        <f t="shared" si="11"/>
        <v>0</v>
      </c>
      <c r="AA27" s="147"/>
      <c r="AB27" s="124">
        <f t="shared" si="12"/>
        <v>0</v>
      </c>
      <c r="AC27" s="147"/>
      <c r="AD27" s="124">
        <f t="shared" si="13"/>
        <v>0</v>
      </c>
      <c r="AE27" s="148"/>
      <c r="AF27" s="126">
        <f t="shared" si="14"/>
        <v>0</v>
      </c>
      <c r="AG27" s="148"/>
      <c r="AH27" s="126">
        <f t="shared" si="15"/>
        <v>0</v>
      </c>
      <c r="AI27" s="150"/>
      <c r="AJ27" s="128">
        <f t="shared" si="16"/>
        <v>0</v>
      </c>
      <c r="AK27" s="150"/>
      <c r="AL27" s="128">
        <f t="shared" si="17"/>
        <v>0</v>
      </c>
      <c r="AM27" s="51">
        <f t="shared" si="18"/>
        <v>240</v>
      </c>
      <c r="AN27" s="139">
        <f t="shared" si="19"/>
        <v>240</v>
      </c>
      <c r="AO27" s="140">
        <f t="shared" si="20"/>
        <v>17</v>
      </c>
      <c r="AP27" s="145">
        <v>49</v>
      </c>
    </row>
    <row r="28" spans="1:42" ht="21" customHeight="1" x14ac:dyDescent="0.25">
      <c r="A28" s="45">
        <v>5</v>
      </c>
      <c r="B28" s="145">
        <v>11</v>
      </c>
      <c r="C28" s="144">
        <v>24</v>
      </c>
      <c r="D28" s="122">
        <f t="shared" si="0"/>
        <v>27</v>
      </c>
      <c r="E28" s="119">
        <v>36</v>
      </c>
      <c r="F28" s="122">
        <f t="shared" si="1"/>
        <v>15</v>
      </c>
      <c r="G28" s="141">
        <v>19</v>
      </c>
      <c r="H28" s="124">
        <f t="shared" si="2"/>
        <v>32</v>
      </c>
      <c r="I28" s="141">
        <v>11</v>
      </c>
      <c r="J28" s="124">
        <f t="shared" si="3"/>
        <v>40</v>
      </c>
      <c r="K28" s="143">
        <v>10</v>
      </c>
      <c r="L28" s="126">
        <f t="shared" si="4"/>
        <v>41</v>
      </c>
      <c r="M28" s="143">
        <v>5</v>
      </c>
      <c r="N28" s="126">
        <f t="shared" si="5"/>
        <v>46</v>
      </c>
      <c r="O28" s="163"/>
      <c r="P28" s="128">
        <f t="shared" si="6"/>
        <v>0</v>
      </c>
      <c r="Q28" s="163"/>
      <c r="R28" s="128">
        <f t="shared" si="7"/>
        <v>0</v>
      </c>
      <c r="S28" s="142"/>
      <c r="T28" s="130">
        <f t="shared" si="8"/>
        <v>0</v>
      </c>
      <c r="U28" s="142">
        <v>17</v>
      </c>
      <c r="V28" s="130">
        <f t="shared" si="9"/>
        <v>34</v>
      </c>
      <c r="W28" s="119"/>
      <c r="X28" s="122">
        <f t="shared" si="10"/>
        <v>0</v>
      </c>
      <c r="Y28" s="119"/>
      <c r="Z28" s="122">
        <f t="shared" si="11"/>
        <v>0</v>
      </c>
      <c r="AA28" s="147"/>
      <c r="AB28" s="124">
        <f t="shared" si="12"/>
        <v>0</v>
      </c>
      <c r="AC28" s="147"/>
      <c r="AD28" s="124">
        <f t="shared" si="13"/>
        <v>0</v>
      </c>
      <c r="AE28" s="148"/>
      <c r="AF28" s="126">
        <f t="shared" si="14"/>
        <v>0</v>
      </c>
      <c r="AG28" s="148"/>
      <c r="AH28" s="126">
        <f t="shared" si="15"/>
        <v>0</v>
      </c>
      <c r="AI28" s="150"/>
      <c r="AJ28" s="128">
        <f t="shared" si="16"/>
        <v>0</v>
      </c>
      <c r="AK28" s="150"/>
      <c r="AL28" s="128">
        <f t="shared" si="17"/>
        <v>0</v>
      </c>
      <c r="AM28" s="51">
        <f t="shared" si="18"/>
        <v>235</v>
      </c>
      <c r="AN28" s="139">
        <f t="shared" si="19"/>
        <v>235</v>
      </c>
      <c r="AO28" s="140">
        <f t="shared" si="20"/>
        <v>18</v>
      </c>
      <c r="AP28" s="145">
        <v>11</v>
      </c>
    </row>
    <row r="29" spans="1:42" ht="21" customHeight="1" x14ac:dyDescent="0.25">
      <c r="A29" s="45">
        <v>8</v>
      </c>
      <c r="B29" s="145">
        <v>17</v>
      </c>
      <c r="C29" s="144">
        <v>5</v>
      </c>
      <c r="D29" s="122">
        <f t="shared" si="0"/>
        <v>46</v>
      </c>
      <c r="E29" s="119">
        <v>19</v>
      </c>
      <c r="F29" s="122">
        <f t="shared" si="1"/>
        <v>32</v>
      </c>
      <c r="G29" s="141">
        <v>36</v>
      </c>
      <c r="H29" s="124">
        <f t="shared" si="2"/>
        <v>15</v>
      </c>
      <c r="I29" s="141">
        <v>29</v>
      </c>
      <c r="J29" s="124">
        <f t="shared" si="3"/>
        <v>22</v>
      </c>
      <c r="K29" s="143">
        <v>23</v>
      </c>
      <c r="L29" s="126">
        <f t="shared" si="4"/>
        <v>28</v>
      </c>
      <c r="M29" s="143">
        <v>33</v>
      </c>
      <c r="N29" s="126">
        <f t="shared" si="5"/>
        <v>18</v>
      </c>
      <c r="O29" s="163"/>
      <c r="P29" s="128">
        <f t="shared" si="6"/>
        <v>0</v>
      </c>
      <c r="Q29" s="163"/>
      <c r="R29" s="128">
        <f t="shared" si="7"/>
        <v>0</v>
      </c>
      <c r="S29" s="142">
        <v>28</v>
      </c>
      <c r="T29" s="130">
        <f t="shared" si="8"/>
        <v>23</v>
      </c>
      <c r="U29" s="142">
        <v>4</v>
      </c>
      <c r="V29" s="130">
        <f t="shared" si="9"/>
        <v>48</v>
      </c>
      <c r="W29" s="119"/>
      <c r="X29" s="122">
        <f t="shared" si="10"/>
        <v>0</v>
      </c>
      <c r="Y29" s="119"/>
      <c r="Z29" s="122">
        <f t="shared" si="11"/>
        <v>0</v>
      </c>
      <c r="AA29" s="147"/>
      <c r="AB29" s="124">
        <f t="shared" si="12"/>
        <v>0</v>
      </c>
      <c r="AC29" s="147"/>
      <c r="AD29" s="124">
        <f t="shared" si="13"/>
        <v>0</v>
      </c>
      <c r="AE29" s="148"/>
      <c r="AF29" s="126">
        <f t="shared" si="14"/>
        <v>0</v>
      </c>
      <c r="AG29" s="148"/>
      <c r="AH29" s="126">
        <f t="shared" si="15"/>
        <v>0</v>
      </c>
      <c r="AI29" s="150"/>
      <c r="AJ29" s="128">
        <f t="shared" si="16"/>
        <v>0</v>
      </c>
      <c r="AK29" s="150"/>
      <c r="AL29" s="128">
        <f t="shared" si="17"/>
        <v>0</v>
      </c>
      <c r="AM29" s="51">
        <f t="shared" si="18"/>
        <v>232</v>
      </c>
      <c r="AN29" s="139">
        <f t="shared" si="19"/>
        <v>232</v>
      </c>
      <c r="AO29" s="140">
        <f t="shared" si="20"/>
        <v>19</v>
      </c>
      <c r="AP29" s="145">
        <v>17</v>
      </c>
    </row>
    <row r="30" spans="1:42" ht="21" customHeight="1" x14ac:dyDescent="0.25">
      <c r="A30" s="45">
        <v>1</v>
      </c>
      <c r="B30" s="145">
        <v>5</v>
      </c>
      <c r="C30" s="144">
        <v>8</v>
      </c>
      <c r="D30" s="122">
        <f t="shared" si="0"/>
        <v>43</v>
      </c>
      <c r="E30" s="119">
        <v>28</v>
      </c>
      <c r="F30" s="122">
        <f t="shared" si="1"/>
        <v>23</v>
      </c>
      <c r="G30" s="141">
        <v>33</v>
      </c>
      <c r="H30" s="124">
        <f t="shared" si="2"/>
        <v>18</v>
      </c>
      <c r="I30" s="141">
        <v>32</v>
      </c>
      <c r="J30" s="124">
        <f t="shared" si="3"/>
        <v>19</v>
      </c>
      <c r="K30" s="143">
        <v>27</v>
      </c>
      <c r="L30" s="126">
        <f t="shared" si="4"/>
        <v>24</v>
      </c>
      <c r="M30" s="143">
        <v>21</v>
      </c>
      <c r="N30" s="126">
        <f t="shared" si="5"/>
        <v>30</v>
      </c>
      <c r="O30" s="163"/>
      <c r="P30" s="128">
        <f t="shared" si="6"/>
        <v>0</v>
      </c>
      <c r="Q30" s="163"/>
      <c r="R30" s="128">
        <f t="shared" si="7"/>
        <v>0</v>
      </c>
      <c r="S30" s="142">
        <v>13</v>
      </c>
      <c r="T30" s="130">
        <f t="shared" si="8"/>
        <v>38</v>
      </c>
      <c r="U30" s="142">
        <v>24</v>
      </c>
      <c r="V30" s="130">
        <f t="shared" si="9"/>
        <v>27</v>
      </c>
      <c r="W30" s="119"/>
      <c r="X30" s="122">
        <f t="shared" si="10"/>
        <v>0</v>
      </c>
      <c r="Y30" s="119"/>
      <c r="Z30" s="122">
        <f t="shared" si="11"/>
        <v>0</v>
      </c>
      <c r="AA30" s="147"/>
      <c r="AB30" s="124">
        <f t="shared" si="12"/>
        <v>0</v>
      </c>
      <c r="AC30" s="147"/>
      <c r="AD30" s="124">
        <f t="shared" si="13"/>
        <v>0</v>
      </c>
      <c r="AE30" s="148"/>
      <c r="AF30" s="126">
        <f t="shared" si="14"/>
        <v>0</v>
      </c>
      <c r="AG30" s="148"/>
      <c r="AH30" s="126">
        <f t="shared" si="15"/>
        <v>0</v>
      </c>
      <c r="AI30" s="150"/>
      <c r="AJ30" s="128">
        <f t="shared" si="16"/>
        <v>0</v>
      </c>
      <c r="AK30" s="150"/>
      <c r="AL30" s="128">
        <f t="shared" si="17"/>
        <v>0</v>
      </c>
      <c r="AM30" s="51">
        <f t="shared" si="18"/>
        <v>222</v>
      </c>
      <c r="AN30" s="139">
        <f t="shared" si="19"/>
        <v>222</v>
      </c>
      <c r="AO30" s="140">
        <f t="shared" si="20"/>
        <v>20</v>
      </c>
      <c r="AP30" s="145">
        <v>5</v>
      </c>
    </row>
    <row r="31" spans="1:42" ht="21" customHeight="1" x14ac:dyDescent="0.25">
      <c r="A31" s="45">
        <v>29</v>
      </c>
      <c r="B31" s="145">
        <v>43</v>
      </c>
      <c r="C31" s="144">
        <v>22</v>
      </c>
      <c r="D31" s="122">
        <f t="shared" si="0"/>
        <v>29</v>
      </c>
      <c r="E31" s="119">
        <v>27</v>
      </c>
      <c r="F31" s="122">
        <f t="shared" si="1"/>
        <v>24</v>
      </c>
      <c r="G31" s="141">
        <v>27</v>
      </c>
      <c r="H31" s="124">
        <f t="shared" si="2"/>
        <v>24</v>
      </c>
      <c r="I31" s="141">
        <v>31</v>
      </c>
      <c r="J31" s="124">
        <f t="shared" si="3"/>
        <v>20</v>
      </c>
      <c r="K31" s="143">
        <v>22</v>
      </c>
      <c r="L31" s="126">
        <f t="shared" si="4"/>
        <v>29</v>
      </c>
      <c r="M31" s="143">
        <v>19</v>
      </c>
      <c r="N31" s="126">
        <f t="shared" si="5"/>
        <v>32</v>
      </c>
      <c r="O31" s="163"/>
      <c r="P31" s="128">
        <f t="shared" si="6"/>
        <v>0</v>
      </c>
      <c r="Q31" s="163"/>
      <c r="R31" s="128">
        <f t="shared" si="7"/>
        <v>0</v>
      </c>
      <c r="S31" s="142">
        <v>29</v>
      </c>
      <c r="T31" s="130">
        <f t="shared" si="8"/>
        <v>22</v>
      </c>
      <c r="U31" s="142">
        <v>14</v>
      </c>
      <c r="V31" s="130">
        <f t="shared" si="9"/>
        <v>37</v>
      </c>
      <c r="W31" s="119"/>
      <c r="X31" s="122">
        <f t="shared" si="10"/>
        <v>0</v>
      </c>
      <c r="Y31" s="119"/>
      <c r="Z31" s="122">
        <f t="shared" si="11"/>
        <v>0</v>
      </c>
      <c r="AA31" s="147"/>
      <c r="AB31" s="124">
        <f t="shared" si="12"/>
        <v>0</v>
      </c>
      <c r="AC31" s="147"/>
      <c r="AD31" s="124">
        <f t="shared" si="13"/>
        <v>0</v>
      </c>
      <c r="AE31" s="148"/>
      <c r="AF31" s="126">
        <f t="shared" si="14"/>
        <v>0</v>
      </c>
      <c r="AG31" s="148"/>
      <c r="AH31" s="126">
        <f t="shared" si="15"/>
        <v>0</v>
      </c>
      <c r="AI31" s="150"/>
      <c r="AJ31" s="128">
        <f t="shared" si="16"/>
        <v>0</v>
      </c>
      <c r="AK31" s="150"/>
      <c r="AL31" s="128">
        <f t="shared" si="17"/>
        <v>0</v>
      </c>
      <c r="AM31" s="51">
        <f t="shared" si="18"/>
        <v>217</v>
      </c>
      <c r="AN31" s="139">
        <f t="shared" si="19"/>
        <v>217</v>
      </c>
      <c r="AO31" s="140">
        <f t="shared" si="20"/>
        <v>21</v>
      </c>
      <c r="AP31" s="145">
        <v>43</v>
      </c>
    </row>
    <row r="32" spans="1:42" ht="21" customHeight="1" x14ac:dyDescent="0.25">
      <c r="A32" s="45">
        <v>4</v>
      </c>
      <c r="B32" s="145">
        <v>10</v>
      </c>
      <c r="C32" s="144">
        <v>17</v>
      </c>
      <c r="D32" s="122">
        <f t="shared" si="0"/>
        <v>34</v>
      </c>
      <c r="E32" s="119">
        <v>30</v>
      </c>
      <c r="F32" s="122">
        <f t="shared" si="1"/>
        <v>21</v>
      </c>
      <c r="G32" s="141">
        <v>25</v>
      </c>
      <c r="H32" s="124">
        <f t="shared" si="2"/>
        <v>26</v>
      </c>
      <c r="I32" s="141">
        <v>41</v>
      </c>
      <c r="J32" s="124">
        <f t="shared" si="3"/>
        <v>10</v>
      </c>
      <c r="K32" s="143">
        <v>15</v>
      </c>
      <c r="L32" s="126">
        <f t="shared" si="4"/>
        <v>36</v>
      </c>
      <c r="M32" s="143">
        <v>31</v>
      </c>
      <c r="N32" s="126">
        <f t="shared" si="5"/>
        <v>20</v>
      </c>
      <c r="O32" s="163"/>
      <c r="P32" s="128">
        <f t="shared" si="6"/>
        <v>0</v>
      </c>
      <c r="Q32" s="163"/>
      <c r="R32" s="128">
        <f t="shared" si="7"/>
        <v>0</v>
      </c>
      <c r="S32" s="142">
        <v>15</v>
      </c>
      <c r="T32" s="130">
        <f t="shared" si="8"/>
        <v>36</v>
      </c>
      <c r="U32" s="142">
        <v>21</v>
      </c>
      <c r="V32" s="130">
        <f t="shared" si="9"/>
        <v>30</v>
      </c>
      <c r="W32" s="119"/>
      <c r="X32" s="122">
        <f t="shared" si="10"/>
        <v>0</v>
      </c>
      <c r="Y32" s="119"/>
      <c r="Z32" s="122">
        <f t="shared" si="11"/>
        <v>0</v>
      </c>
      <c r="AA32" s="147"/>
      <c r="AB32" s="124">
        <f t="shared" si="12"/>
        <v>0</v>
      </c>
      <c r="AC32" s="147"/>
      <c r="AD32" s="124">
        <f t="shared" si="13"/>
        <v>0</v>
      </c>
      <c r="AE32" s="148"/>
      <c r="AF32" s="126">
        <f t="shared" si="14"/>
        <v>0</v>
      </c>
      <c r="AG32" s="148"/>
      <c r="AH32" s="126">
        <f t="shared" si="15"/>
        <v>0</v>
      </c>
      <c r="AI32" s="150"/>
      <c r="AJ32" s="128">
        <f t="shared" si="16"/>
        <v>0</v>
      </c>
      <c r="AK32" s="150"/>
      <c r="AL32" s="128">
        <f t="shared" si="17"/>
        <v>0</v>
      </c>
      <c r="AM32" s="51">
        <f t="shared" si="18"/>
        <v>213</v>
      </c>
      <c r="AN32" s="139">
        <f t="shared" si="19"/>
        <v>213</v>
      </c>
      <c r="AO32" s="140">
        <f t="shared" si="20"/>
        <v>22</v>
      </c>
      <c r="AP32" s="145">
        <v>10</v>
      </c>
    </row>
    <row r="33" spans="1:42" ht="21" customHeight="1" x14ac:dyDescent="0.25">
      <c r="A33" s="45">
        <v>36</v>
      </c>
      <c r="B33" s="145">
        <v>50</v>
      </c>
      <c r="C33" s="144">
        <v>33</v>
      </c>
      <c r="D33" s="122">
        <f t="shared" si="0"/>
        <v>18</v>
      </c>
      <c r="E33" s="119">
        <v>6</v>
      </c>
      <c r="F33" s="122">
        <f t="shared" si="1"/>
        <v>46</v>
      </c>
      <c r="G33" s="141">
        <v>32</v>
      </c>
      <c r="H33" s="124">
        <f t="shared" si="2"/>
        <v>19</v>
      </c>
      <c r="I33" s="141">
        <v>33</v>
      </c>
      <c r="J33" s="124">
        <f t="shared" si="3"/>
        <v>18</v>
      </c>
      <c r="K33" s="143">
        <v>21</v>
      </c>
      <c r="L33" s="126">
        <f t="shared" si="4"/>
        <v>30</v>
      </c>
      <c r="M33" s="143">
        <v>13</v>
      </c>
      <c r="N33" s="126">
        <f t="shared" si="5"/>
        <v>38</v>
      </c>
      <c r="O33" s="163"/>
      <c r="P33" s="128">
        <f t="shared" si="6"/>
        <v>0</v>
      </c>
      <c r="Q33" s="163"/>
      <c r="R33" s="128">
        <f t="shared" si="7"/>
        <v>0</v>
      </c>
      <c r="S33" s="142">
        <v>26</v>
      </c>
      <c r="T33" s="130">
        <f t="shared" si="8"/>
        <v>25</v>
      </c>
      <c r="U33" s="142">
        <v>34</v>
      </c>
      <c r="V33" s="130">
        <f t="shared" si="9"/>
        <v>17</v>
      </c>
      <c r="W33" s="119"/>
      <c r="X33" s="122">
        <f t="shared" si="10"/>
        <v>0</v>
      </c>
      <c r="Y33" s="119"/>
      <c r="Z33" s="122">
        <f t="shared" si="11"/>
        <v>0</v>
      </c>
      <c r="AA33" s="147"/>
      <c r="AB33" s="124">
        <f t="shared" si="12"/>
        <v>0</v>
      </c>
      <c r="AC33" s="147"/>
      <c r="AD33" s="124">
        <f t="shared" si="13"/>
        <v>0</v>
      </c>
      <c r="AE33" s="148"/>
      <c r="AF33" s="126">
        <f t="shared" si="14"/>
        <v>0</v>
      </c>
      <c r="AG33" s="148"/>
      <c r="AH33" s="126">
        <f t="shared" si="15"/>
        <v>0</v>
      </c>
      <c r="AI33" s="150"/>
      <c r="AJ33" s="128">
        <f t="shared" si="16"/>
        <v>0</v>
      </c>
      <c r="AK33" s="150"/>
      <c r="AL33" s="128">
        <f t="shared" si="17"/>
        <v>0</v>
      </c>
      <c r="AM33" s="51">
        <f t="shared" si="18"/>
        <v>211</v>
      </c>
      <c r="AN33" s="139">
        <f t="shared" si="19"/>
        <v>211</v>
      </c>
      <c r="AO33" s="140">
        <f t="shared" si="20"/>
        <v>23</v>
      </c>
      <c r="AP33" s="145">
        <v>50</v>
      </c>
    </row>
    <row r="34" spans="1:42" ht="21" customHeight="1" x14ac:dyDescent="0.25">
      <c r="A34" s="45">
        <v>46</v>
      </c>
      <c r="B34" s="145">
        <v>75</v>
      </c>
      <c r="C34" s="144">
        <v>30</v>
      </c>
      <c r="D34" s="122">
        <f t="shared" si="0"/>
        <v>21</v>
      </c>
      <c r="E34" s="119">
        <v>40</v>
      </c>
      <c r="F34" s="122">
        <f t="shared" si="1"/>
        <v>11</v>
      </c>
      <c r="G34" s="141">
        <v>21</v>
      </c>
      <c r="H34" s="124">
        <f t="shared" si="2"/>
        <v>30</v>
      </c>
      <c r="I34" s="141">
        <v>30</v>
      </c>
      <c r="J34" s="124">
        <f t="shared" si="3"/>
        <v>21</v>
      </c>
      <c r="K34" s="143">
        <v>14</v>
      </c>
      <c r="L34" s="126">
        <f t="shared" si="4"/>
        <v>37</v>
      </c>
      <c r="M34" s="143">
        <v>28</v>
      </c>
      <c r="N34" s="126">
        <f t="shared" si="5"/>
        <v>23</v>
      </c>
      <c r="O34" s="163"/>
      <c r="P34" s="128">
        <f t="shared" si="6"/>
        <v>0</v>
      </c>
      <c r="Q34" s="163"/>
      <c r="R34" s="128">
        <f t="shared" si="7"/>
        <v>0</v>
      </c>
      <c r="S34" s="142">
        <v>10</v>
      </c>
      <c r="T34" s="130">
        <f t="shared" si="8"/>
        <v>41</v>
      </c>
      <c r="U34" s="142">
        <v>25</v>
      </c>
      <c r="V34" s="130">
        <f t="shared" si="9"/>
        <v>26</v>
      </c>
      <c r="W34" s="119"/>
      <c r="X34" s="122">
        <f t="shared" si="10"/>
        <v>0</v>
      </c>
      <c r="Y34" s="119"/>
      <c r="Z34" s="122">
        <f t="shared" si="11"/>
        <v>0</v>
      </c>
      <c r="AA34" s="147"/>
      <c r="AB34" s="124">
        <f t="shared" si="12"/>
        <v>0</v>
      </c>
      <c r="AC34" s="147"/>
      <c r="AD34" s="124">
        <f t="shared" si="13"/>
        <v>0</v>
      </c>
      <c r="AE34" s="148"/>
      <c r="AF34" s="126">
        <f t="shared" si="14"/>
        <v>0</v>
      </c>
      <c r="AG34" s="148"/>
      <c r="AH34" s="126">
        <f t="shared" si="15"/>
        <v>0</v>
      </c>
      <c r="AI34" s="150"/>
      <c r="AJ34" s="128">
        <f t="shared" si="16"/>
        <v>0</v>
      </c>
      <c r="AK34" s="150"/>
      <c r="AL34" s="128">
        <f t="shared" si="17"/>
        <v>0</v>
      </c>
      <c r="AM34" s="51">
        <f t="shared" si="18"/>
        <v>210</v>
      </c>
      <c r="AN34" s="139">
        <f t="shared" si="19"/>
        <v>210</v>
      </c>
      <c r="AO34" s="140">
        <f t="shared" si="20"/>
        <v>24</v>
      </c>
      <c r="AP34" s="145">
        <v>75</v>
      </c>
    </row>
    <row r="35" spans="1:42" ht="21" customHeight="1" x14ac:dyDescent="0.25">
      <c r="A35" s="45">
        <v>47</v>
      </c>
      <c r="B35" s="146" t="s">
        <v>451</v>
      </c>
      <c r="C35" s="144">
        <v>9</v>
      </c>
      <c r="D35" s="122">
        <f t="shared" si="0"/>
        <v>42</v>
      </c>
      <c r="E35" s="119">
        <v>15</v>
      </c>
      <c r="F35" s="122">
        <f t="shared" si="1"/>
        <v>36</v>
      </c>
      <c r="G35" s="141">
        <v>12</v>
      </c>
      <c r="H35" s="124">
        <f t="shared" si="2"/>
        <v>39</v>
      </c>
      <c r="I35" s="141">
        <v>20</v>
      </c>
      <c r="J35" s="124">
        <f t="shared" si="3"/>
        <v>31</v>
      </c>
      <c r="K35" s="143">
        <v>28</v>
      </c>
      <c r="L35" s="126"/>
      <c r="M35" s="143">
        <v>34</v>
      </c>
      <c r="N35" s="126"/>
      <c r="O35" s="163"/>
      <c r="P35" s="128">
        <f t="shared" si="6"/>
        <v>0</v>
      </c>
      <c r="Q35" s="163"/>
      <c r="R35" s="128">
        <f t="shared" si="7"/>
        <v>0</v>
      </c>
      <c r="S35" s="142">
        <v>4</v>
      </c>
      <c r="T35" s="130">
        <f t="shared" si="8"/>
        <v>48</v>
      </c>
      <c r="U35" s="142">
        <v>40</v>
      </c>
      <c r="V35" s="130">
        <f t="shared" si="9"/>
        <v>11</v>
      </c>
      <c r="W35" s="119"/>
      <c r="X35" s="122">
        <f t="shared" si="10"/>
        <v>0</v>
      </c>
      <c r="Y35" s="119"/>
      <c r="Z35" s="122">
        <f t="shared" si="11"/>
        <v>0</v>
      </c>
      <c r="AA35" s="147"/>
      <c r="AB35" s="124">
        <f t="shared" si="12"/>
        <v>0</v>
      </c>
      <c r="AC35" s="147"/>
      <c r="AD35" s="124">
        <f t="shared" si="13"/>
        <v>0</v>
      </c>
      <c r="AE35" s="148"/>
      <c r="AF35" s="126">
        <f t="shared" si="14"/>
        <v>0</v>
      </c>
      <c r="AG35" s="148"/>
      <c r="AH35" s="126">
        <f t="shared" si="15"/>
        <v>0</v>
      </c>
      <c r="AI35" s="150"/>
      <c r="AJ35" s="128">
        <f t="shared" si="16"/>
        <v>0</v>
      </c>
      <c r="AK35" s="150"/>
      <c r="AL35" s="128">
        <f t="shared" si="17"/>
        <v>0</v>
      </c>
      <c r="AM35" s="51">
        <f t="shared" si="18"/>
        <v>207</v>
      </c>
      <c r="AN35" s="139">
        <f t="shared" si="19"/>
        <v>207</v>
      </c>
      <c r="AO35" s="140">
        <f t="shared" si="20"/>
        <v>25</v>
      </c>
      <c r="AP35" s="146" t="s">
        <v>451</v>
      </c>
    </row>
    <row r="36" spans="1:42" ht="21" customHeight="1" x14ac:dyDescent="0.25">
      <c r="A36" s="45">
        <v>2</v>
      </c>
      <c r="B36" s="145">
        <v>7</v>
      </c>
      <c r="C36" s="144">
        <v>19</v>
      </c>
      <c r="D36" s="122">
        <f t="shared" si="0"/>
        <v>32</v>
      </c>
      <c r="E36" s="119">
        <v>17</v>
      </c>
      <c r="F36" s="122">
        <f t="shared" si="1"/>
        <v>34</v>
      </c>
      <c r="G36" s="141">
        <v>26</v>
      </c>
      <c r="H36" s="124">
        <f t="shared" si="2"/>
        <v>25</v>
      </c>
      <c r="I36" s="141">
        <v>35</v>
      </c>
      <c r="J36" s="124">
        <f t="shared" si="3"/>
        <v>16</v>
      </c>
      <c r="K36" s="143">
        <v>28</v>
      </c>
      <c r="L36" s="126"/>
      <c r="M36" s="143">
        <v>18</v>
      </c>
      <c r="N36" s="126">
        <f>IF(M36&lt;1,0,IF(M36&lt;3,50,IF(M36&lt;5,48,IF(M36&lt;7,46,IF(M36&lt;8,44,IF(M36&lt;9,43,IF(M36&lt;10,42,IF(M36&lt;11,41,IF(M36&lt;12,40,IF(M36&lt;13,39,IF(M36&lt;14,38,IF(M36&lt;15,37,IF(M36&lt;16,36,IF(M36&lt;17,35,IF(M36&lt;18,34,IF(M36&lt;19,33,IF(M36&lt;20,32,IF(M36&lt;21,31,IF(M36&lt;22,30,IF(M36&lt;23,29,IF(M36&lt;24,28,IF(M36&lt;25,27,IF(M36&lt;26,26,IF(M36&lt;27,25,IF(M36&lt;28,24,IF(M36&lt;29,23,IF(M36&lt;30,22,IF(M36&lt;31,21,IF(M36&lt;32,20,IF(M36&lt;33,19,IF(M36&lt;34,18,IF(M36&lt;35,17,IF(M36&lt;36,16,IF(M36&lt;37,15,IF(M36&lt;38,14,IF(M36&lt;39,13,IF(M36&lt;40,12,IF(M36&lt;41,11,IF(M36&lt;42,10,IF(M36&lt;43,9,IF(M36&lt;44,8,IF(M36&lt;45,7,IF(M36&lt;46,6,IF(M36&lt;47,5,IF(M36&lt;48,4,IF(M36&lt;49,3,IF(M36&lt;50,2,IF(M36&lt;51,1,IF(M36&lt;52,1,)))))))))))))))))))))))))))))))))))))))))))))))))</f>
        <v>33</v>
      </c>
      <c r="O36" s="163"/>
      <c r="P36" s="128">
        <f t="shared" si="6"/>
        <v>0</v>
      </c>
      <c r="Q36" s="163"/>
      <c r="R36" s="128">
        <f t="shared" si="7"/>
        <v>0</v>
      </c>
      <c r="S36" s="142">
        <v>32</v>
      </c>
      <c r="T36" s="130">
        <f t="shared" si="8"/>
        <v>19</v>
      </c>
      <c r="U36" s="142">
        <v>27</v>
      </c>
      <c r="V36" s="130">
        <f t="shared" si="9"/>
        <v>24</v>
      </c>
      <c r="W36" s="119"/>
      <c r="X36" s="122">
        <f t="shared" si="10"/>
        <v>0</v>
      </c>
      <c r="Y36" s="119"/>
      <c r="Z36" s="122">
        <f t="shared" si="11"/>
        <v>0</v>
      </c>
      <c r="AA36" s="147"/>
      <c r="AB36" s="124">
        <f t="shared" si="12"/>
        <v>0</v>
      </c>
      <c r="AC36" s="147"/>
      <c r="AD36" s="124">
        <f t="shared" si="13"/>
        <v>0</v>
      </c>
      <c r="AE36" s="148"/>
      <c r="AF36" s="126">
        <f t="shared" si="14"/>
        <v>0</v>
      </c>
      <c r="AG36" s="148"/>
      <c r="AH36" s="126">
        <f t="shared" si="15"/>
        <v>0</v>
      </c>
      <c r="AI36" s="150"/>
      <c r="AJ36" s="128">
        <f t="shared" si="16"/>
        <v>0</v>
      </c>
      <c r="AK36" s="150"/>
      <c r="AL36" s="128">
        <f t="shared" si="17"/>
        <v>0</v>
      </c>
      <c r="AM36" s="51">
        <f t="shared" si="18"/>
        <v>183</v>
      </c>
      <c r="AN36" s="139">
        <f t="shared" si="19"/>
        <v>183</v>
      </c>
      <c r="AO36" s="140">
        <f t="shared" si="20"/>
        <v>26</v>
      </c>
      <c r="AP36" s="145">
        <v>7</v>
      </c>
    </row>
    <row r="37" spans="1:42" ht="21" customHeight="1" x14ac:dyDescent="0.25">
      <c r="A37" s="45">
        <v>23</v>
      </c>
      <c r="B37" s="145">
        <v>36</v>
      </c>
      <c r="C37" s="144">
        <v>16</v>
      </c>
      <c r="D37" s="122">
        <f t="shared" si="0"/>
        <v>35</v>
      </c>
      <c r="E37" s="119">
        <v>42</v>
      </c>
      <c r="F37" s="122">
        <f t="shared" si="1"/>
        <v>9</v>
      </c>
      <c r="G37" s="141">
        <v>34</v>
      </c>
      <c r="H37" s="124">
        <f t="shared" si="2"/>
        <v>17</v>
      </c>
      <c r="I37" s="141">
        <v>37</v>
      </c>
      <c r="J37" s="124">
        <f t="shared" si="3"/>
        <v>14</v>
      </c>
      <c r="K37" s="143">
        <v>25</v>
      </c>
      <c r="L37" s="126">
        <f>IF(K37&lt;1,0,IF(K37&lt;3,50,IF(K37&lt;5,48,IF(K37&lt;7,46,IF(K37&lt;8,44,IF(K37&lt;9,43,IF(K37&lt;10,42,IF(K37&lt;11,41,IF(K37&lt;12,40,IF(K37&lt;13,39,IF(K37&lt;14,38,IF(K37&lt;15,37,IF(K37&lt;16,36,IF(K37&lt;17,35,IF(K37&lt;18,34,IF(K37&lt;19,33,IF(K37&lt;20,32,IF(K37&lt;21,31,IF(K37&lt;22,30,IF(K37&lt;23,29,IF(K37&lt;24,28,IF(K37&lt;25,27,IF(K37&lt;26,26,IF(K37&lt;27,25,IF(K37&lt;28,24,IF(K37&lt;29,23,IF(K37&lt;30,22,IF(K37&lt;31,21,IF(K37&lt;32,20,IF(K37&lt;33,19,IF(K37&lt;34,18,IF(K37&lt;35,17,IF(K37&lt;36,16,IF(K37&lt;37,15,IF(K37&lt;38,14,IF(K37&lt;39,13,IF(K37&lt;40,12,IF(K37&lt;41,11,IF(K37&lt;42,10,IF(K37&lt;43,9,IF(K37&lt;44,8,IF(K37&lt;45,7,IF(K37&lt;46,6,IF(K37&lt;47,5,IF(K37&lt;48,4,IF(K37&lt;49,3,IF(K37&lt;50,2,IF(K37&lt;51,1,IF(K37&lt;52,1,)))))))))))))))))))))))))))))))))))))))))))))))))</f>
        <v>26</v>
      </c>
      <c r="M37" s="143">
        <v>27</v>
      </c>
      <c r="N37" s="126">
        <f>IF(M37&lt;1,0,IF(M37&lt;3,50,IF(M37&lt;5,48,IF(M37&lt;7,46,IF(M37&lt;8,44,IF(M37&lt;9,43,IF(M37&lt;10,42,IF(M37&lt;11,41,IF(M37&lt;12,40,IF(M37&lt;13,39,IF(M37&lt;14,38,IF(M37&lt;15,37,IF(M37&lt;16,36,IF(M37&lt;17,35,IF(M37&lt;18,34,IF(M37&lt;19,33,IF(M37&lt;20,32,IF(M37&lt;21,31,IF(M37&lt;22,30,IF(M37&lt;23,29,IF(M37&lt;24,28,IF(M37&lt;25,27,IF(M37&lt;26,26,IF(M37&lt;27,25,IF(M37&lt;28,24,IF(M37&lt;29,23,IF(M37&lt;30,22,IF(M37&lt;31,21,IF(M37&lt;32,20,IF(M37&lt;33,19,IF(M37&lt;34,18,IF(M37&lt;35,17,IF(M37&lt;36,16,IF(M37&lt;37,15,IF(M37&lt;38,14,IF(M37&lt;39,13,IF(M37&lt;40,12,IF(M37&lt;41,11,IF(M37&lt;42,10,IF(M37&lt;43,9,IF(M37&lt;44,8,IF(M37&lt;45,7,IF(M37&lt;46,6,IF(M37&lt;47,5,IF(M37&lt;48,4,IF(M37&lt;49,3,IF(M37&lt;50,2,IF(M37&lt;51,1,IF(M37&lt;52,1,)))))))))))))))))))))))))))))))))))))))))))))))))</f>
        <v>24</v>
      </c>
      <c r="O37" s="163"/>
      <c r="P37" s="128">
        <f t="shared" si="6"/>
        <v>0</v>
      </c>
      <c r="Q37" s="163"/>
      <c r="R37" s="128">
        <f t="shared" si="7"/>
        <v>0</v>
      </c>
      <c r="S37" s="142">
        <v>21</v>
      </c>
      <c r="T37" s="130">
        <f t="shared" si="8"/>
        <v>30</v>
      </c>
      <c r="U37" s="142">
        <v>31</v>
      </c>
      <c r="V37" s="130">
        <f t="shared" si="9"/>
        <v>20</v>
      </c>
      <c r="W37" s="119"/>
      <c r="X37" s="122">
        <f t="shared" si="10"/>
        <v>0</v>
      </c>
      <c r="Y37" s="119"/>
      <c r="Z37" s="122">
        <f t="shared" si="11"/>
        <v>0</v>
      </c>
      <c r="AA37" s="147"/>
      <c r="AB37" s="124">
        <f t="shared" si="12"/>
        <v>0</v>
      </c>
      <c r="AC37" s="147"/>
      <c r="AD37" s="124">
        <f t="shared" si="13"/>
        <v>0</v>
      </c>
      <c r="AE37" s="148"/>
      <c r="AF37" s="126">
        <f t="shared" si="14"/>
        <v>0</v>
      </c>
      <c r="AG37" s="148"/>
      <c r="AH37" s="126">
        <f t="shared" si="15"/>
        <v>0</v>
      </c>
      <c r="AI37" s="150"/>
      <c r="AJ37" s="128">
        <f t="shared" si="16"/>
        <v>0</v>
      </c>
      <c r="AK37" s="150"/>
      <c r="AL37" s="128">
        <f t="shared" si="17"/>
        <v>0</v>
      </c>
      <c r="AM37" s="51">
        <f t="shared" si="18"/>
        <v>175</v>
      </c>
      <c r="AN37" s="139">
        <f t="shared" si="19"/>
        <v>175</v>
      </c>
      <c r="AO37" s="140">
        <f t="shared" si="20"/>
        <v>27</v>
      </c>
      <c r="AP37" s="145">
        <v>36</v>
      </c>
    </row>
    <row r="38" spans="1:42" ht="21" customHeight="1" x14ac:dyDescent="0.25">
      <c r="A38" s="45">
        <v>28</v>
      </c>
      <c r="B38" s="145">
        <v>42</v>
      </c>
      <c r="C38" s="144">
        <v>44</v>
      </c>
      <c r="D38" s="122">
        <f t="shared" si="0"/>
        <v>7</v>
      </c>
      <c r="E38" s="119">
        <v>33</v>
      </c>
      <c r="F38" s="122">
        <f t="shared" si="1"/>
        <v>18</v>
      </c>
      <c r="G38" s="141">
        <v>39</v>
      </c>
      <c r="H38" s="124">
        <f t="shared" si="2"/>
        <v>12</v>
      </c>
      <c r="I38" s="141">
        <v>22</v>
      </c>
      <c r="J38" s="124">
        <f t="shared" si="3"/>
        <v>29</v>
      </c>
      <c r="K38" s="143">
        <v>18</v>
      </c>
      <c r="L38" s="126">
        <f>IF(K38&lt;1,0,IF(K38&lt;3,50,IF(K38&lt;5,48,IF(K38&lt;7,46,IF(K38&lt;8,44,IF(K38&lt;9,43,IF(K38&lt;10,42,IF(K38&lt;11,41,IF(K38&lt;12,40,IF(K38&lt;13,39,IF(K38&lt;14,38,IF(K38&lt;15,37,IF(K38&lt;16,36,IF(K38&lt;17,35,IF(K38&lt;18,34,IF(K38&lt;19,33,IF(K38&lt;20,32,IF(K38&lt;21,31,IF(K38&lt;22,30,IF(K38&lt;23,29,IF(K38&lt;24,28,IF(K38&lt;25,27,IF(K38&lt;26,26,IF(K38&lt;27,25,IF(K38&lt;28,24,IF(K38&lt;29,23,IF(K38&lt;30,22,IF(K38&lt;31,21,IF(K38&lt;32,20,IF(K38&lt;33,19,IF(K38&lt;34,18,IF(K38&lt;35,17,IF(K38&lt;36,16,IF(K38&lt;37,15,IF(K38&lt;38,14,IF(K38&lt;39,13,IF(K38&lt;40,12,IF(K38&lt;41,11,IF(K38&lt;42,10,IF(K38&lt;43,9,IF(K38&lt;44,8,IF(K38&lt;45,7,IF(K38&lt;46,6,IF(K38&lt;47,5,IF(K38&lt;48,4,IF(K38&lt;49,3,IF(K38&lt;50,2,IF(K38&lt;51,1,IF(K38&lt;52,1,)))))))))))))))))))))))))))))))))))))))))))))))))</f>
        <v>33</v>
      </c>
      <c r="M38" s="143">
        <v>15</v>
      </c>
      <c r="N38" s="126">
        <f>IF(M38&lt;1,0,IF(M38&lt;3,50,IF(M38&lt;5,48,IF(M38&lt;7,46,IF(M38&lt;8,44,IF(M38&lt;9,43,IF(M38&lt;10,42,IF(M38&lt;11,41,IF(M38&lt;12,40,IF(M38&lt;13,39,IF(M38&lt;14,38,IF(M38&lt;15,37,IF(M38&lt;16,36,IF(M38&lt;17,35,IF(M38&lt;18,34,IF(M38&lt;19,33,IF(M38&lt;20,32,IF(M38&lt;21,31,IF(M38&lt;22,30,IF(M38&lt;23,29,IF(M38&lt;24,28,IF(M38&lt;25,27,IF(M38&lt;26,26,IF(M38&lt;27,25,IF(M38&lt;28,24,IF(M38&lt;29,23,IF(M38&lt;30,22,IF(M38&lt;31,21,IF(M38&lt;32,20,IF(M38&lt;33,19,IF(M38&lt;34,18,IF(M38&lt;35,17,IF(M38&lt;36,16,IF(M38&lt;37,15,IF(M38&lt;38,14,IF(M38&lt;39,13,IF(M38&lt;40,12,IF(M38&lt;41,11,IF(M38&lt;42,10,IF(M38&lt;43,9,IF(M38&lt;44,8,IF(M38&lt;45,7,IF(M38&lt;46,6,IF(M38&lt;47,5,IF(M38&lt;48,4,IF(M38&lt;49,3,IF(M38&lt;50,2,IF(M38&lt;51,1,IF(M38&lt;52,1,)))))))))))))))))))))))))))))))))))))))))))))))))</f>
        <v>36</v>
      </c>
      <c r="O38" s="163"/>
      <c r="P38" s="128">
        <f t="shared" si="6"/>
        <v>0</v>
      </c>
      <c r="Q38" s="163"/>
      <c r="R38" s="128">
        <f t="shared" si="7"/>
        <v>0</v>
      </c>
      <c r="S38" s="142"/>
      <c r="T38" s="130">
        <f t="shared" si="8"/>
        <v>0</v>
      </c>
      <c r="U38" s="142">
        <v>12</v>
      </c>
      <c r="V38" s="130">
        <f t="shared" si="9"/>
        <v>39</v>
      </c>
      <c r="W38" s="119"/>
      <c r="X38" s="122">
        <f t="shared" si="10"/>
        <v>0</v>
      </c>
      <c r="Y38" s="119"/>
      <c r="Z38" s="122">
        <f t="shared" si="11"/>
        <v>0</v>
      </c>
      <c r="AA38" s="147"/>
      <c r="AB38" s="124">
        <f t="shared" si="12"/>
        <v>0</v>
      </c>
      <c r="AC38" s="147"/>
      <c r="AD38" s="124">
        <f t="shared" si="13"/>
        <v>0</v>
      </c>
      <c r="AE38" s="148"/>
      <c r="AF38" s="126">
        <f t="shared" si="14"/>
        <v>0</v>
      </c>
      <c r="AG38" s="148"/>
      <c r="AH38" s="126">
        <f t="shared" si="15"/>
        <v>0</v>
      </c>
      <c r="AI38" s="150"/>
      <c r="AJ38" s="128">
        <f t="shared" si="16"/>
        <v>0</v>
      </c>
      <c r="AK38" s="150"/>
      <c r="AL38" s="128">
        <f t="shared" si="17"/>
        <v>0</v>
      </c>
      <c r="AM38" s="51">
        <f t="shared" si="18"/>
        <v>174</v>
      </c>
      <c r="AN38" s="139">
        <f t="shared" si="19"/>
        <v>174</v>
      </c>
      <c r="AO38" s="140">
        <f t="shared" si="20"/>
        <v>28</v>
      </c>
      <c r="AP38" s="145">
        <v>42</v>
      </c>
    </row>
    <row r="39" spans="1:42" ht="21" customHeight="1" x14ac:dyDescent="0.25">
      <c r="A39" s="45">
        <v>14</v>
      </c>
      <c r="B39" s="145">
        <v>24</v>
      </c>
      <c r="C39" s="144">
        <v>3</v>
      </c>
      <c r="D39" s="122">
        <f t="shared" si="0"/>
        <v>48</v>
      </c>
      <c r="E39" s="119">
        <v>35</v>
      </c>
      <c r="F39" s="122">
        <f t="shared" si="1"/>
        <v>16</v>
      </c>
      <c r="G39" s="141">
        <v>43</v>
      </c>
      <c r="H39" s="124">
        <f t="shared" si="2"/>
        <v>8</v>
      </c>
      <c r="I39" s="141">
        <v>21</v>
      </c>
      <c r="J39" s="124">
        <f t="shared" si="3"/>
        <v>30</v>
      </c>
      <c r="K39" s="143">
        <v>28</v>
      </c>
      <c r="L39" s="126"/>
      <c r="M39" s="143">
        <v>26</v>
      </c>
      <c r="N39" s="126">
        <f>IF(M39&lt;1,0,IF(M39&lt;3,50,IF(M39&lt;5,48,IF(M39&lt;7,46,IF(M39&lt;8,44,IF(M39&lt;9,43,IF(M39&lt;10,42,IF(M39&lt;11,41,IF(M39&lt;12,40,IF(M39&lt;13,39,IF(M39&lt;14,38,IF(M39&lt;15,37,IF(M39&lt;16,36,IF(M39&lt;17,35,IF(M39&lt;18,34,IF(M39&lt;19,33,IF(M39&lt;20,32,IF(M39&lt;21,31,IF(M39&lt;22,30,IF(M39&lt;23,29,IF(M39&lt;24,28,IF(M39&lt;25,27,IF(M39&lt;26,26,IF(M39&lt;27,25,IF(M39&lt;28,24,IF(M39&lt;29,23,IF(M39&lt;30,22,IF(M39&lt;31,21,IF(M39&lt;32,20,IF(M39&lt;33,19,IF(M39&lt;34,18,IF(M39&lt;35,17,IF(M39&lt;36,16,IF(M39&lt;37,15,IF(M39&lt;38,14,IF(M39&lt;39,13,IF(M39&lt;40,12,IF(M39&lt;41,11,IF(M39&lt;42,10,IF(M39&lt;43,9,IF(M39&lt;44,8,IF(M39&lt;45,7,IF(M39&lt;46,6,IF(M39&lt;47,5,IF(M39&lt;48,4,IF(M39&lt;49,3,IF(M39&lt;50,2,IF(M39&lt;51,1,IF(M39&lt;52,1,)))))))))))))))))))))))))))))))))))))))))))))))))</f>
        <v>25</v>
      </c>
      <c r="O39" s="163"/>
      <c r="P39" s="128">
        <f t="shared" si="6"/>
        <v>0</v>
      </c>
      <c r="Q39" s="163"/>
      <c r="R39" s="128">
        <f t="shared" si="7"/>
        <v>0</v>
      </c>
      <c r="S39" s="142">
        <v>20</v>
      </c>
      <c r="T39" s="130">
        <f t="shared" si="8"/>
        <v>31</v>
      </c>
      <c r="U39" s="142">
        <v>38</v>
      </c>
      <c r="V39" s="130">
        <f t="shared" si="9"/>
        <v>13</v>
      </c>
      <c r="W39" s="119"/>
      <c r="X39" s="122">
        <f t="shared" si="10"/>
        <v>0</v>
      </c>
      <c r="Y39" s="119"/>
      <c r="Z39" s="122">
        <f t="shared" si="11"/>
        <v>0</v>
      </c>
      <c r="AA39" s="147"/>
      <c r="AB39" s="124">
        <f t="shared" si="12"/>
        <v>0</v>
      </c>
      <c r="AC39" s="147"/>
      <c r="AD39" s="124">
        <f t="shared" si="13"/>
        <v>0</v>
      </c>
      <c r="AE39" s="148"/>
      <c r="AF39" s="126">
        <f t="shared" si="14"/>
        <v>0</v>
      </c>
      <c r="AG39" s="148"/>
      <c r="AH39" s="126">
        <f t="shared" si="15"/>
        <v>0</v>
      </c>
      <c r="AI39" s="150"/>
      <c r="AJ39" s="128">
        <f t="shared" si="16"/>
        <v>0</v>
      </c>
      <c r="AK39" s="150"/>
      <c r="AL39" s="128">
        <f t="shared" si="17"/>
        <v>0</v>
      </c>
      <c r="AM39" s="51">
        <f t="shared" si="18"/>
        <v>171</v>
      </c>
      <c r="AN39" s="139">
        <f t="shared" si="19"/>
        <v>171</v>
      </c>
      <c r="AO39" s="140">
        <f t="shared" si="20"/>
        <v>29</v>
      </c>
      <c r="AP39" s="145">
        <v>24</v>
      </c>
    </row>
    <row r="40" spans="1:42" ht="21" customHeight="1" x14ac:dyDescent="0.25">
      <c r="A40" s="45">
        <v>30</v>
      </c>
      <c r="B40" s="145">
        <v>44</v>
      </c>
      <c r="C40" s="144">
        <v>13</v>
      </c>
      <c r="D40" s="122">
        <f t="shared" si="0"/>
        <v>38</v>
      </c>
      <c r="E40" s="119">
        <v>26</v>
      </c>
      <c r="F40" s="122">
        <f t="shared" si="1"/>
        <v>25</v>
      </c>
      <c r="G40" s="141">
        <v>13</v>
      </c>
      <c r="H40" s="124">
        <f t="shared" si="2"/>
        <v>38</v>
      </c>
      <c r="I40" s="141">
        <v>38</v>
      </c>
      <c r="J40" s="124">
        <f t="shared" si="3"/>
        <v>13</v>
      </c>
      <c r="K40" s="143">
        <v>28</v>
      </c>
      <c r="L40" s="126"/>
      <c r="M40" s="143">
        <v>34</v>
      </c>
      <c r="N40" s="126"/>
      <c r="O40" s="163"/>
      <c r="P40" s="128">
        <f t="shared" si="6"/>
        <v>0</v>
      </c>
      <c r="Q40" s="163"/>
      <c r="R40" s="128">
        <f t="shared" si="7"/>
        <v>0</v>
      </c>
      <c r="S40" s="142">
        <v>23</v>
      </c>
      <c r="T40" s="130">
        <f t="shared" si="8"/>
        <v>28</v>
      </c>
      <c r="U40" s="142">
        <v>32</v>
      </c>
      <c r="V40" s="130">
        <f t="shared" si="9"/>
        <v>19</v>
      </c>
      <c r="W40" s="119"/>
      <c r="X40" s="122">
        <f t="shared" si="10"/>
        <v>0</v>
      </c>
      <c r="Y40" s="119"/>
      <c r="Z40" s="122">
        <f t="shared" si="11"/>
        <v>0</v>
      </c>
      <c r="AA40" s="147"/>
      <c r="AB40" s="124">
        <f t="shared" si="12"/>
        <v>0</v>
      </c>
      <c r="AC40" s="147"/>
      <c r="AD40" s="124">
        <f t="shared" si="13"/>
        <v>0</v>
      </c>
      <c r="AE40" s="148"/>
      <c r="AF40" s="126">
        <f t="shared" si="14"/>
        <v>0</v>
      </c>
      <c r="AG40" s="148"/>
      <c r="AH40" s="126">
        <f t="shared" si="15"/>
        <v>0</v>
      </c>
      <c r="AI40" s="150"/>
      <c r="AJ40" s="128">
        <f t="shared" si="16"/>
        <v>0</v>
      </c>
      <c r="AK40" s="150"/>
      <c r="AL40" s="128">
        <f t="shared" si="17"/>
        <v>0</v>
      </c>
      <c r="AM40" s="51">
        <f t="shared" si="18"/>
        <v>161</v>
      </c>
      <c r="AN40" s="139">
        <f t="shared" si="19"/>
        <v>161</v>
      </c>
      <c r="AO40" s="140">
        <f t="shared" si="20"/>
        <v>30</v>
      </c>
      <c r="AP40" s="145">
        <v>44</v>
      </c>
    </row>
    <row r="41" spans="1:42" ht="21" customHeight="1" x14ac:dyDescent="0.25">
      <c r="A41" s="45">
        <v>18</v>
      </c>
      <c r="B41" s="145">
        <v>29</v>
      </c>
      <c r="C41" s="144">
        <v>46</v>
      </c>
      <c r="D41" s="122">
        <f t="shared" si="0"/>
        <v>5</v>
      </c>
      <c r="E41" s="119">
        <v>46</v>
      </c>
      <c r="F41" s="122">
        <f t="shared" si="1"/>
        <v>5</v>
      </c>
      <c r="G41" s="141">
        <v>23</v>
      </c>
      <c r="H41" s="124">
        <f t="shared" si="2"/>
        <v>28</v>
      </c>
      <c r="I41" s="141">
        <v>24</v>
      </c>
      <c r="J41" s="124">
        <f t="shared" si="3"/>
        <v>27</v>
      </c>
      <c r="K41" s="143">
        <v>24</v>
      </c>
      <c r="L41" s="126">
        <f>IF(K41&lt;1,0,IF(K41&lt;3,50,IF(K41&lt;5,48,IF(K41&lt;7,46,IF(K41&lt;8,44,IF(K41&lt;9,43,IF(K41&lt;10,42,IF(K41&lt;11,41,IF(K41&lt;12,40,IF(K41&lt;13,39,IF(K41&lt;14,38,IF(K41&lt;15,37,IF(K41&lt;16,36,IF(K41&lt;17,35,IF(K41&lt;18,34,IF(K41&lt;19,33,IF(K41&lt;20,32,IF(K41&lt;21,31,IF(K41&lt;22,30,IF(K41&lt;23,29,IF(K41&lt;24,28,IF(K41&lt;25,27,IF(K41&lt;26,26,IF(K41&lt;27,25,IF(K41&lt;28,24,IF(K41&lt;29,23,IF(K41&lt;30,22,IF(K41&lt;31,21,IF(K41&lt;32,20,IF(K41&lt;33,19,IF(K41&lt;34,18,IF(K41&lt;35,17,IF(K41&lt;36,16,IF(K41&lt;37,15,IF(K41&lt;38,14,IF(K41&lt;39,13,IF(K41&lt;40,12,IF(K41&lt;41,11,IF(K41&lt;42,10,IF(K41&lt;43,9,IF(K41&lt;44,8,IF(K41&lt;45,7,IF(K41&lt;46,6,IF(K41&lt;47,5,IF(K41&lt;48,4,IF(K41&lt;49,3,IF(K41&lt;50,2,IF(K41&lt;51,1,IF(K41&lt;52,1,)))))))))))))))))))))))))))))))))))))))))))))))))</f>
        <v>27</v>
      </c>
      <c r="M41" s="143">
        <v>30</v>
      </c>
      <c r="N41" s="126">
        <f>IF(M41&lt;1,0,IF(M41&lt;3,50,IF(M41&lt;5,48,IF(M41&lt;7,46,IF(M41&lt;8,44,IF(M41&lt;9,43,IF(M41&lt;10,42,IF(M41&lt;11,41,IF(M41&lt;12,40,IF(M41&lt;13,39,IF(M41&lt;14,38,IF(M41&lt;15,37,IF(M41&lt;16,36,IF(M41&lt;17,35,IF(M41&lt;18,34,IF(M41&lt;19,33,IF(M41&lt;20,32,IF(M41&lt;21,31,IF(M41&lt;22,30,IF(M41&lt;23,29,IF(M41&lt;24,28,IF(M41&lt;25,27,IF(M41&lt;26,26,IF(M41&lt;27,25,IF(M41&lt;28,24,IF(M41&lt;29,23,IF(M41&lt;30,22,IF(M41&lt;31,21,IF(M41&lt;32,20,IF(M41&lt;33,19,IF(M41&lt;34,18,IF(M41&lt;35,17,IF(M41&lt;36,16,IF(M41&lt;37,15,IF(M41&lt;38,14,IF(M41&lt;39,13,IF(M41&lt;40,12,IF(M41&lt;41,11,IF(M41&lt;42,10,IF(M41&lt;43,9,IF(M41&lt;44,8,IF(M41&lt;45,7,IF(M41&lt;46,6,IF(M41&lt;47,5,IF(M41&lt;48,4,IF(M41&lt;49,3,IF(M41&lt;50,2,IF(M41&lt;51,1,IF(M41&lt;52,1,)))))))))))))))))))))))))))))))))))))))))))))))))</f>
        <v>21</v>
      </c>
      <c r="O41" s="163"/>
      <c r="P41" s="128">
        <f t="shared" si="6"/>
        <v>0</v>
      </c>
      <c r="Q41" s="163"/>
      <c r="R41" s="128">
        <f t="shared" si="7"/>
        <v>0</v>
      </c>
      <c r="S41" s="142"/>
      <c r="T41" s="130">
        <f t="shared" si="8"/>
        <v>0</v>
      </c>
      <c r="U41" s="142">
        <v>8</v>
      </c>
      <c r="V41" s="130">
        <f t="shared" si="9"/>
        <v>43</v>
      </c>
      <c r="W41" s="119"/>
      <c r="X41" s="122">
        <f t="shared" si="10"/>
        <v>0</v>
      </c>
      <c r="Y41" s="119"/>
      <c r="Z41" s="122">
        <f t="shared" si="11"/>
        <v>0</v>
      </c>
      <c r="AA41" s="147"/>
      <c r="AB41" s="124">
        <f t="shared" si="12"/>
        <v>0</v>
      </c>
      <c r="AC41" s="147"/>
      <c r="AD41" s="124">
        <f t="shared" si="13"/>
        <v>0</v>
      </c>
      <c r="AE41" s="148"/>
      <c r="AF41" s="126">
        <f t="shared" si="14"/>
        <v>0</v>
      </c>
      <c r="AG41" s="148"/>
      <c r="AH41" s="126">
        <f t="shared" si="15"/>
        <v>0</v>
      </c>
      <c r="AI41" s="150"/>
      <c r="AJ41" s="128">
        <f t="shared" si="16"/>
        <v>0</v>
      </c>
      <c r="AK41" s="150"/>
      <c r="AL41" s="128">
        <f t="shared" si="17"/>
        <v>0</v>
      </c>
      <c r="AM41" s="51">
        <f t="shared" si="18"/>
        <v>156</v>
      </c>
      <c r="AN41" s="139">
        <f t="shared" si="19"/>
        <v>156</v>
      </c>
      <c r="AO41" s="140">
        <f t="shared" si="20"/>
        <v>31</v>
      </c>
      <c r="AP41" s="145">
        <v>29</v>
      </c>
    </row>
    <row r="42" spans="1:42" ht="21" customHeight="1" x14ac:dyDescent="0.25">
      <c r="A42" s="45">
        <v>15</v>
      </c>
      <c r="B42" s="145">
        <v>26</v>
      </c>
      <c r="C42" s="144">
        <v>38</v>
      </c>
      <c r="D42" s="122">
        <f t="shared" si="0"/>
        <v>13</v>
      </c>
      <c r="E42" s="119">
        <v>30</v>
      </c>
      <c r="F42" s="122">
        <f t="shared" si="1"/>
        <v>21</v>
      </c>
      <c r="G42" s="141">
        <v>35</v>
      </c>
      <c r="H42" s="124">
        <f t="shared" si="2"/>
        <v>16</v>
      </c>
      <c r="I42" s="141">
        <v>10</v>
      </c>
      <c r="J42" s="124">
        <f t="shared" si="3"/>
        <v>41</v>
      </c>
      <c r="K42" s="143">
        <v>28</v>
      </c>
      <c r="L42" s="126"/>
      <c r="M42" s="143">
        <v>32</v>
      </c>
      <c r="N42" s="126">
        <f>IF(M42&lt;1,0,IF(M42&lt;3,50,IF(M42&lt;5,48,IF(M42&lt;7,46,IF(M42&lt;8,44,IF(M42&lt;9,43,IF(M42&lt;10,42,IF(M42&lt;11,41,IF(M42&lt;12,40,IF(M42&lt;13,39,IF(M42&lt;14,38,IF(M42&lt;15,37,IF(M42&lt;16,36,IF(M42&lt;17,35,IF(M42&lt;18,34,IF(M42&lt;19,33,IF(M42&lt;20,32,IF(M42&lt;21,31,IF(M42&lt;22,30,IF(M42&lt;23,29,IF(M42&lt;24,28,IF(M42&lt;25,27,IF(M42&lt;26,26,IF(M42&lt;27,25,IF(M42&lt;28,24,IF(M42&lt;29,23,IF(M42&lt;30,22,IF(M42&lt;31,21,IF(M42&lt;32,20,IF(M42&lt;33,19,IF(M42&lt;34,18,IF(M42&lt;35,17,IF(M42&lt;36,16,IF(M42&lt;37,15,IF(M42&lt;38,14,IF(M42&lt;39,13,IF(M42&lt;40,12,IF(M42&lt;41,11,IF(M42&lt;42,10,IF(M42&lt;43,9,IF(M42&lt;44,8,IF(M42&lt;45,7,IF(M42&lt;46,6,IF(M42&lt;47,5,IF(M42&lt;48,4,IF(M42&lt;49,3,IF(M42&lt;50,2,IF(M42&lt;51,1,IF(M42&lt;52,1,)))))))))))))))))))))))))))))))))))))))))))))))))</f>
        <v>19</v>
      </c>
      <c r="O42" s="163"/>
      <c r="P42" s="128">
        <f t="shared" si="6"/>
        <v>0</v>
      </c>
      <c r="Q42" s="163"/>
      <c r="R42" s="128">
        <f t="shared" si="7"/>
        <v>0</v>
      </c>
      <c r="S42" s="142">
        <v>30</v>
      </c>
      <c r="T42" s="130">
        <f t="shared" si="8"/>
        <v>21</v>
      </c>
      <c r="U42" s="142">
        <v>33</v>
      </c>
      <c r="V42" s="130">
        <f t="shared" si="9"/>
        <v>18</v>
      </c>
      <c r="W42" s="119"/>
      <c r="X42" s="122">
        <f t="shared" si="10"/>
        <v>0</v>
      </c>
      <c r="Y42" s="119"/>
      <c r="Z42" s="122">
        <f t="shared" si="11"/>
        <v>0</v>
      </c>
      <c r="AA42" s="147"/>
      <c r="AB42" s="124">
        <f t="shared" si="12"/>
        <v>0</v>
      </c>
      <c r="AC42" s="147"/>
      <c r="AD42" s="124">
        <f t="shared" si="13"/>
        <v>0</v>
      </c>
      <c r="AE42" s="148"/>
      <c r="AF42" s="126">
        <f t="shared" si="14"/>
        <v>0</v>
      </c>
      <c r="AG42" s="148"/>
      <c r="AH42" s="126">
        <f t="shared" si="15"/>
        <v>0</v>
      </c>
      <c r="AI42" s="150"/>
      <c r="AJ42" s="128">
        <f t="shared" si="16"/>
        <v>0</v>
      </c>
      <c r="AK42" s="150"/>
      <c r="AL42" s="128">
        <f t="shared" si="17"/>
        <v>0</v>
      </c>
      <c r="AM42" s="51">
        <f t="shared" si="18"/>
        <v>149</v>
      </c>
      <c r="AN42" s="139">
        <f t="shared" si="19"/>
        <v>149</v>
      </c>
      <c r="AO42" s="140">
        <f t="shared" si="20"/>
        <v>32</v>
      </c>
      <c r="AP42" s="145">
        <v>26</v>
      </c>
    </row>
    <row r="43" spans="1:42" ht="21" customHeight="1" x14ac:dyDescent="0.25">
      <c r="A43" s="45">
        <v>45</v>
      </c>
      <c r="B43" s="145">
        <v>67</v>
      </c>
      <c r="C43" s="144">
        <v>31</v>
      </c>
      <c r="D43" s="122">
        <f t="shared" si="0"/>
        <v>20</v>
      </c>
      <c r="E43" s="119">
        <v>24</v>
      </c>
      <c r="F43" s="122">
        <f t="shared" si="1"/>
        <v>27</v>
      </c>
      <c r="G43" s="141">
        <v>11</v>
      </c>
      <c r="H43" s="124">
        <f t="shared" si="2"/>
        <v>40</v>
      </c>
      <c r="I43" s="141">
        <v>26</v>
      </c>
      <c r="J43" s="124">
        <f t="shared" si="3"/>
        <v>25</v>
      </c>
      <c r="K43" s="143">
        <v>28</v>
      </c>
      <c r="L43" s="126"/>
      <c r="M43" s="143">
        <v>34</v>
      </c>
      <c r="N43" s="126"/>
      <c r="O43" s="163"/>
      <c r="P43" s="128">
        <f t="shared" si="6"/>
        <v>0</v>
      </c>
      <c r="Q43" s="163"/>
      <c r="R43" s="128">
        <f t="shared" si="7"/>
        <v>0</v>
      </c>
      <c r="S43" s="142">
        <v>17</v>
      </c>
      <c r="T43" s="130">
        <f t="shared" si="8"/>
        <v>34</v>
      </c>
      <c r="U43" s="142"/>
      <c r="V43" s="130">
        <f t="shared" si="9"/>
        <v>0</v>
      </c>
      <c r="W43" s="119"/>
      <c r="X43" s="122">
        <f t="shared" si="10"/>
        <v>0</v>
      </c>
      <c r="Y43" s="119"/>
      <c r="Z43" s="122">
        <f t="shared" si="11"/>
        <v>0</v>
      </c>
      <c r="AA43" s="147"/>
      <c r="AB43" s="124">
        <f t="shared" si="12"/>
        <v>0</v>
      </c>
      <c r="AC43" s="147"/>
      <c r="AD43" s="124">
        <f t="shared" si="13"/>
        <v>0</v>
      </c>
      <c r="AE43" s="148"/>
      <c r="AF43" s="126">
        <f t="shared" si="14"/>
        <v>0</v>
      </c>
      <c r="AG43" s="148"/>
      <c r="AH43" s="126">
        <f t="shared" si="15"/>
        <v>0</v>
      </c>
      <c r="AI43" s="150"/>
      <c r="AJ43" s="128">
        <f t="shared" si="16"/>
        <v>0</v>
      </c>
      <c r="AK43" s="150"/>
      <c r="AL43" s="128">
        <f t="shared" si="17"/>
        <v>0</v>
      </c>
      <c r="AM43" s="51">
        <f t="shared" si="18"/>
        <v>146</v>
      </c>
      <c r="AN43" s="139">
        <f t="shared" si="19"/>
        <v>146</v>
      </c>
      <c r="AO43" s="140">
        <f t="shared" si="20"/>
        <v>33</v>
      </c>
      <c r="AP43" s="145">
        <v>67</v>
      </c>
    </row>
    <row r="44" spans="1:42" ht="21" customHeight="1" x14ac:dyDescent="0.25">
      <c r="A44" s="45">
        <v>11</v>
      </c>
      <c r="B44" s="145">
        <v>20</v>
      </c>
      <c r="C44" s="144">
        <v>36</v>
      </c>
      <c r="D44" s="122">
        <f t="shared" si="0"/>
        <v>15</v>
      </c>
      <c r="E44" s="119">
        <v>3</v>
      </c>
      <c r="F44" s="122">
        <f t="shared" si="1"/>
        <v>48</v>
      </c>
      <c r="G44" s="141">
        <v>38</v>
      </c>
      <c r="H44" s="124">
        <f t="shared" si="2"/>
        <v>13</v>
      </c>
      <c r="I44" s="141">
        <v>16</v>
      </c>
      <c r="J44" s="124">
        <f t="shared" si="3"/>
        <v>35</v>
      </c>
      <c r="K44" s="143">
        <v>28</v>
      </c>
      <c r="L44" s="126"/>
      <c r="M44" s="143">
        <v>34</v>
      </c>
      <c r="N44" s="126"/>
      <c r="O44" s="163"/>
      <c r="P44" s="128">
        <f t="shared" si="6"/>
        <v>0</v>
      </c>
      <c r="Q44" s="163"/>
      <c r="R44" s="128">
        <f t="shared" si="7"/>
        <v>0</v>
      </c>
      <c r="S44" s="142">
        <v>34</v>
      </c>
      <c r="T44" s="130">
        <f t="shared" si="8"/>
        <v>17</v>
      </c>
      <c r="U44" s="142">
        <v>39</v>
      </c>
      <c r="V44" s="130">
        <f t="shared" si="9"/>
        <v>12</v>
      </c>
      <c r="W44" s="119"/>
      <c r="X44" s="122">
        <f t="shared" si="10"/>
        <v>0</v>
      </c>
      <c r="Y44" s="119"/>
      <c r="Z44" s="122">
        <f t="shared" si="11"/>
        <v>0</v>
      </c>
      <c r="AA44" s="147"/>
      <c r="AB44" s="124">
        <f t="shared" si="12"/>
        <v>0</v>
      </c>
      <c r="AC44" s="147"/>
      <c r="AD44" s="124">
        <f t="shared" si="13"/>
        <v>0</v>
      </c>
      <c r="AE44" s="148"/>
      <c r="AF44" s="126">
        <f t="shared" si="14"/>
        <v>0</v>
      </c>
      <c r="AG44" s="148"/>
      <c r="AH44" s="126">
        <f t="shared" si="15"/>
        <v>0</v>
      </c>
      <c r="AI44" s="150"/>
      <c r="AJ44" s="128">
        <f t="shared" si="16"/>
        <v>0</v>
      </c>
      <c r="AK44" s="150"/>
      <c r="AL44" s="128">
        <f t="shared" si="17"/>
        <v>0</v>
      </c>
      <c r="AM44" s="51">
        <f t="shared" si="18"/>
        <v>140</v>
      </c>
      <c r="AN44" s="139">
        <f t="shared" si="19"/>
        <v>140</v>
      </c>
      <c r="AO44" s="140">
        <f t="shared" si="20"/>
        <v>34</v>
      </c>
      <c r="AP44" s="145">
        <v>20</v>
      </c>
    </row>
    <row r="45" spans="1:42" ht="21" customHeight="1" x14ac:dyDescent="0.25">
      <c r="A45" s="45">
        <v>22</v>
      </c>
      <c r="B45" s="145">
        <v>34</v>
      </c>
      <c r="C45" s="144">
        <v>34</v>
      </c>
      <c r="D45" s="122">
        <f t="shared" si="0"/>
        <v>17</v>
      </c>
      <c r="E45" s="119">
        <v>38</v>
      </c>
      <c r="F45" s="122">
        <f t="shared" si="1"/>
        <v>13</v>
      </c>
      <c r="G45" s="141">
        <v>37</v>
      </c>
      <c r="H45" s="124">
        <f t="shared" si="2"/>
        <v>14</v>
      </c>
      <c r="I45" s="141">
        <v>40</v>
      </c>
      <c r="J45" s="124">
        <f t="shared" si="3"/>
        <v>11</v>
      </c>
      <c r="K45" s="143">
        <v>28</v>
      </c>
      <c r="L45" s="126"/>
      <c r="M45" s="143">
        <v>24</v>
      </c>
      <c r="N45" s="126">
        <f>IF(M45&lt;1,0,IF(M45&lt;3,50,IF(M45&lt;5,48,IF(M45&lt;7,46,IF(M45&lt;8,44,IF(M45&lt;9,43,IF(M45&lt;10,42,IF(M45&lt;11,41,IF(M45&lt;12,40,IF(M45&lt;13,39,IF(M45&lt;14,38,IF(M45&lt;15,37,IF(M45&lt;16,36,IF(M45&lt;17,35,IF(M45&lt;18,34,IF(M45&lt;19,33,IF(M45&lt;20,32,IF(M45&lt;21,31,IF(M45&lt;22,30,IF(M45&lt;23,29,IF(M45&lt;24,28,IF(M45&lt;25,27,IF(M45&lt;26,26,IF(M45&lt;27,25,IF(M45&lt;28,24,IF(M45&lt;29,23,IF(M45&lt;30,22,IF(M45&lt;31,21,IF(M45&lt;32,20,IF(M45&lt;33,19,IF(M45&lt;34,18,IF(M45&lt;35,17,IF(M45&lt;36,16,IF(M45&lt;37,15,IF(M45&lt;38,14,IF(M45&lt;39,13,IF(M45&lt;40,12,IF(M45&lt;41,11,IF(M45&lt;42,10,IF(M45&lt;43,9,IF(M45&lt;44,8,IF(M45&lt;45,7,IF(M45&lt;46,6,IF(M45&lt;47,5,IF(M45&lt;48,4,IF(M45&lt;49,3,IF(M45&lt;50,2,IF(M45&lt;51,1,IF(M45&lt;52,1,)))))))))))))))))))))))))))))))))))))))))))))))))</f>
        <v>27</v>
      </c>
      <c r="O45" s="163"/>
      <c r="P45" s="128">
        <f t="shared" si="6"/>
        <v>0</v>
      </c>
      <c r="Q45" s="163"/>
      <c r="R45" s="128">
        <f t="shared" si="7"/>
        <v>0</v>
      </c>
      <c r="S45" s="142">
        <v>24</v>
      </c>
      <c r="T45" s="130">
        <f t="shared" si="8"/>
        <v>27</v>
      </c>
      <c r="U45" s="142">
        <v>29</v>
      </c>
      <c r="V45" s="130">
        <f t="shared" si="9"/>
        <v>22</v>
      </c>
      <c r="W45" s="119"/>
      <c r="X45" s="122">
        <f t="shared" si="10"/>
        <v>0</v>
      </c>
      <c r="Y45" s="119"/>
      <c r="Z45" s="122">
        <f t="shared" si="11"/>
        <v>0</v>
      </c>
      <c r="AA45" s="147"/>
      <c r="AB45" s="124">
        <f t="shared" si="12"/>
        <v>0</v>
      </c>
      <c r="AC45" s="147"/>
      <c r="AD45" s="124">
        <f t="shared" si="13"/>
        <v>0</v>
      </c>
      <c r="AE45" s="148"/>
      <c r="AF45" s="126">
        <f t="shared" si="14"/>
        <v>0</v>
      </c>
      <c r="AG45" s="148"/>
      <c r="AH45" s="126">
        <f t="shared" si="15"/>
        <v>0</v>
      </c>
      <c r="AI45" s="150"/>
      <c r="AJ45" s="128">
        <f t="shared" si="16"/>
        <v>0</v>
      </c>
      <c r="AK45" s="150"/>
      <c r="AL45" s="128">
        <f t="shared" si="17"/>
        <v>0</v>
      </c>
      <c r="AM45" s="51">
        <f t="shared" si="18"/>
        <v>131</v>
      </c>
      <c r="AN45" s="139">
        <f t="shared" si="19"/>
        <v>131</v>
      </c>
      <c r="AO45" s="140">
        <f t="shared" si="20"/>
        <v>35</v>
      </c>
      <c r="AP45" s="145">
        <v>34</v>
      </c>
    </row>
    <row r="46" spans="1:42" ht="21" customHeight="1" x14ac:dyDescent="0.25">
      <c r="A46" s="45">
        <v>43</v>
      </c>
      <c r="B46" s="145">
        <v>59</v>
      </c>
      <c r="C46" s="144">
        <v>35</v>
      </c>
      <c r="D46" s="122">
        <f t="shared" si="0"/>
        <v>16</v>
      </c>
      <c r="E46" s="119">
        <v>33</v>
      </c>
      <c r="F46" s="122">
        <f t="shared" si="1"/>
        <v>18</v>
      </c>
      <c r="G46" s="141">
        <v>30</v>
      </c>
      <c r="H46" s="124">
        <f t="shared" si="2"/>
        <v>21</v>
      </c>
      <c r="I46" s="141">
        <v>27</v>
      </c>
      <c r="J46" s="124">
        <f t="shared" si="3"/>
        <v>24</v>
      </c>
      <c r="K46" s="143">
        <v>28</v>
      </c>
      <c r="L46" s="126"/>
      <c r="M46" s="143">
        <v>34</v>
      </c>
      <c r="N46" s="126"/>
      <c r="O46" s="163"/>
      <c r="P46" s="128">
        <f t="shared" si="6"/>
        <v>0</v>
      </c>
      <c r="Q46" s="163"/>
      <c r="R46" s="128">
        <f t="shared" si="7"/>
        <v>0</v>
      </c>
      <c r="S46" s="142"/>
      <c r="T46" s="130">
        <f t="shared" si="8"/>
        <v>0</v>
      </c>
      <c r="U46" s="142">
        <v>6</v>
      </c>
      <c r="V46" s="130">
        <f t="shared" si="9"/>
        <v>46</v>
      </c>
      <c r="W46" s="119"/>
      <c r="X46" s="122">
        <f t="shared" si="10"/>
        <v>0</v>
      </c>
      <c r="Y46" s="119"/>
      <c r="Z46" s="122">
        <f t="shared" si="11"/>
        <v>0</v>
      </c>
      <c r="AA46" s="147"/>
      <c r="AB46" s="124">
        <f t="shared" si="12"/>
        <v>0</v>
      </c>
      <c r="AC46" s="147"/>
      <c r="AD46" s="124">
        <f t="shared" si="13"/>
        <v>0</v>
      </c>
      <c r="AE46" s="148"/>
      <c r="AF46" s="126">
        <f t="shared" si="14"/>
        <v>0</v>
      </c>
      <c r="AG46" s="148"/>
      <c r="AH46" s="126">
        <f t="shared" si="15"/>
        <v>0</v>
      </c>
      <c r="AI46" s="150"/>
      <c r="AJ46" s="128">
        <f t="shared" si="16"/>
        <v>0</v>
      </c>
      <c r="AK46" s="150"/>
      <c r="AL46" s="128">
        <f t="shared" si="17"/>
        <v>0</v>
      </c>
      <c r="AM46" s="51">
        <f t="shared" si="18"/>
        <v>125</v>
      </c>
      <c r="AN46" s="139">
        <f t="shared" si="19"/>
        <v>125</v>
      </c>
      <c r="AO46" s="140">
        <f t="shared" si="20"/>
        <v>36</v>
      </c>
      <c r="AP46" s="145">
        <v>59</v>
      </c>
    </row>
    <row r="47" spans="1:42" ht="21" customHeight="1" x14ac:dyDescent="0.25">
      <c r="A47" s="45">
        <v>39</v>
      </c>
      <c r="B47" s="145">
        <v>53</v>
      </c>
      <c r="C47" s="144" t="s">
        <v>471</v>
      </c>
      <c r="D47" s="122">
        <f t="shared" si="0"/>
        <v>0</v>
      </c>
      <c r="E47" s="119" t="s">
        <v>471</v>
      </c>
      <c r="F47" s="122">
        <f t="shared" si="1"/>
        <v>0</v>
      </c>
      <c r="G47" s="141">
        <v>42</v>
      </c>
      <c r="H47" s="124">
        <f t="shared" si="2"/>
        <v>9</v>
      </c>
      <c r="I47" s="141">
        <v>36</v>
      </c>
      <c r="J47" s="124">
        <f t="shared" si="3"/>
        <v>15</v>
      </c>
      <c r="K47" s="143">
        <v>28</v>
      </c>
      <c r="L47" s="126"/>
      <c r="M47" s="143">
        <v>17</v>
      </c>
      <c r="N47" s="126">
        <f>IF(M47&lt;1,0,IF(M47&lt;3,50,IF(M47&lt;5,48,IF(M47&lt;7,46,IF(M47&lt;8,44,IF(M47&lt;9,43,IF(M47&lt;10,42,IF(M47&lt;11,41,IF(M47&lt;12,40,IF(M47&lt;13,39,IF(M47&lt;14,38,IF(M47&lt;15,37,IF(M47&lt;16,36,IF(M47&lt;17,35,IF(M47&lt;18,34,IF(M47&lt;19,33,IF(M47&lt;20,32,IF(M47&lt;21,31,IF(M47&lt;22,30,IF(M47&lt;23,29,IF(M47&lt;24,28,IF(M47&lt;25,27,IF(M47&lt;26,26,IF(M47&lt;27,25,IF(M47&lt;28,24,IF(M47&lt;29,23,IF(M47&lt;30,22,IF(M47&lt;31,21,IF(M47&lt;32,20,IF(M47&lt;33,19,IF(M47&lt;34,18,IF(M47&lt;35,17,IF(M47&lt;36,16,IF(M47&lt;37,15,IF(M47&lt;38,14,IF(M47&lt;39,13,IF(M47&lt;40,12,IF(M47&lt;41,11,IF(M47&lt;42,10,IF(M47&lt;43,9,IF(M47&lt;44,8,IF(M47&lt;45,7,IF(M47&lt;46,6,IF(M47&lt;47,5,IF(M47&lt;48,4,IF(M47&lt;49,3,IF(M47&lt;50,2,IF(M47&lt;51,1,IF(M47&lt;52,1,)))))))))))))))))))))))))))))))))))))))))))))))))</f>
        <v>34</v>
      </c>
      <c r="O47" s="163"/>
      <c r="P47" s="128">
        <f t="shared" si="6"/>
        <v>0</v>
      </c>
      <c r="Q47" s="163"/>
      <c r="R47" s="128">
        <f t="shared" si="7"/>
        <v>0</v>
      </c>
      <c r="S47" s="142">
        <v>22</v>
      </c>
      <c r="T47" s="130">
        <f t="shared" si="8"/>
        <v>29</v>
      </c>
      <c r="U47" s="142">
        <v>19</v>
      </c>
      <c r="V47" s="130">
        <f t="shared" si="9"/>
        <v>32</v>
      </c>
      <c r="W47" s="119"/>
      <c r="X47" s="122">
        <f t="shared" si="10"/>
        <v>0</v>
      </c>
      <c r="Y47" s="119"/>
      <c r="Z47" s="122">
        <f t="shared" si="11"/>
        <v>0</v>
      </c>
      <c r="AA47" s="147"/>
      <c r="AB47" s="124">
        <f t="shared" si="12"/>
        <v>0</v>
      </c>
      <c r="AC47" s="147"/>
      <c r="AD47" s="124">
        <f t="shared" si="13"/>
        <v>0</v>
      </c>
      <c r="AE47" s="148"/>
      <c r="AF47" s="126">
        <f t="shared" si="14"/>
        <v>0</v>
      </c>
      <c r="AG47" s="148"/>
      <c r="AH47" s="126">
        <f t="shared" si="15"/>
        <v>0</v>
      </c>
      <c r="AI47" s="150"/>
      <c r="AJ47" s="128">
        <f t="shared" si="16"/>
        <v>0</v>
      </c>
      <c r="AK47" s="150"/>
      <c r="AL47" s="128">
        <f t="shared" si="17"/>
        <v>0</v>
      </c>
      <c r="AM47" s="51">
        <f t="shared" si="18"/>
        <v>119</v>
      </c>
      <c r="AN47" s="139">
        <f t="shared" si="19"/>
        <v>119</v>
      </c>
      <c r="AO47" s="140">
        <f t="shared" si="20"/>
        <v>37</v>
      </c>
      <c r="AP47" s="145">
        <v>53</v>
      </c>
    </row>
    <row r="48" spans="1:42" ht="21" customHeight="1" x14ac:dyDescent="0.25">
      <c r="A48" s="45">
        <v>26</v>
      </c>
      <c r="B48" s="145">
        <v>40</v>
      </c>
      <c r="C48" s="144">
        <v>41</v>
      </c>
      <c r="D48" s="122">
        <f t="shared" si="0"/>
        <v>10</v>
      </c>
      <c r="E48" s="119">
        <v>25</v>
      </c>
      <c r="F48" s="122">
        <f t="shared" si="1"/>
        <v>26</v>
      </c>
      <c r="G48" s="141"/>
      <c r="H48" s="124">
        <f t="shared" si="2"/>
        <v>0</v>
      </c>
      <c r="I48" s="141"/>
      <c r="J48" s="124">
        <f t="shared" si="3"/>
        <v>0</v>
      </c>
      <c r="K48" s="143">
        <v>28</v>
      </c>
      <c r="L48" s="126"/>
      <c r="M48" s="143">
        <v>16</v>
      </c>
      <c r="N48" s="126">
        <f>IF(M48&lt;1,0,IF(M48&lt;3,50,IF(M48&lt;5,48,IF(M48&lt;7,46,IF(M48&lt;8,44,IF(M48&lt;9,43,IF(M48&lt;10,42,IF(M48&lt;11,41,IF(M48&lt;12,40,IF(M48&lt;13,39,IF(M48&lt;14,38,IF(M48&lt;15,37,IF(M48&lt;16,36,IF(M48&lt;17,35,IF(M48&lt;18,34,IF(M48&lt;19,33,IF(M48&lt;20,32,IF(M48&lt;21,31,IF(M48&lt;22,30,IF(M48&lt;23,29,IF(M48&lt;24,28,IF(M48&lt;25,27,IF(M48&lt;26,26,IF(M48&lt;27,25,IF(M48&lt;28,24,IF(M48&lt;29,23,IF(M48&lt;30,22,IF(M48&lt;31,21,IF(M48&lt;32,20,IF(M48&lt;33,19,IF(M48&lt;34,18,IF(M48&lt;35,17,IF(M48&lt;36,16,IF(M48&lt;37,15,IF(M48&lt;38,14,IF(M48&lt;39,13,IF(M48&lt;40,12,IF(M48&lt;41,11,IF(M48&lt;42,10,IF(M48&lt;43,9,IF(M48&lt;44,8,IF(M48&lt;45,7,IF(M48&lt;46,6,IF(M48&lt;47,5,IF(M48&lt;48,4,IF(M48&lt;49,3,IF(M48&lt;50,2,IF(M48&lt;51,1,IF(M48&lt;52,1,)))))))))))))))))))))))))))))))))))))))))))))))))</f>
        <v>35</v>
      </c>
      <c r="O48" s="163"/>
      <c r="P48" s="128">
        <f t="shared" si="6"/>
        <v>0</v>
      </c>
      <c r="Q48" s="163"/>
      <c r="R48" s="128">
        <f t="shared" si="7"/>
        <v>0</v>
      </c>
      <c r="S48" s="142">
        <v>19</v>
      </c>
      <c r="T48" s="130">
        <f t="shared" si="8"/>
        <v>32</v>
      </c>
      <c r="U48" s="142">
        <v>37</v>
      </c>
      <c r="V48" s="130">
        <f t="shared" si="9"/>
        <v>14</v>
      </c>
      <c r="W48" s="119"/>
      <c r="X48" s="122">
        <f t="shared" si="10"/>
        <v>0</v>
      </c>
      <c r="Y48" s="119"/>
      <c r="Z48" s="122">
        <f t="shared" si="11"/>
        <v>0</v>
      </c>
      <c r="AA48" s="147"/>
      <c r="AB48" s="124">
        <f t="shared" si="12"/>
        <v>0</v>
      </c>
      <c r="AC48" s="147"/>
      <c r="AD48" s="124">
        <f t="shared" si="13"/>
        <v>0</v>
      </c>
      <c r="AE48" s="148"/>
      <c r="AF48" s="126">
        <f t="shared" si="14"/>
        <v>0</v>
      </c>
      <c r="AG48" s="148"/>
      <c r="AH48" s="126">
        <f t="shared" si="15"/>
        <v>0</v>
      </c>
      <c r="AI48" s="150"/>
      <c r="AJ48" s="128">
        <f t="shared" si="16"/>
        <v>0</v>
      </c>
      <c r="AK48" s="150"/>
      <c r="AL48" s="128">
        <f t="shared" si="17"/>
        <v>0</v>
      </c>
      <c r="AM48" s="51">
        <f t="shared" si="18"/>
        <v>117</v>
      </c>
      <c r="AN48" s="139">
        <f t="shared" si="19"/>
        <v>117</v>
      </c>
      <c r="AO48" s="140">
        <f t="shared" si="20"/>
        <v>38</v>
      </c>
      <c r="AP48" s="145">
        <v>40</v>
      </c>
    </row>
    <row r="49" spans="1:42" ht="21" customHeight="1" x14ac:dyDescent="0.25">
      <c r="A49" s="45">
        <v>40</v>
      </c>
      <c r="B49" s="145">
        <v>55</v>
      </c>
      <c r="C49" s="144">
        <v>39</v>
      </c>
      <c r="D49" s="122">
        <f t="shared" si="0"/>
        <v>12</v>
      </c>
      <c r="E49" s="119">
        <v>29</v>
      </c>
      <c r="F49" s="122">
        <f t="shared" si="1"/>
        <v>22</v>
      </c>
      <c r="G49" s="141">
        <v>22</v>
      </c>
      <c r="H49" s="124">
        <f t="shared" si="2"/>
        <v>29</v>
      </c>
      <c r="I49" s="141">
        <v>43</v>
      </c>
      <c r="J49" s="124">
        <f t="shared" si="3"/>
        <v>8</v>
      </c>
      <c r="K49" s="143">
        <v>28</v>
      </c>
      <c r="L49" s="126"/>
      <c r="M49" s="143">
        <v>34</v>
      </c>
      <c r="N49" s="126"/>
      <c r="O49" s="163"/>
      <c r="P49" s="128">
        <f t="shared" si="6"/>
        <v>0</v>
      </c>
      <c r="Q49" s="163"/>
      <c r="R49" s="128">
        <f t="shared" si="7"/>
        <v>0</v>
      </c>
      <c r="S49" s="142"/>
      <c r="T49" s="130">
        <f t="shared" si="8"/>
        <v>0</v>
      </c>
      <c r="U49" s="142">
        <v>7</v>
      </c>
      <c r="V49" s="130">
        <f t="shared" si="9"/>
        <v>44</v>
      </c>
      <c r="W49" s="119"/>
      <c r="X49" s="122">
        <f t="shared" si="10"/>
        <v>0</v>
      </c>
      <c r="Y49" s="119"/>
      <c r="Z49" s="122">
        <f t="shared" si="11"/>
        <v>0</v>
      </c>
      <c r="AA49" s="147"/>
      <c r="AB49" s="124">
        <f t="shared" si="12"/>
        <v>0</v>
      </c>
      <c r="AC49" s="147"/>
      <c r="AD49" s="124">
        <f t="shared" si="13"/>
        <v>0</v>
      </c>
      <c r="AE49" s="148"/>
      <c r="AF49" s="126">
        <f t="shared" si="14"/>
        <v>0</v>
      </c>
      <c r="AG49" s="148"/>
      <c r="AH49" s="126">
        <f t="shared" si="15"/>
        <v>0</v>
      </c>
      <c r="AI49" s="150"/>
      <c r="AJ49" s="128">
        <f t="shared" si="16"/>
        <v>0</v>
      </c>
      <c r="AK49" s="150"/>
      <c r="AL49" s="128">
        <f t="shared" si="17"/>
        <v>0</v>
      </c>
      <c r="AM49" s="51">
        <f t="shared" si="18"/>
        <v>115</v>
      </c>
      <c r="AN49" s="139">
        <f t="shared" si="19"/>
        <v>115</v>
      </c>
      <c r="AO49" s="140">
        <f t="shared" si="20"/>
        <v>39</v>
      </c>
      <c r="AP49" s="145">
        <v>55</v>
      </c>
    </row>
    <row r="50" spans="1:42" ht="21" customHeight="1" x14ac:dyDescent="0.25">
      <c r="A50" s="45">
        <v>25</v>
      </c>
      <c r="B50" s="145">
        <v>39</v>
      </c>
      <c r="C50" s="144">
        <v>45</v>
      </c>
      <c r="D50" s="122">
        <f t="shared" si="0"/>
        <v>6</v>
      </c>
      <c r="E50" s="119">
        <v>37</v>
      </c>
      <c r="F50" s="122">
        <f t="shared" si="1"/>
        <v>14</v>
      </c>
      <c r="G50" s="141">
        <v>15</v>
      </c>
      <c r="H50" s="124">
        <f t="shared" si="2"/>
        <v>36</v>
      </c>
      <c r="I50" s="141">
        <v>25</v>
      </c>
      <c r="J50" s="124">
        <f t="shared" si="3"/>
        <v>26</v>
      </c>
      <c r="K50" s="143">
        <v>28</v>
      </c>
      <c r="L50" s="126"/>
      <c r="M50" s="143">
        <v>34</v>
      </c>
      <c r="N50" s="126"/>
      <c r="O50" s="163"/>
      <c r="P50" s="128">
        <f t="shared" si="6"/>
        <v>0</v>
      </c>
      <c r="Q50" s="163"/>
      <c r="R50" s="128">
        <f t="shared" si="7"/>
        <v>0</v>
      </c>
      <c r="S50" s="142"/>
      <c r="T50" s="130">
        <f t="shared" si="8"/>
        <v>0</v>
      </c>
      <c r="U50" s="142">
        <v>30</v>
      </c>
      <c r="V50" s="130">
        <f t="shared" si="9"/>
        <v>21</v>
      </c>
      <c r="W50" s="119"/>
      <c r="X50" s="122">
        <f t="shared" si="10"/>
        <v>0</v>
      </c>
      <c r="Y50" s="119"/>
      <c r="Z50" s="122">
        <f t="shared" si="11"/>
        <v>0</v>
      </c>
      <c r="AA50" s="147"/>
      <c r="AB50" s="124">
        <f t="shared" si="12"/>
        <v>0</v>
      </c>
      <c r="AC50" s="147"/>
      <c r="AD50" s="124">
        <f t="shared" si="13"/>
        <v>0</v>
      </c>
      <c r="AE50" s="148"/>
      <c r="AF50" s="126">
        <f t="shared" si="14"/>
        <v>0</v>
      </c>
      <c r="AG50" s="148"/>
      <c r="AH50" s="126">
        <f t="shared" si="15"/>
        <v>0</v>
      </c>
      <c r="AI50" s="150"/>
      <c r="AJ50" s="128">
        <f t="shared" si="16"/>
        <v>0</v>
      </c>
      <c r="AK50" s="150"/>
      <c r="AL50" s="128">
        <f t="shared" si="17"/>
        <v>0</v>
      </c>
      <c r="AM50" s="51">
        <f t="shared" si="18"/>
        <v>103</v>
      </c>
      <c r="AN50" s="139">
        <f t="shared" si="19"/>
        <v>103</v>
      </c>
      <c r="AO50" s="140">
        <f t="shared" si="20"/>
        <v>40</v>
      </c>
      <c r="AP50" s="145">
        <v>39</v>
      </c>
    </row>
    <row r="51" spans="1:42" ht="21" customHeight="1" x14ac:dyDescent="0.25">
      <c r="A51" s="45">
        <v>37</v>
      </c>
      <c r="B51" s="145">
        <v>51</v>
      </c>
      <c r="C51" s="144">
        <v>40</v>
      </c>
      <c r="D51" s="122">
        <f t="shared" si="0"/>
        <v>11</v>
      </c>
      <c r="E51" s="119">
        <v>30</v>
      </c>
      <c r="F51" s="122">
        <f t="shared" si="1"/>
        <v>21</v>
      </c>
      <c r="G51" s="141">
        <v>16</v>
      </c>
      <c r="H51" s="124">
        <f t="shared" si="2"/>
        <v>35</v>
      </c>
      <c r="I51" s="141">
        <v>15</v>
      </c>
      <c r="J51" s="124">
        <f t="shared" si="3"/>
        <v>36</v>
      </c>
      <c r="K51" s="143">
        <v>28</v>
      </c>
      <c r="L51" s="126"/>
      <c r="M51" s="143">
        <v>34</v>
      </c>
      <c r="N51" s="126"/>
      <c r="O51" s="163"/>
      <c r="P51" s="128">
        <f t="shared" si="6"/>
        <v>0</v>
      </c>
      <c r="Q51" s="163"/>
      <c r="R51" s="128">
        <f t="shared" si="7"/>
        <v>0</v>
      </c>
      <c r="S51" s="142"/>
      <c r="T51" s="130">
        <f t="shared" si="8"/>
        <v>0</v>
      </c>
      <c r="U51" s="142"/>
      <c r="V51" s="130">
        <f t="shared" si="9"/>
        <v>0</v>
      </c>
      <c r="W51" s="119"/>
      <c r="X51" s="122">
        <f t="shared" si="10"/>
        <v>0</v>
      </c>
      <c r="Y51" s="119"/>
      <c r="Z51" s="122">
        <f t="shared" si="11"/>
        <v>0</v>
      </c>
      <c r="AA51" s="147"/>
      <c r="AB51" s="124">
        <f t="shared" si="12"/>
        <v>0</v>
      </c>
      <c r="AC51" s="147"/>
      <c r="AD51" s="124">
        <f t="shared" si="13"/>
        <v>0</v>
      </c>
      <c r="AE51" s="148"/>
      <c r="AF51" s="126">
        <f t="shared" si="14"/>
        <v>0</v>
      </c>
      <c r="AG51" s="148"/>
      <c r="AH51" s="126">
        <f t="shared" si="15"/>
        <v>0</v>
      </c>
      <c r="AI51" s="150"/>
      <c r="AJ51" s="128">
        <f t="shared" si="16"/>
        <v>0</v>
      </c>
      <c r="AK51" s="150"/>
      <c r="AL51" s="128">
        <f t="shared" si="17"/>
        <v>0</v>
      </c>
      <c r="AM51" s="51">
        <f t="shared" si="18"/>
        <v>103</v>
      </c>
      <c r="AN51" s="139">
        <f t="shared" si="19"/>
        <v>103</v>
      </c>
      <c r="AO51" s="140">
        <f t="shared" si="20"/>
        <v>40</v>
      </c>
      <c r="AP51" s="145">
        <v>51</v>
      </c>
    </row>
    <row r="52" spans="1:42" ht="21" customHeight="1" x14ac:dyDescent="0.25">
      <c r="A52" s="45">
        <v>32</v>
      </c>
      <c r="B52" s="145">
        <v>46</v>
      </c>
      <c r="C52" s="144">
        <v>32</v>
      </c>
      <c r="D52" s="122">
        <f t="shared" si="0"/>
        <v>19</v>
      </c>
      <c r="E52" s="119">
        <v>43</v>
      </c>
      <c r="F52" s="122">
        <f t="shared" si="1"/>
        <v>8</v>
      </c>
      <c r="G52" s="141">
        <v>40</v>
      </c>
      <c r="H52" s="124">
        <f t="shared" si="2"/>
        <v>11</v>
      </c>
      <c r="I52" s="141">
        <v>42</v>
      </c>
      <c r="J52" s="124">
        <f t="shared" si="3"/>
        <v>9</v>
      </c>
      <c r="K52" s="143">
        <v>28</v>
      </c>
      <c r="L52" s="126"/>
      <c r="M52" s="143">
        <v>34</v>
      </c>
      <c r="N52" s="126"/>
      <c r="O52" s="163"/>
      <c r="P52" s="128">
        <f t="shared" si="6"/>
        <v>0</v>
      </c>
      <c r="Q52" s="163"/>
      <c r="R52" s="128">
        <f t="shared" si="7"/>
        <v>0</v>
      </c>
      <c r="S52" s="142">
        <v>26</v>
      </c>
      <c r="T52" s="130">
        <f t="shared" si="8"/>
        <v>25</v>
      </c>
      <c r="U52" s="142">
        <v>22</v>
      </c>
      <c r="V52" s="130">
        <f t="shared" si="9"/>
        <v>29</v>
      </c>
      <c r="W52" s="119"/>
      <c r="X52" s="122">
        <f t="shared" si="10"/>
        <v>0</v>
      </c>
      <c r="Y52" s="119"/>
      <c r="Z52" s="122">
        <f t="shared" si="11"/>
        <v>0</v>
      </c>
      <c r="AA52" s="147"/>
      <c r="AB52" s="124">
        <f t="shared" si="12"/>
        <v>0</v>
      </c>
      <c r="AC52" s="147"/>
      <c r="AD52" s="124">
        <f t="shared" si="13"/>
        <v>0</v>
      </c>
      <c r="AE52" s="148"/>
      <c r="AF52" s="126">
        <f t="shared" si="14"/>
        <v>0</v>
      </c>
      <c r="AG52" s="148"/>
      <c r="AH52" s="126">
        <f t="shared" si="15"/>
        <v>0</v>
      </c>
      <c r="AI52" s="150"/>
      <c r="AJ52" s="128">
        <f t="shared" si="16"/>
        <v>0</v>
      </c>
      <c r="AK52" s="150"/>
      <c r="AL52" s="128">
        <f t="shared" si="17"/>
        <v>0</v>
      </c>
      <c r="AM52" s="51">
        <f t="shared" si="18"/>
        <v>101</v>
      </c>
      <c r="AN52" s="139">
        <f t="shared" si="19"/>
        <v>101</v>
      </c>
      <c r="AO52" s="140">
        <f t="shared" si="20"/>
        <v>42</v>
      </c>
      <c r="AP52" s="145">
        <v>46</v>
      </c>
    </row>
    <row r="53" spans="1:42" ht="21" customHeight="1" x14ac:dyDescent="0.25">
      <c r="A53" s="45">
        <v>9</v>
      </c>
      <c r="B53" s="145">
        <v>18</v>
      </c>
      <c r="C53" s="144">
        <v>2</v>
      </c>
      <c r="D53" s="122">
        <f t="shared" si="0"/>
        <v>50</v>
      </c>
      <c r="E53" s="119">
        <v>12</v>
      </c>
      <c r="F53" s="122">
        <f t="shared" si="1"/>
        <v>39</v>
      </c>
      <c r="G53" s="141"/>
      <c r="H53" s="124">
        <f t="shared" si="2"/>
        <v>0</v>
      </c>
      <c r="I53" s="141"/>
      <c r="J53" s="124">
        <f t="shared" si="3"/>
        <v>0</v>
      </c>
      <c r="K53" s="143">
        <v>28</v>
      </c>
      <c r="L53" s="126"/>
      <c r="M53" s="143">
        <v>34</v>
      </c>
      <c r="N53" s="126"/>
      <c r="O53" s="163"/>
      <c r="P53" s="128">
        <f t="shared" si="6"/>
        <v>0</v>
      </c>
      <c r="Q53" s="163"/>
      <c r="R53" s="128">
        <f t="shared" si="7"/>
        <v>0</v>
      </c>
      <c r="S53" s="142"/>
      <c r="T53" s="130">
        <f t="shared" si="8"/>
        <v>0</v>
      </c>
      <c r="U53" s="142"/>
      <c r="V53" s="130">
        <f t="shared" si="9"/>
        <v>0</v>
      </c>
      <c r="W53" s="119"/>
      <c r="X53" s="122">
        <f t="shared" si="10"/>
        <v>0</v>
      </c>
      <c r="Y53" s="119"/>
      <c r="Z53" s="122">
        <f t="shared" si="11"/>
        <v>0</v>
      </c>
      <c r="AA53" s="147"/>
      <c r="AB53" s="124">
        <f t="shared" si="12"/>
        <v>0</v>
      </c>
      <c r="AC53" s="147"/>
      <c r="AD53" s="124">
        <f t="shared" si="13"/>
        <v>0</v>
      </c>
      <c r="AE53" s="148"/>
      <c r="AF53" s="126">
        <f t="shared" si="14"/>
        <v>0</v>
      </c>
      <c r="AG53" s="148"/>
      <c r="AH53" s="126">
        <f t="shared" si="15"/>
        <v>0</v>
      </c>
      <c r="AI53" s="150"/>
      <c r="AJ53" s="128">
        <f t="shared" si="16"/>
        <v>0</v>
      </c>
      <c r="AK53" s="150"/>
      <c r="AL53" s="128">
        <f t="shared" si="17"/>
        <v>0</v>
      </c>
      <c r="AM53" s="51">
        <f t="shared" si="18"/>
        <v>89</v>
      </c>
      <c r="AN53" s="139">
        <f t="shared" si="19"/>
        <v>89</v>
      </c>
      <c r="AO53" s="140">
        <f t="shared" si="20"/>
        <v>43</v>
      </c>
      <c r="AP53" s="145">
        <v>18</v>
      </c>
    </row>
    <row r="54" spans="1:42" ht="21" customHeight="1" x14ac:dyDescent="0.25">
      <c r="A54" s="45">
        <v>17</v>
      </c>
      <c r="B54" s="145">
        <v>28</v>
      </c>
      <c r="C54" s="144">
        <v>41</v>
      </c>
      <c r="D54" s="122">
        <f t="shared" si="0"/>
        <v>10</v>
      </c>
      <c r="E54" s="164">
        <v>23</v>
      </c>
      <c r="F54" s="122">
        <f t="shared" si="1"/>
        <v>28</v>
      </c>
      <c r="G54" s="141">
        <v>20</v>
      </c>
      <c r="H54" s="124">
        <f t="shared" si="2"/>
        <v>31</v>
      </c>
      <c r="I54" s="141">
        <v>34</v>
      </c>
      <c r="J54" s="124">
        <f t="shared" si="3"/>
        <v>17</v>
      </c>
      <c r="K54" s="143">
        <v>28</v>
      </c>
      <c r="L54" s="126"/>
      <c r="M54" s="143">
        <v>34</v>
      </c>
      <c r="N54" s="126"/>
      <c r="O54" s="163"/>
      <c r="P54" s="128">
        <f t="shared" si="6"/>
        <v>0</v>
      </c>
      <c r="Q54" s="163"/>
      <c r="R54" s="128">
        <f t="shared" si="7"/>
        <v>0</v>
      </c>
      <c r="S54" s="142"/>
      <c r="T54" s="130">
        <f t="shared" si="8"/>
        <v>0</v>
      </c>
      <c r="U54" s="142"/>
      <c r="V54" s="130">
        <f t="shared" si="9"/>
        <v>0</v>
      </c>
      <c r="W54" s="119"/>
      <c r="X54" s="122">
        <f t="shared" si="10"/>
        <v>0</v>
      </c>
      <c r="Y54" s="119"/>
      <c r="Z54" s="122">
        <f t="shared" si="11"/>
        <v>0</v>
      </c>
      <c r="AA54" s="147"/>
      <c r="AB54" s="124">
        <f t="shared" si="12"/>
        <v>0</v>
      </c>
      <c r="AC54" s="147"/>
      <c r="AD54" s="124">
        <f t="shared" si="13"/>
        <v>0</v>
      </c>
      <c r="AE54" s="148"/>
      <c r="AF54" s="126">
        <f t="shared" si="14"/>
        <v>0</v>
      </c>
      <c r="AG54" s="148"/>
      <c r="AH54" s="126">
        <f t="shared" si="15"/>
        <v>0</v>
      </c>
      <c r="AI54" s="150"/>
      <c r="AJ54" s="128">
        <f t="shared" si="16"/>
        <v>0</v>
      </c>
      <c r="AK54" s="150"/>
      <c r="AL54" s="128">
        <f t="shared" si="17"/>
        <v>0</v>
      </c>
      <c r="AM54" s="51">
        <f t="shared" si="18"/>
        <v>86</v>
      </c>
      <c r="AN54" s="139">
        <f t="shared" si="19"/>
        <v>86</v>
      </c>
      <c r="AO54" s="140">
        <f t="shared" si="20"/>
        <v>44</v>
      </c>
      <c r="AP54" s="145">
        <v>28</v>
      </c>
    </row>
    <row r="55" spans="1:42" ht="21" customHeight="1" x14ac:dyDescent="0.25">
      <c r="A55" s="45">
        <v>7</v>
      </c>
      <c r="B55" s="145">
        <v>14</v>
      </c>
      <c r="C55" s="144">
        <v>37</v>
      </c>
      <c r="D55" s="122">
        <f t="shared" si="0"/>
        <v>14</v>
      </c>
      <c r="E55" s="164">
        <v>43</v>
      </c>
      <c r="F55" s="122">
        <f t="shared" si="1"/>
        <v>8</v>
      </c>
      <c r="G55" s="141">
        <v>29</v>
      </c>
      <c r="H55" s="124">
        <f t="shared" si="2"/>
        <v>22</v>
      </c>
      <c r="I55" s="141">
        <v>39</v>
      </c>
      <c r="J55" s="124">
        <f t="shared" si="3"/>
        <v>12</v>
      </c>
      <c r="K55" s="143">
        <v>28</v>
      </c>
      <c r="L55" s="126"/>
      <c r="M55" s="143">
        <v>34</v>
      </c>
      <c r="N55" s="126"/>
      <c r="O55" s="163"/>
      <c r="P55" s="128">
        <f t="shared" si="6"/>
        <v>0</v>
      </c>
      <c r="Q55" s="163"/>
      <c r="R55" s="128">
        <f t="shared" si="7"/>
        <v>0</v>
      </c>
      <c r="S55" s="142">
        <v>33</v>
      </c>
      <c r="T55" s="130">
        <f t="shared" si="8"/>
        <v>18</v>
      </c>
      <c r="U55" s="142">
        <v>41</v>
      </c>
      <c r="V55" s="130">
        <f t="shared" si="9"/>
        <v>10</v>
      </c>
      <c r="W55" s="119"/>
      <c r="X55" s="122">
        <f t="shared" si="10"/>
        <v>0</v>
      </c>
      <c r="Y55" s="119"/>
      <c r="Z55" s="122">
        <f t="shared" si="11"/>
        <v>0</v>
      </c>
      <c r="AA55" s="147"/>
      <c r="AB55" s="124">
        <f t="shared" si="12"/>
        <v>0</v>
      </c>
      <c r="AC55" s="147"/>
      <c r="AD55" s="124">
        <f t="shared" si="13"/>
        <v>0</v>
      </c>
      <c r="AE55" s="148"/>
      <c r="AF55" s="126">
        <f t="shared" si="14"/>
        <v>0</v>
      </c>
      <c r="AG55" s="148"/>
      <c r="AH55" s="126">
        <f t="shared" si="15"/>
        <v>0</v>
      </c>
      <c r="AI55" s="150"/>
      <c r="AJ55" s="128">
        <f t="shared" si="16"/>
        <v>0</v>
      </c>
      <c r="AK55" s="150"/>
      <c r="AL55" s="128">
        <f t="shared" si="17"/>
        <v>0</v>
      </c>
      <c r="AM55" s="51">
        <f t="shared" si="18"/>
        <v>84</v>
      </c>
      <c r="AN55" s="139">
        <f t="shared" si="19"/>
        <v>84</v>
      </c>
      <c r="AO55" s="140">
        <f t="shared" si="20"/>
        <v>45</v>
      </c>
      <c r="AP55" s="145">
        <v>14</v>
      </c>
    </row>
    <row r="56" spans="1:42" ht="21" customHeight="1" x14ac:dyDescent="0.25">
      <c r="A56" s="45">
        <v>42</v>
      </c>
      <c r="B56" s="145">
        <v>58</v>
      </c>
      <c r="C56" s="144">
        <v>14</v>
      </c>
      <c r="D56" s="122">
        <f t="shared" si="0"/>
        <v>37</v>
      </c>
      <c r="E56" s="164">
        <v>45</v>
      </c>
      <c r="F56" s="122">
        <f t="shared" si="1"/>
        <v>6</v>
      </c>
      <c r="G56" s="141"/>
      <c r="H56" s="124">
        <f t="shared" si="2"/>
        <v>0</v>
      </c>
      <c r="I56" s="141"/>
      <c r="J56" s="124">
        <f t="shared" si="3"/>
        <v>0</v>
      </c>
      <c r="K56" s="143">
        <v>28</v>
      </c>
      <c r="L56" s="126"/>
      <c r="M56" s="143">
        <v>34</v>
      </c>
      <c r="N56" s="126"/>
      <c r="O56" s="163"/>
      <c r="P56" s="128">
        <f t="shared" si="6"/>
        <v>0</v>
      </c>
      <c r="Q56" s="163"/>
      <c r="R56" s="128">
        <f t="shared" si="7"/>
        <v>0</v>
      </c>
      <c r="S56" s="142"/>
      <c r="T56" s="130">
        <f t="shared" si="8"/>
        <v>0</v>
      </c>
      <c r="U56" s="142"/>
      <c r="V56" s="130">
        <f t="shared" si="9"/>
        <v>0</v>
      </c>
      <c r="W56" s="119"/>
      <c r="X56" s="122">
        <f t="shared" si="10"/>
        <v>0</v>
      </c>
      <c r="Y56" s="119"/>
      <c r="Z56" s="122">
        <f t="shared" si="11"/>
        <v>0</v>
      </c>
      <c r="AA56" s="147"/>
      <c r="AB56" s="124">
        <f t="shared" si="12"/>
        <v>0</v>
      </c>
      <c r="AC56" s="147"/>
      <c r="AD56" s="124">
        <f t="shared" si="13"/>
        <v>0</v>
      </c>
      <c r="AE56" s="148"/>
      <c r="AF56" s="126">
        <f t="shared" si="14"/>
        <v>0</v>
      </c>
      <c r="AG56" s="148"/>
      <c r="AH56" s="126">
        <f t="shared" si="15"/>
        <v>0</v>
      </c>
      <c r="AI56" s="150"/>
      <c r="AJ56" s="128">
        <f t="shared" si="16"/>
        <v>0</v>
      </c>
      <c r="AK56" s="150"/>
      <c r="AL56" s="128">
        <f t="shared" si="17"/>
        <v>0</v>
      </c>
      <c r="AM56" s="51">
        <f t="shared" si="18"/>
        <v>43</v>
      </c>
      <c r="AN56" s="139">
        <f t="shared" si="19"/>
        <v>43</v>
      </c>
      <c r="AO56" s="140">
        <f t="shared" si="20"/>
        <v>46</v>
      </c>
      <c r="AP56" s="145">
        <v>58</v>
      </c>
    </row>
    <row r="57" spans="1:42" ht="21" customHeight="1" x14ac:dyDescent="0.25">
      <c r="A57" s="45">
        <v>44</v>
      </c>
      <c r="B57" s="145">
        <v>63</v>
      </c>
      <c r="C57" s="144">
        <v>43</v>
      </c>
      <c r="D57" s="122">
        <f t="shared" si="0"/>
        <v>8</v>
      </c>
      <c r="E57" s="164">
        <v>38</v>
      </c>
      <c r="F57" s="122">
        <f t="shared" si="1"/>
        <v>13</v>
      </c>
      <c r="G57" s="141"/>
      <c r="H57" s="124">
        <f t="shared" si="2"/>
        <v>0</v>
      </c>
      <c r="I57" s="141"/>
      <c r="J57" s="124">
        <f t="shared" si="3"/>
        <v>0</v>
      </c>
      <c r="K57" s="143">
        <v>28</v>
      </c>
      <c r="L57" s="126"/>
      <c r="M57" s="143">
        <v>34</v>
      </c>
      <c r="N57" s="126"/>
      <c r="O57" s="163"/>
      <c r="P57" s="128">
        <f t="shared" si="6"/>
        <v>0</v>
      </c>
      <c r="Q57" s="163"/>
      <c r="R57" s="128">
        <f t="shared" si="7"/>
        <v>0</v>
      </c>
      <c r="S57" s="142"/>
      <c r="T57" s="130">
        <f t="shared" si="8"/>
        <v>0</v>
      </c>
      <c r="U57" s="142"/>
      <c r="V57" s="130">
        <f t="shared" si="9"/>
        <v>0</v>
      </c>
      <c r="W57" s="119"/>
      <c r="X57" s="122">
        <f t="shared" si="10"/>
        <v>0</v>
      </c>
      <c r="Y57" s="119"/>
      <c r="Z57" s="122">
        <f t="shared" si="11"/>
        <v>0</v>
      </c>
      <c r="AA57" s="147"/>
      <c r="AB57" s="124">
        <f t="shared" si="12"/>
        <v>0</v>
      </c>
      <c r="AC57" s="147"/>
      <c r="AD57" s="124">
        <f t="shared" si="13"/>
        <v>0</v>
      </c>
      <c r="AE57" s="148"/>
      <c r="AF57" s="126">
        <f t="shared" si="14"/>
        <v>0</v>
      </c>
      <c r="AG57" s="148"/>
      <c r="AH57" s="126">
        <f t="shared" si="15"/>
        <v>0</v>
      </c>
      <c r="AI57" s="150"/>
      <c r="AJ57" s="128">
        <f t="shared" si="16"/>
        <v>0</v>
      </c>
      <c r="AK57" s="150"/>
      <c r="AL57" s="128">
        <f t="shared" si="17"/>
        <v>0</v>
      </c>
      <c r="AM57" s="51">
        <f t="shared" si="18"/>
        <v>21</v>
      </c>
      <c r="AN57" s="139">
        <f t="shared" si="19"/>
        <v>21</v>
      </c>
      <c r="AO57" s="140">
        <f t="shared" si="20"/>
        <v>47</v>
      </c>
      <c r="AP57" s="145">
        <v>63</v>
      </c>
    </row>
    <row r="58" spans="1:42" ht="21" customHeight="1" x14ac:dyDescent="0.25">
      <c r="A58" s="45">
        <v>48</v>
      </c>
      <c r="B58" s="146" t="s">
        <v>450</v>
      </c>
      <c r="C58" s="144" t="s">
        <v>471</v>
      </c>
      <c r="D58" s="122">
        <f t="shared" si="0"/>
        <v>0</v>
      </c>
      <c r="E58" s="164" t="s">
        <v>471</v>
      </c>
      <c r="F58" s="122">
        <f t="shared" si="1"/>
        <v>0</v>
      </c>
      <c r="G58" s="141"/>
      <c r="H58" s="124">
        <f t="shared" si="2"/>
        <v>0</v>
      </c>
      <c r="I58" s="141"/>
      <c r="J58" s="124">
        <f t="shared" si="3"/>
        <v>0</v>
      </c>
      <c r="K58" s="143">
        <v>28</v>
      </c>
      <c r="L58" s="126"/>
      <c r="M58" s="143">
        <v>34</v>
      </c>
      <c r="N58" s="126"/>
      <c r="O58" s="163"/>
      <c r="P58" s="128">
        <f t="shared" si="6"/>
        <v>0</v>
      </c>
      <c r="Q58" s="163"/>
      <c r="R58" s="128">
        <f t="shared" si="7"/>
        <v>0</v>
      </c>
      <c r="S58" s="142"/>
      <c r="T58" s="130">
        <f t="shared" si="8"/>
        <v>0</v>
      </c>
      <c r="U58" s="142"/>
      <c r="V58" s="130">
        <f t="shared" si="9"/>
        <v>0</v>
      </c>
      <c r="W58" s="119"/>
      <c r="X58" s="122">
        <f t="shared" si="10"/>
        <v>0</v>
      </c>
      <c r="Y58" s="119"/>
      <c r="Z58" s="122">
        <f t="shared" si="11"/>
        <v>0</v>
      </c>
      <c r="AA58" s="147"/>
      <c r="AB58" s="124">
        <f t="shared" si="12"/>
        <v>0</v>
      </c>
      <c r="AC58" s="147"/>
      <c r="AD58" s="124">
        <f t="shared" si="13"/>
        <v>0</v>
      </c>
      <c r="AE58" s="148"/>
      <c r="AF58" s="126">
        <f t="shared" si="14"/>
        <v>0</v>
      </c>
      <c r="AG58" s="148"/>
      <c r="AH58" s="126">
        <f t="shared" si="15"/>
        <v>0</v>
      </c>
      <c r="AI58" s="150"/>
      <c r="AJ58" s="128">
        <f t="shared" si="16"/>
        <v>0</v>
      </c>
      <c r="AK58" s="150"/>
      <c r="AL58" s="128">
        <f t="shared" si="17"/>
        <v>0</v>
      </c>
      <c r="AM58" s="51">
        <f t="shared" si="18"/>
        <v>0</v>
      </c>
      <c r="AN58" s="139">
        <f t="shared" si="19"/>
        <v>0</v>
      </c>
      <c r="AO58" s="140">
        <f t="shared" si="20"/>
        <v>48</v>
      </c>
      <c r="AP58" s="146" t="s">
        <v>450</v>
      </c>
    </row>
    <row r="76" spans="18:18" x14ac:dyDescent="0.25">
      <c r="R76" s="138"/>
    </row>
  </sheetData>
  <autoFilter ref="A10:AP58">
    <sortState ref="A11:AP58">
      <sortCondition ref="AO10:AO58"/>
    </sortState>
  </autoFilter>
  <mergeCells count="72">
    <mergeCell ref="AL8:AL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M8:M9"/>
    <mergeCell ref="Z8:Z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H8:H9"/>
    <mergeCell ref="I8:I9"/>
    <mergeCell ref="J8:J9"/>
    <mergeCell ref="K8:K9"/>
    <mergeCell ref="L8:L9"/>
    <mergeCell ref="C8:C9"/>
    <mergeCell ref="D8:D9"/>
    <mergeCell ref="E8:E9"/>
    <mergeCell ref="F8:F9"/>
    <mergeCell ref="G8:G9"/>
    <mergeCell ref="U7:V7"/>
    <mergeCell ref="W7:X7"/>
    <mergeCell ref="Y7:Z7"/>
    <mergeCell ref="AA7:AB7"/>
    <mergeCell ref="N8:N9"/>
    <mergeCell ref="AO6:AO9"/>
    <mergeCell ref="AP6:AP9"/>
    <mergeCell ref="C7:D7"/>
    <mergeCell ref="E7:F7"/>
    <mergeCell ref="G7:H7"/>
    <mergeCell ref="I7:J7"/>
    <mergeCell ref="K7:L7"/>
    <mergeCell ref="M7:N7"/>
    <mergeCell ref="O7:P7"/>
    <mergeCell ref="Q7:R7"/>
    <mergeCell ref="W6:Z6"/>
    <mergeCell ref="AA6:AD6"/>
    <mergeCell ref="AE6:AH6"/>
    <mergeCell ref="AI6:AL6"/>
    <mergeCell ref="AM6:AM9"/>
    <mergeCell ref="S7:T7"/>
    <mergeCell ref="A1:AO1"/>
    <mergeCell ref="A2:AO2"/>
    <mergeCell ref="A3:AO3"/>
    <mergeCell ref="A6:A9"/>
    <mergeCell ref="B6:B9"/>
    <mergeCell ref="C6:F6"/>
    <mergeCell ref="G6:J6"/>
    <mergeCell ref="K6:N6"/>
    <mergeCell ref="O6:R6"/>
    <mergeCell ref="S6:V6"/>
    <mergeCell ref="AN6:AN9"/>
    <mergeCell ref="AE7:AF7"/>
    <mergeCell ref="AG7:AH7"/>
    <mergeCell ref="AI7:AJ7"/>
    <mergeCell ref="AK7:AL7"/>
    <mergeCell ref="AC7:AD7"/>
  </mergeCells>
  <pageMargins left="0.19685039370078741" right="0.19685039370078741" top="0.19685039370078741" bottom="0.19685039370078741" header="0.31496062992125984" footer="0.31496062992125984"/>
  <pageSetup paperSize="9" scale="44" fitToHeight="0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F209"/>
  <sheetViews>
    <sheetView topLeftCell="A4" workbookViewId="0">
      <selection sqref="A1:AF2"/>
    </sheetView>
  </sheetViews>
  <sheetFormatPr defaultRowHeight="15" x14ac:dyDescent="0.25"/>
  <cols>
    <col min="1" max="1" width="4.7109375" style="39" customWidth="1"/>
    <col min="2" max="2" width="18.28515625" style="39" customWidth="1"/>
    <col min="3" max="3" width="6.28515625" style="39" customWidth="1"/>
    <col min="4" max="4" width="12.7109375" style="40" customWidth="1"/>
    <col min="5" max="7" width="7.7109375" hidden="1" customWidth="1"/>
    <col min="8" max="8" width="7.7109375" style="10" customWidth="1"/>
    <col min="9" max="9" width="12.7109375" style="39" customWidth="1"/>
    <col min="10" max="12" width="7.7109375" hidden="1" customWidth="1"/>
    <col min="13" max="13" width="7.7109375" style="10" customWidth="1"/>
    <col min="14" max="19" width="12.7109375" style="10" hidden="1" customWidth="1"/>
    <col min="20" max="20" width="12.7109375" style="48" customWidth="1"/>
    <col min="21" max="23" width="7.7109375" style="10" hidden="1" customWidth="1"/>
    <col min="24" max="24" width="7.7109375" style="10" customWidth="1"/>
    <col min="25" max="25" width="12.7109375" style="48" customWidth="1"/>
    <col min="26" max="28" width="7.7109375" style="10" hidden="1" customWidth="1"/>
    <col min="29" max="29" width="7.7109375" style="10" customWidth="1"/>
    <col min="30" max="30" width="12.7109375" hidden="1" customWidth="1"/>
    <col min="31" max="31" width="8" customWidth="1"/>
    <col min="32" max="32" width="7.28515625" customWidth="1"/>
  </cols>
  <sheetData>
    <row r="1" spans="1:32" x14ac:dyDescent="0.25">
      <c r="A1" s="251" t="s">
        <v>440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</row>
    <row r="2" spans="1:32" x14ac:dyDescent="0.25">
      <c r="A2" s="251" t="s">
        <v>441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</row>
    <row r="3" spans="1:32" ht="24" customHeight="1" x14ac:dyDescent="0.35">
      <c r="A3" s="216" t="s">
        <v>63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</row>
    <row r="4" spans="1:32" ht="15.75" thickBot="1" x14ac:dyDescent="0.3">
      <c r="O4" s="10" t="s">
        <v>18</v>
      </c>
      <c r="P4" s="10" t="s">
        <v>19</v>
      </c>
      <c r="Q4" s="10" t="s">
        <v>17</v>
      </c>
      <c r="R4" s="10">
        <v>7</v>
      </c>
      <c r="AE4" s="3"/>
    </row>
    <row r="5" spans="1:32" ht="27.75" customHeight="1" thickBot="1" x14ac:dyDescent="0.3">
      <c r="A5" s="217" t="s">
        <v>56</v>
      </c>
      <c r="B5" s="219" t="s">
        <v>1</v>
      </c>
      <c r="C5" s="221" t="s">
        <v>41</v>
      </c>
      <c r="D5" s="52" t="s">
        <v>53</v>
      </c>
      <c r="E5" s="53" t="s">
        <v>47</v>
      </c>
      <c r="F5" s="54" t="s">
        <v>47</v>
      </c>
      <c r="G5" s="55" t="s">
        <v>48</v>
      </c>
      <c r="H5" s="56" t="s">
        <v>53</v>
      </c>
      <c r="I5" s="57" t="s">
        <v>65</v>
      </c>
      <c r="J5" s="53" t="s">
        <v>50</v>
      </c>
      <c r="K5" s="54" t="s">
        <v>50</v>
      </c>
      <c r="L5" s="55" t="s">
        <v>49</v>
      </c>
      <c r="M5" s="57" t="s">
        <v>62</v>
      </c>
      <c r="N5" s="59" t="s">
        <v>22</v>
      </c>
      <c r="O5" s="60" t="s">
        <v>15</v>
      </c>
      <c r="P5" s="60" t="s">
        <v>15</v>
      </c>
      <c r="Q5" s="60" t="s">
        <v>15</v>
      </c>
      <c r="R5" s="60" t="s">
        <v>9</v>
      </c>
      <c r="S5" s="61" t="s">
        <v>16</v>
      </c>
      <c r="T5" s="62" t="s">
        <v>54</v>
      </c>
      <c r="U5" s="59" t="s">
        <v>10</v>
      </c>
      <c r="V5" s="60" t="s">
        <v>10</v>
      </c>
      <c r="W5" s="61" t="s">
        <v>51</v>
      </c>
      <c r="X5" s="56" t="s">
        <v>54</v>
      </c>
      <c r="Y5" s="62" t="s">
        <v>45</v>
      </c>
      <c r="Z5" s="59" t="s">
        <v>46</v>
      </c>
      <c r="AA5" s="60" t="s">
        <v>46</v>
      </c>
      <c r="AB5" s="61" t="s">
        <v>52</v>
      </c>
      <c r="AC5" s="56" t="s">
        <v>45</v>
      </c>
      <c r="AD5" s="30" t="s">
        <v>24</v>
      </c>
      <c r="AE5" s="223" t="s">
        <v>55</v>
      </c>
      <c r="AF5" s="223" t="s">
        <v>27</v>
      </c>
    </row>
    <row r="6" spans="1:32" ht="15.75" thickBot="1" x14ac:dyDescent="0.3">
      <c r="A6" s="218"/>
      <c r="B6" s="220"/>
      <c r="C6" s="222"/>
      <c r="D6" s="41" t="s">
        <v>23</v>
      </c>
      <c r="E6" s="22" t="s">
        <v>3</v>
      </c>
      <c r="F6" s="12" t="s">
        <v>7</v>
      </c>
      <c r="G6" s="24" t="s">
        <v>3</v>
      </c>
      <c r="H6" s="33" t="s">
        <v>3</v>
      </c>
      <c r="I6" s="42" t="s">
        <v>23</v>
      </c>
      <c r="J6" s="22" t="s">
        <v>3</v>
      </c>
      <c r="K6" s="12" t="s">
        <v>7</v>
      </c>
      <c r="L6" s="24" t="s">
        <v>3</v>
      </c>
      <c r="M6" s="33" t="s">
        <v>3</v>
      </c>
      <c r="N6" s="28" t="s">
        <v>23</v>
      </c>
      <c r="O6" s="13" t="s">
        <v>3</v>
      </c>
      <c r="P6" s="13" t="s">
        <v>7</v>
      </c>
      <c r="Q6" s="13" t="s">
        <v>3</v>
      </c>
      <c r="R6" s="13" t="s">
        <v>3</v>
      </c>
      <c r="S6" s="27" t="s">
        <v>3</v>
      </c>
      <c r="T6" s="49" t="s">
        <v>23</v>
      </c>
      <c r="U6" s="28" t="s">
        <v>3</v>
      </c>
      <c r="V6" s="13" t="s">
        <v>7</v>
      </c>
      <c r="W6" s="27" t="s">
        <v>3</v>
      </c>
      <c r="X6" s="33" t="s">
        <v>3</v>
      </c>
      <c r="Y6" s="49" t="s">
        <v>23</v>
      </c>
      <c r="Z6" s="28" t="s">
        <v>3</v>
      </c>
      <c r="AA6" s="13" t="s">
        <v>7</v>
      </c>
      <c r="AB6" s="27" t="s">
        <v>3</v>
      </c>
      <c r="AC6" s="33" t="s">
        <v>3</v>
      </c>
      <c r="AD6" s="31"/>
      <c r="AE6" s="224"/>
      <c r="AF6" s="224"/>
    </row>
    <row r="7" spans="1:32" ht="15.75" thickBot="1" x14ac:dyDescent="0.3">
      <c r="A7" s="42"/>
      <c r="B7" s="42"/>
      <c r="C7" s="42"/>
      <c r="D7" s="41"/>
      <c r="E7" s="23"/>
      <c r="F7" s="20"/>
      <c r="G7" s="25"/>
      <c r="H7" s="33"/>
      <c r="I7" s="42"/>
      <c r="J7" s="23"/>
      <c r="K7" s="20"/>
      <c r="L7" s="25"/>
      <c r="M7" s="33"/>
      <c r="N7" s="29"/>
      <c r="O7" s="21"/>
      <c r="P7" s="21"/>
      <c r="Q7" s="21"/>
      <c r="R7" s="21"/>
      <c r="S7" s="26"/>
      <c r="T7" s="49"/>
      <c r="U7" s="29"/>
      <c r="V7" s="21"/>
      <c r="W7" s="26"/>
      <c r="X7" s="33"/>
      <c r="Y7" s="49"/>
      <c r="Z7" s="29"/>
      <c r="AA7" s="21"/>
      <c r="AB7" s="26"/>
      <c r="AC7" s="33"/>
      <c r="AD7" s="32"/>
      <c r="AE7" s="34"/>
      <c r="AF7" s="34"/>
    </row>
    <row r="8" spans="1:32" x14ac:dyDescent="0.25">
      <c r="A8" s="43">
        <v>1</v>
      </c>
      <c r="B8" s="66" t="s">
        <v>66</v>
      </c>
      <c r="C8" s="45">
        <v>42</v>
      </c>
      <c r="D8" s="67">
        <v>7.67</v>
      </c>
      <c r="E8" s="14">
        <f t="shared" ref="E8:E39" si="0">IF(D8&gt;8.13,0,IF(D8&gt;8.1,28,IF(D8&gt;8.06,29,IF(D8&gt;8.03,30,IF(D8&gt;8,31,IF(D8&gt;7.95,32,IF(D8&gt;7.93,33,IF(D8&gt;7.9,34,IF(D8&gt;7.85,35,IF(D8&gt;7.83,36,IF(D8&gt;7.8,37,IF(D8&gt;7.75,38,IF(D8&gt;7.74,39,IF(D8&gt;7.72,40,IF(D8&gt;7.7,41,IF(D8&gt;7.65,42,IF(D8&gt;7.64,43,IF(D8&gt;7.62,44,IF(D8&gt;7.6,45,IF(D8&gt;7.55,46,IF(D8&gt;7.54,47,IF(D8&gt;7.53,48,IF(D8&gt;7.5,49,IF(D8&gt;7.45,50,IF(D8&gt;7.43,51,IF(D8&gt;7.4,52,IF(D8&gt;7.35,53,IF(D8&gt;7.34,54,IF(D8&gt;7.3,55,IF(D8&gt;7.25,56,IF(D8&gt;7.24,57,IF(D8&gt;7.2,58,IF(D8&gt;7.15,59,IF(D8&gt;7.1,60,IF(D8&gt;7,61,IF(D8&gt;7,62,IF(D8&gt;6.95,63,IF(D8&gt;6.9,64,IF(D8&gt;6.85,65,IF(D8&gt;6.8,66,IF(D8&gt;6.75,67,IF(D8&gt;6.7,68,IF(D8&gt;6.6,69,IF(D8&gt;6.1,70,))))))))))))))))))))))))))))))))))))))))))))</f>
        <v>42</v>
      </c>
      <c r="F8" s="14">
        <f t="shared" ref="F8:F39" si="1">IF(D8&gt;9.5,0,IF(D8&gt;9.4,1,IF(D8&gt;9.3,2,IF(D8&gt;9.2,3,IF(D8&gt;9.1,4,IF(D8&gt;9.05,5,IF(D8&gt;9,6,IF(D8&gt;8.95,7,IF(D8&gt;8.9,8,IF(D8&gt;8.85,9,IF(D8&gt;8.8,10,IF(D8&gt;8.75,11,IF(D8&gt;8.7,12,IF(D8&gt;8.65,13,IF(D8&gt;8.6,14,IF(D8&gt;8.55,15,IF(D8&gt;8.5,16,IF(D8&gt;8.45,17,IF(D8&gt;8.43,18,IF(D8&gt;8.4,19,IF(D8&gt;8.35,20,IF(D8&gt;8.32,21,IF(D8&gt;8.3,22,IF(D8&gt;8.25,23,IF(D8&gt;8.23,24,IF(D8&gt;8.2,25,IF(D8&gt;8.15,26,IF(D8&gt;8.13,27,))))))))))))))))))))))))))))</f>
        <v>0</v>
      </c>
      <c r="G8" s="14">
        <f t="shared" ref="G8:G39" si="2">E8+F8</f>
        <v>42</v>
      </c>
      <c r="H8" s="15">
        <f t="shared" ref="H8:H39" si="3">G8</f>
        <v>42</v>
      </c>
      <c r="I8" s="47">
        <v>26</v>
      </c>
      <c r="J8" s="14">
        <f>IF(I8&lt;49,0,IF(I8&lt;49.5,44,IF(I8&lt;49.7,45,IF(I8&lt;50,46,IF(I8&lt;50.5,47,IF(I8&lt;50.7,48,IF(I8&lt;51,49,IF(I8&lt;51.5,50,IF(I8&lt;52,51,IF(I8&lt;52.5,52,IF(I8&lt;53,53,IF(I8&lt;53.5,54,IF(I8&lt;54,55,IF(I8&lt;54.5,56,IF(I8&lt;55,57,IF(I8&lt;55.5,58,IF(I8&lt;56,59,IF(I8&lt;56.5,60,IF(I8&lt;57,61,IF(I8&lt;57.5,62,IF(I8&lt;58,63,IF(I8&lt;58.5,64,IF(I8&lt;59,65,IF(I8&lt;59.5,66,IF(I8&lt;60,67,IF(I8&lt;60.5,68,IF(I8&lt;61,69,IF(I8&lt;61.5,70,IF(I8&lt;62,71,IF(I8&lt;62.5,72,IF(I8&lt;63,73,IF(I8&lt;63.5,74,IF(I8&lt;64,75,IF(I8&lt;64.5,76,IF(I8&lt;65,77,IF(I8&lt;65.5,78,IF(I8&lt;66,79,IF(I8&lt;66.5,80,IF(I8&lt;67,81,IF(I8&lt;67.5,82,))))))))))))))))))))))))))))))))))))))))</f>
        <v>0</v>
      </c>
      <c r="K8" s="14">
        <f>IF(I8&lt;22,0,IF(I8&lt;23,1,IF(I8&lt;24,2,IF(I8&lt;25,3,IF(I8&lt;26,4,IF(I8&lt;27,5,IF(I8&lt;28,6,IF(I8&lt;29,7,IF(I8&lt;30,8,IF(I8&lt;31,9,IF(I8&lt;32,10,IF(I8&lt;33,11,IF(I8&lt;34,12,IF(I8&lt;35,13,IF(I8&lt;36,14,IF(I8&lt;37,15,IF(I8&lt;38,16,IF(I8&lt;38.5,17,IF(I8&lt;39,18,IF(I8&lt;39.5,19,IF(I8&lt;40,20,IF(I8&lt;40.5,21,IF(I8&lt;41,22,IF(I8&lt;41.5,23,IF(I8&lt;42,24,IF(I8&lt;42.5,25,IF(I8&lt;43,26,IF(I8&lt;43.5,27,IF(I8&lt;44,28,IF(I8&lt;44.5,29,IF(I8&lt;44.7,30,IF(I8&lt;45,31,IF(I8&lt;45.5,32,IF(I8&lt;45.7,33,IF(I8&lt;46,34,IF(I8&lt;46.5,35,IF(I8&lt;46.7,36,IF(I8&lt;47,37,IF(I8&lt;47.5,38,IF(I8&lt;47.7,39,IF(I8&lt;48,40,IF(I8&lt;48.5,41,IF(I8&lt;48.7,42,IF(I8&lt;49,43,))))))))))))))))))))))))))))))))))))))))))))</f>
        <v>5</v>
      </c>
      <c r="L8" s="14">
        <f t="shared" ref="L8:L39" si="4">J8+K8</f>
        <v>5</v>
      </c>
      <c r="M8" s="15">
        <f t="shared" ref="M8:M39" si="5">L8</f>
        <v>5</v>
      </c>
      <c r="N8" s="16">
        <v>60</v>
      </c>
      <c r="O8" s="16">
        <f>IF(N8&gt;40,0,IF(N8&gt;42,60,IF(N8&gt;44,61,IF(N8&gt;46,62,IF(N8&gt;48,63,IF(N8&gt;50,64,IF(N8&gt;53,65,IF(N8&gt;56,66,IF(N8&gt;59,67,IF(N8&gt;62,68,IF(N8&gt;65,69,IF(N8&gt;66,70,))))))))))))</f>
        <v>0</v>
      </c>
      <c r="P8" s="16">
        <f>IF(N8&gt;4,0,IF(N8&gt;5,1,IF(N8&gt;6,2,IF(N8&gt;7,3,IF(N8&gt;8,4,IF(N8&gt;9,5,IF(N8&gt;10,6,IF(N8&gt;11,7,IF(N8&gt;12,8,IF(N8&gt;13,9,IF(N8&gt;13.5,10,IF(N8&gt;14,11,IF(N8&gt;14.8,12,IF(N8&gt;15,13,IF(N8&gt;15.4,14,IF(N8&gt;16,15,IF(N8&gt;16.3,16,IF(N8&gt;17,17,IF(N8&gt;17.3,18,IF(N8&gt;18,19,IF(N8&gt;18.3,20,IF(N8&gt;19,21,IF(N8&gt;19.3,22,IF(N8&gt;20,23,IF(N8&gt;20.2,24,IF(N8&gt;21,25,IF(N8&gt;21.2,26,IF(N8&gt;22,27,IF(N8&gt;22.2,28,IF(N8&gt;23,29,IF(N8&gt;23.2,30,IF(N8&gt;24,31,IF(N8&gt;24.2,32,IF(N8&gt;25,33,IF(N8&gt;25.1,34,IF(N8&gt;26,35,IF(N8&gt;26.1,36,IF(N8&gt;27,37,IF(N8&gt;27.1,38,IF(N8&gt;28,39,IF(N8&gt;28.1,40,IF(N8&gt;29,41,IF(N8&gt;29.1,42,IF(N8&gt;30,43,IF(N8&gt;30.1,44,IF(N8&gt;30.7,45,IF(N8&gt;31,46,IF(N8&gt;31.5,47,IF(N8&gt;31.7,48,IF(N8&gt;32,49,IF(N8&gt;32.4,50,IF(N8&gt;33,51,IF(N8&gt;33.8,52,IF(N8&gt;34,53,IF(N8&gt;35,54,IF(N8&gt;36,55,IF(N8&gt;37,56,IF(N8&gt;38,57,IF(N8&gt;39,58,IF(N8&gt;40,59,))))))))))))))))))))))))))))))))))))))))))))))))))))))))))))</f>
        <v>0</v>
      </c>
      <c r="Q8" s="16"/>
      <c r="R8" s="16">
        <f t="shared" ref="R8:R39" si="6">O8+P8+Q8</f>
        <v>0</v>
      </c>
      <c r="S8" s="16">
        <f t="shared" ref="S8:S39" si="7">R8</f>
        <v>0</v>
      </c>
      <c r="T8" s="50">
        <v>184</v>
      </c>
      <c r="U8" s="16">
        <f t="shared" ref="U8:U39" si="8">IF(T8&lt;230,0,IF(T8&lt;232,60,IF(T8&lt;234,61,IF(T8&lt;236,62,IF(T8&lt;238,63,IF(T8&lt;240,64,IF(T8&lt;243,65,IF(T8&lt;246,66,IF(T8&lt;249,67,IF(T8&lt;252,68,IF(T8&lt;255,69,IF(T8&lt;280,70,))))))))))))</f>
        <v>0</v>
      </c>
      <c r="V8" s="16">
        <f t="shared" ref="V8:V39" si="9">IF(T8&lt;116,0,IF(T8&lt;119,1,IF(T8&lt;122,2,IF(T8&lt;125,3,IF(T8&lt;128,4,IF(T8&lt;131,5,IF(T8&lt;134,6,IF(T8&lt;137,7,IF(T8&lt;140,8,IF(T8&lt;143,9,IF(T8&lt;146,10,IF(T8&lt;148,11,IF(T8&lt;150,12,IF(T8&lt;152,13,IF(T8&lt;154,14,IF(T8&lt;156,15,IF(T8&lt;158,16,IF(T8&lt;160,17,IF(T8&lt;162,18,IF(T8&lt;164,19,IF(T8&lt;166,20,IF(T8&lt;168,21,IF(T8&lt;170,22,IF(T8&lt;172,23,IF(T8&lt;174,24,IF(T8&lt;176,25,IF(T8&lt;178,26,IF(T8&lt;180,27,IF(T8&lt;182,28,IF(T8&lt;184,29,IF(T8&lt;186,30,IF(T8&lt;188,31,IF(T8&lt;190,32,IF(T8&lt;192,33,IF(T8&lt;194,34,IF(T8&lt;196,35,IF(T8&lt;197,36,IF(T8&lt;198,37,IF(T8&lt;199,38,IF(T8&lt;200,39,IF(T8&lt;201,40,IF(T8&lt;202,41,IF(T8&lt;203,42,IF(T8&lt;204,43,IF(T8&lt;205,44,IF(T8&lt;206,45,IF(T8&lt;207,46,IF(T8&lt;208,47,IF(T8&lt;209,48,IF(T8&lt;210,49,IF(T8&lt;212,50,IF(T8&lt;214,51,IF(T8&lt;216,52,IF(T8&lt;218,53,IF(T8&lt;220,54,IF(T8&lt;222,55,IF(T8&lt;224,56,IF(T8&lt;226,57,IF(T8&lt;228,58,IF(T8&lt;230,59,))))))))))))))))))))))))))))))))))))))))))))))))))))))))))))</f>
        <v>30</v>
      </c>
      <c r="W8" s="16">
        <f t="shared" ref="W8:W39" si="10">U8+V8</f>
        <v>30</v>
      </c>
      <c r="X8" s="15">
        <f t="shared" ref="X8:X39" si="11">W8</f>
        <v>30</v>
      </c>
      <c r="Y8" s="47">
        <v>20</v>
      </c>
      <c r="Z8" s="16">
        <f t="shared" ref="Z8:Z39" si="12">IF(Y8&lt;26,0,IF(Y8&lt;26.5,60,IF(Y8&lt;27,61,IF(Y8&lt;28,62,IF(Y8&lt;29,63,IF(Y8&lt;30,64,IF(Y8&lt;31,65,IF(Y8&lt;32,66,IF(Y8&lt;33,67,IF(Y8&lt;34,68,IF(Y8&lt;35,69,IF(Y8&lt;36,70,IF(Y8&lt;37,71,IF(Y8&lt;38,72,IF(Y8&lt;39,73,IF(Y8&lt;40,74,IF(Y8&lt;41,75,IF(Y8&lt;42,76,IF(Y8&lt;43,77,)))))))))))))))))))</f>
        <v>0</v>
      </c>
      <c r="AA8" s="16">
        <f t="shared" ref="AA8:AA39" si="13">IF(Y8&lt;-3,0,IF(Y8&lt;-2,1,IF(Y8&lt;-1,2,IF(Y8&lt;0,3,IF(Y8&lt;1,4,IF(Y8&lt;2,5,IF(Y8&lt;3,6,IF(Y8&lt;4,7,IF(Y8&lt;4.5,8,IF(Y8&lt;5,9,IF(Y8&lt;5.5,10,IF(Y8&lt;6,11,IF(Y8&lt;6.5,12,IF(Y8&lt;7,13,IF(Y8&lt;7.5,14,IF(Y8&lt;8,15,IF(Y8&lt;8.5,16,IF(Y8&lt;9,17,IF(Y8&lt;9.5,18,IF(Y8&lt;10,19,IF(Y8&lt;10.5,20,IF(Y8&lt;11,21,IF(Y8&lt;11.5,22,IF(Y8&lt;12,23,IF(Y8&lt;12.5,24,IF(Y8&lt;13,25,IF(Y8&lt;13.5,26,IF(Y8&lt;13.7,27,IF(Y8&lt;14,28,IF(Y8&lt;14.5,29,IF(Y8&lt;14.6,30,IF(Y8&lt;15,31,IF(Y8&lt;15.5,32,IF(Y8&lt;15.6,33,IF(Y8&lt;16,34,IF(Y8&lt;16.5,35,IF(Y8&lt;16.7,36,IF(Y8&lt;17,37,IF(Y8&lt;17.5,38,IF(Y8&lt;17.7,39,IF(Y8&lt;18,40,IF(Y8&lt;18.5,41,IF(Y8&lt;18.6,42,IF(Y8&lt;19,43,IF(Y8&lt;19.5,44,IF(Y8&lt;19.6,45,IF(Y8&lt;20,46,IF(Y8&lt;20.5,47,IF(Y8&lt;20.6,48,IF(Y8&lt;21,49,IF(Y8&lt;21.5,50,IF(Y8&lt;22,51,IF(Y8&lt;22.5,52,IF(Y8&lt;23,53,IF(Y8&lt;23.5,54,IF(Y8&lt;24,55,IF(Y8&lt;24.5,56,IF(Y8&lt;25,57,IF(Y8&lt;25.5,58,IF(Y8&lt;26,59,))))))))))))))))))))))))))))))))))))))))))))))))))))))))))))</f>
        <v>47</v>
      </c>
      <c r="AB8" s="16">
        <f t="shared" ref="AB8:AB39" si="14">Z8+AA8</f>
        <v>47</v>
      </c>
      <c r="AC8" s="15">
        <f t="shared" ref="AC8:AC39" si="15">AB8</f>
        <v>47</v>
      </c>
      <c r="AD8" s="18">
        <f t="shared" ref="AD8:AD39" si="16">H8+M8+S8+X8+AC8</f>
        <v>124</v>
      </c>
      <c r="AE8" s="19">
        <f t="shared" ref="AE8:AE39" si="17">AD8</f>
        <v>124</v>
      </c>
      <c r="AF8" s="19">
        <f>IF(ISNUMBER(AE8),RANK(AE8,$AE$8:$AE$184,0),"")</f>
        <v>102</v>
      </c>
    </row>
    <row r="9" spans="1:32" x14ac:dyDescent="0.25">
      <c r="A9" s="43">
        <v>2</v>
      </c>
      <c r="B9" s="66" t="s">
        <v>67</v>
      </c>
      <c r="C9" s="45">
        <v>42</v>
      </c>
      <c r="D9" s="67">
        <v>7.97</v>
      </c>
      <c r="E9" s="14">
        <f t="shared" si="0"/>
        <v>32</v>
      </c>
      <c r="F9" s="14">
        <f t="shared" si="1"/>
        <v>0</v>
      </c>
      <c r="G9" s="14">
        <f t="shared" si="2"/>
        <v>32</v>
      </c>
      <c r="H9" s="15">
        <f t="shared" si="3"/>
        <v>32</v>
      </c>
      <c r="I9" s="47">
        <v>34</v>
      </c>
      <c r="J9" s="14">
        <f t="shared" ref="J9:J72" si="18">IF(I9&lt;49,0,IF(I9&lt;49.5,44,IF(I9&lt;49.7,45,IF(I9&lt;50,46,IF(I9&lt;50.5,47,IF(I9&lt;50.7,48,IF(I9&lt;51,49,IF(I9&lt;51.5,50,IF(I9&lt;52,51,IF(I9&lt;52.5,52,IF(I9&lt;53,53,IF(I9&lt;53.5,54,IF(I9&lt;54,55,IF(I9&lt;54.5,56,IF(I9&lt;55,57,IF(I9&lt;55.5,58,IF(I9&lt;56,59,IF(I9&lt;56.5,60,IF(I9&lt;57,61,IF(I9&lt;57.5,62,IF(I9&lt;58,63,IF(I9&lt;58.5,64,IF(I9&lt;59,65,IF(I9&lt;59.5,66,IF(I9&lt;60,67,IF(I9&lt;60.5,68,IF(I9&lt;61,69,IF(I9&lt;61.5,70,IF(I9&lt;62,71,IF(I9&lt;62.5,72,IF(I9&lt;63,73,IF(I9&lt;63.5,74,IF(I9&lt;64,75,IF(I9&lt;64.5,76,IF(I9&lt;65,77,IF(I9&lt;65.5,78,IF(I9&lt;66,79,IF(I9&lt;66.5,80,IF(I9&lt;67,81,IF(I9&lt;67.5,82,))))))))))))))))))))))))))))))))))))))))</f>
        <v>0</v>
      </c>
      <c r="K9" s="14">
        <f t="shared" ref="K9:K72" si="19">IF(I9&lt;22,0,IF(I9&lt;23,1,IF(I9&lt;24,2,IF(I9&lt;25,3,IF(I9&lt;26,4,IF(I9&lt;27,5,IF(I9&lt;28,6,IF(I9&lt;29,7,IF(I9&lt;30,8,IF(I9&lt;31,9,IF(I9&lt;32,10,IF(I9&lt;33,11,IF(I9&lt;34,12,IF(I9&lt;35,13,IF(I9&lt;36,14,IF(I9&lt;37,15,IF(I9&lt;38,16,IF(I9&lt;38.5,17,IF(I9&lt;39,18,IF(I9&lt;39.5,19,IF(I9&lt;40,20,IF(I9&lt;40.5,21,IF(I9&lt;41,22,IF(I9&lt;41.5,23,IF(I9&lt;42,24,IF(I9&lt;42.5,25,IF(I9&lt;43,26,IF(I9&lt;43.5,27,IF(I9&lt;44,28,IF(I9&lt;44.5,29,IF(I9&lt;44.7,30,IF(I9&lt;45,31,IF(I9&lt;45.5,32,IF(I9&lt;45.7,33,IF(I9&lt;46,34,IF(I9&lt;46.5,35,IF(I9&lt;46.7,36,IF(I9&lt;47,37,IF(I9&lt;47.5,38,IF(I9&lt;47.7,39,IF(I9&lt;48,40,IF(I9&lt;48.5,41,IF(I9&lt;48.7,42,IF(I9&lt;49,43,))))))))))))))))))))))))))))))))))))))))))))</f>
        <v>13</v>
      </c>
      <c r="L9" s="14">
        <f t="shared" si="4"/>
        <v>13</v>
      </c>
      <c r="M9" s="15">
        <f t="shared" si="5"/>
        <v>13</v>
      </c>
      <c r="N9" s="16">
        <v>60</v>
      </c>
      <c r="O9" s="16">
        <f t="shared" ref="O9:O40" si="20">IF(N9&gt;1.567,0,IF(N9&gt;1.56,60,IF(N9&gt;1.554,61,IF(N9&gt;1.548,62,IF(N9&gt;1.542,63,IF(N9&gt;1.536,64,IF(N9&gt;1.53,65,IF(N9&gt;1.524,66,IF(N9&gt;1.518,67,IF(N9&gt;1.512,68,IF(N9&gt;1.506,69,IF(N9&gt;1.5,70,IF(N9&gt;1.494,71,IF(N9&gt;1.488,72,IF(N9&gt;1.482,73,IF(N9&gt;1.477,74,IF(N9&gt;1.473,75,IF(N9&gt;1.469,76,IF(N9&gt;1.464,77,IF(N9&gt;1.46,78,IF(N9&gt;1.455,79,IF(N9&gt;1.451,80,IF(N9&gt;1.447,81,IF(N9&gt;1.443,82,IF(N9&gt;1.439,83,IF(N9&gt;1.435,84,IF(N9&gt;1.432,85,IF(N9&gt;1.428,86,IF(N9&gt;1.425,87,IF(N9&gt;1.422,88,IF(N9&gt;1.419,89,IF(N9&gt;1.416,90,IF(N9&gt;1.413,91,IF(N9&gt;1.41,92,IF(N9&gt;1.407,93,IF(N9&gt;1.404,94,IF(N9&gt;1.401,95,IF(N9&gt;1.398,96,IF(N9&gt;1.395,97,IF(N9&gt;1.392,98,IF(N9&gt;1.389,99,IF(N9&gt;1.386,100,IF(N9&gt;1.383,101,IF(N9&gt;1.38,102,IF(N9&gt;1.378,103,IF(N9&gt;1.375,104,IF(N9&gt;1.372,105,IF(N9&gt;1.37,106,IF(N9&gt;1.367,107,IF(N9&gt;1.365,108,IF(N9&gt;1.362,109,IF(N9&gt;1.359,110,IF(N9&gt;1.357,111,IF(N9&gt;1.354,112,IF(N9&gt;1.351,113,IF(N9&gt;1.348,114,IF(N9&gt;1.346,115,IF(N9&gt;1.343,116,IF(N9&gt;1.341,117,IF(N9&gt;1.338,118,IF(N9&gt;1.336,119,)))))))))))))))))))))))))))))))))))))))))))))))))))))))))))))</f>
        <v>0</v>
      </c>
      <c r="P9" s="16">
        <f t="shared" ref="P9:P40" si="21">IF(N9&gt;3.015,0,IF(N9&gt;3.001,1,IF(N9&gt;2.587,2,IF(N9&gt;2.573,3,IF(N9&gt;2.559,4,IF(N9&gt;2.545,5,IF(N9&gt;2.531,6,IF(N9&gt;2.517,7,IF(N9&gt;2.503,8,IF(N9&gt;2.489,9,IF(N9&gt;2.475,10,IF(N9&gt;2.461,11,IF(N9&gt;2.448,12,IF(N9&gt;2.435,13,IF(N9&gt;2.422,14,IF(N9&gt;2.409,15,IF(N9&gt;2.396,16,IF(N9&gt;2.383,17,IF(N9&gt;2.37,18,IF(N9&gt;2.357,19,IF(N9&gt;2.344,20,IF(N9&gt;2.332,21,IF(N9&gt;2.32,22,IF(N9&gt;2.308,23,IF(N9&gt;2.296,24,IF(N9&gt;2.284,25,IF(N9&gt;2.272,26,IF(N9&gt;2.26,27,IF(N9&gt;2.248,28,IF(N9&gt;2.236,29,IF(N9&gt;2.225,30,IF(N9&gt;2.214,31,IF(N9&gt;2.203,32,IF(N9&gt;2.192,33,IF(N9&gt;2.181,34,IF(N9&gt;2.17,35,IF(N9&gt;2.16,36,IF(N9&gt;2.15,37,IF(N9&gt;2.14,38,IF(N9&gt;2.131,39,IF(N9&gt;2.122,40,IF(N9&gt;2.113,41,IF(N9&gt;2.104,42,IF(N9&gt;2.095,43,IF(N9&gt;2.086,44,IF(N9&gt;2.077,45,IF(N9&gt;2.068,46,IF(N9&gt;2.059,47,IF(N9&gt;2.05,48,IF(N9&gt;2.042,49,IF(N9&gt;2.034,50,IF(N9&gt;2.026,51,IF(N9&gt;2.018,52,IF(N9&gt;2.01,53,IF(N9&gt;2.002,54,IF(N9&gt;1.595,55,IF(N9&gt;1.588,56,IF(N9&gt;1.581,57,IF(N9&gt;1.574,58,IF(N9&gt;1.567,59,))))))))))))))))))))))))))))))))))))))))))))))))))))))))))))</f>
        <v>0</v>
      </c>
      <c r="Q9" s="16"/>
      <c r="R9" s="16">
        <f t="shared" si="6"/>
        <v>0</v>
      </c>
      <c r="S9" s="16">
        <f t="shared" si="7"/>
        <v>0</v>
      </c>
      <c r="T9" s="50">
        <v>188</v>
      </c>
      <c r="U9" s="16">
        <f t="shared" si="8"/>
        <v>0</v>
      </c>
      <c r="V9" s="16">
        <f t="shared" si="9"/>
        <v>32</v>
      </c>
      <c r="W9" s="16">
        <f t="shared" si="10"/>
        <v>32</v>
      </c>
      <c r="X9" s="15">
        <f t="shared" si="11"/>
        <v>32</v>
      </c>
      <c r="Y9" s="47">
        <v>14.5</v>
      </c>
      <c r="Z9" s="16">
        <f t="shared" si="12"/>
        <v>0</v>
      </c>
      <c r="AA9" s="16">
        <f t="shared" si="13"/>
        <v>30</v>
      </c>
      <c r="AB9" s="16">
        <f t="shared" si="14"/>
        <v>30</v>
      </c>
      <c r="AC9" s="15">
        <f t="shared" si="15"/>
        <v>30</v>
      </c>
      <c r="AD9" s="18">
        <f t="shared" si="16"/>
        <v>107</v>
      </c>
      <c r="AE9" s="19">
        <f t="shared" si="17"/>
        <v>107</v>
      </c>
      <c r="AF9" s="19">
        <f t="shared" ref="AF9:AF72" si="22">IF(ISNUMBER(AE9),RANK(AE9,$AE$8:$AE$184,0),"")</f>
        <v>134</v>
      </c>
    </row>
    <row r="10" spans="1:32" x14ac:dyDescent="0.25">
      <c r="A10" s="43">
        <v>3</v>
      </c>
      <c r="B10" s="66" t="s">
        <v>68</v>
      </c>
      <c r="C10" s="45">
        <v>42</v>
      </c>
      <c r="D10" s="67">
        <v>7.46</v>
      </c>
      <c r="E10" s="14">
        <f t="shared" si="0"/>
        <v>50</v>
      </c>
      <c r="F10" s="14">
        <f t="shared" si="1"/>
        <v>0</v>
      </c>
      <c r="G10" s="14">
        <f t="shared" si="2"/>
        <v>50</v>
      </c>
      <c r="H10" s="15">
        <f t="shared" si="3"/>
        <v>50</v>
      </c>
      <c r="I10" s="47">
        <v>27</v>
      </c>
      <c r="J10" s="14">
        <f t="shared" si="18"/>
        <v>0</v>
      </c>
      <c r="K10" s="14">
        <f t="shared" si="19"/>
        <v>6</v>
      </c>
      <c r="L10" s="14">
        <f t="shared" si="4"/>
        <v>6</v>
      </c>
      <c r="M10" s="15">
        <f t="shared" si="5"/>
        <v>6</v>
      </c>
      <c r="N10" s="16">
        <v>60</v>
      </c>
      <c r="O10" s="16">
        <f t="shared" si="20"/>
        <v>0</v>
      </c>
      <c r="P10" s="16">
        <f t="shared" si="21"/>
        <v>0</v>
      </c>
      <c r="Q10" s="16"/>
      <c r="R10" s="16">
        <f t="shared" si="6"/>
        <v>0</v>
      </c>
      <c r="S10" s="16">
        <f t="shared" si="7"/>
        <v>0</v>
      </c>
      <c r="T10" s="50">
        <v>184</v>
      </c>
      <c r="U10" s="16">
        <f t="shared" si="8"/>
        <v>0</v>
      </c>
      <c r="V10" s="16">
        <f t="shared" si="9"/>
        <v>30</v>
      </c>
      <c r="W10" s="16">
        <f t="shared" si="10"/>
        <v>30</v>
      </c>
      <c r="X10" s="15">
        <f t="shared" si="11"/>
        <v>30</v>
      </c>
      <c r="Y10" s="47">
        <v>16.5</v>
      </c>
      <c r="Z10" s="16">
        <f t="shared" si="12"/>
        <v>0</v>
      </c>
      <c r="AA10" s="16">
        <f t="shared" si="13"/>
        <v>36</v>
      </c>
      <c r="AB10" s="16">
        <f t="shared" si="14"/>
        <v>36</v>
      </c>
      <c r="AC10" s="15">
        <f t="shared" si="15"/>
        <v>36</v>
      </c>
      <c r="AD10" s="18">
        <f t="shared" si="16"/>
        <v>122</v>
      </c>
      <c r="AE10" s="19">
        <f t="shared" si="17"/>
        <v>122</v>
      </c>
      <c r="AF10" s="19">
        <f t="shared" si="22"/>
        <v>107</v>
      </c>
    </row>
    <row r="11" spans="1:32" x14ac:dyDescent="0.25">
      <c r="A11" s="43">
        <v>4</v>
      </c>
      <c r="B11" s="66" t="s">
        <v>69</v>
      </c>
      <c r="C11" s="45">
        <v>42</v>
      </c>
      <c r="D11" s="67">
        <v>8.1</v>
      </c>
      <c r="E11" s="14">
        <f t="shared" si="0"/>
        <v>29</v>
      </c>
      <c r="F11" s="14">
        <f t="shared" si="1"/>
        <v>0</v>
      </c>
      <c r="G11" s="14">
        <f t="shared" si="2"/>
        <v>29</v>
      </c>
      <c r="H11" s="15">
        <f t="shared" si="3"/>
        <v>29</v>
      </c>
      <c r="I11" s="47">
        <v>43</v>
      </c>
      <c r="J11" s="14">
        <f t="shared" si="18"/>
        <v>0</v>
      </c>
      <c r="K11" s="14">
        <f t="shared" si="19"/>
        <v>27</v>
      </c>
      <c r="L11" s="14">
        <f t="shared" si="4"/>
        <v>27</v>
      </c>
      <c r="M11" s="15">
        <f t="shared" si="5"/>
        <v>27</v>
      </c>
      <c r="N11" s="16">
        <v>60</v>
      </c>
      <c r="O11" s="16">
        <f t="shared" si="20"/>
        <v>0</v>
      </c>
      <c r="P11" s="16">
        <f t="shared" si="21"/>
        <v>0</v>
      </c>
      <c r="Q11" s="16"/>
      <c r="R11" s="16">
        <f t="shared" si="6"/>
        <v>0</v>
      </c>
      <c r="S11" s="16">
        <f t="shared" si="7"/>
        <v>0</v>
      </c>
      <c r="T11" s="50">
        <v>231</v>
      </c>
      <c r="U11" s="16">
        <f t="shared" si="8"/>
        <v>60</v>
      </c>
      <c r="V11" s="16">
        <f t="shared" si="9"/>
        <v>0</v>
      </c>
      <c r="W11" s="16">
        <f t="shared" si="10"/>
        <v>60</v>
      </c>
      <c r="X11" s="15">
        <f t="shared" si="11"/>
        <v>60</v>
      </c>
      <c r="Y11" s="47">
        <v>23</v>
      </c>
      <c r="Z11" s="16">
        <f t="shared" si="12"/>
        <v>0</v>
      </c>
      <c r="AA11" s="16">
        <f t="shared" si="13"/>
        <v>54</v>
      </c>
      <c r="AB11" s="16">
        <f t="shared" si="14"/>
        <v>54</v>
      </c>
      <c r="AC11" s="15">
        <f t="shared" si="15"/>
        <v>54</v>
      </c>
      <c r="AD11" s="18">
        <f t="shared" si="16"/>
        <v>170</v>
      </c>
      <c r="AE11" s="19">
        <f t="shared" si="17"/>
        <v>170</v>
      </c>
      <c r="AF11" s="19">
        <f t="shared" si="22"/>
        <v>24</v>
      </c>
    </row>
    <row r="12" spans="1:32" x14ac:dyDescent="0.25">
      <c r="A12" s="43">
        <v>5</v>
      </c>
      <c r="B12" s="66" t="s">
        <v>70</v>
      </c>
      <c r="C12" s="45">
        <v>42</v>
      </c>
      <c r="D12" s="67">
        <v>8.0399999999999991</v>
      </c>
      <c r="E12" s="14">
        <f t="shared" si="0"/>
        <v>30</v>
      </c>
      <c r="F12" s="14">
        <f t="shared" si="1"/>
        <v>0</v>
      </c>
      <c r="G12" s="14">
        <f t="shared" si="2"/>
        <v>30</v>
      </c>
      <c r="H12" s="15">
        <f t="shared" si="3"/>
        <v>30</v>
      </c>
      <c r="I12" s="47">
        <v>35</v>
      </c>
      <c r="J12" s="14">
        <f t="shared" si="18"/>
        <v>0</v>
      </c>
      <c r="K12" s="14">
        <f t="shared" si="19"/>
        <v>14</v>
      </c>
      <c r="L12" s="14">
        <f t="shared" si="4"/>
        <v>14</v>
      </c>
      <c r="M12" s="15">
        <f t="shared" si="5"/>
        <v>14</v>
      </c>
      <c r="N12" s="16">
        <v>60</v>
      </c>
      <c r="O12" s="16">
        <f t="shared" si="20"/>
        <v>0</v>
      </c>
      <c r="P12" s="16">
        <f t="shared" si="21"/>
        <v>0</v>
      </c>
      <c r="Q12" s="16"/>
      <c r="R12" s="16">
        <f t="shared" si="6"/>
        <v>0</v>
      </c>
      <c r="S12" s="16">
        <f t="shared" si="7"/>
        <v>0</v>
      </c>
      <c r="T12" s="50">
        <v>197</v>
      </c>
      <c r="U12" s="16">
        <f t="shared" si="8"/>
        <v>0</v>
      </c>
      <c r="V12" s="16">
        <f t="shared" si="9"/>
        <v>37</v>
      </c>
      <c r="W12" s="16">
        <f t="shared" si="10"/>
        <v>37</v>
      </c>
      <c r="X12" s="15">
        <f t="shared" si="11"/>
        <v>37</v>
      </c>
      <c r="Y12" s="47">
        <v>13.5</v>
      </c>
      <c r="Z12" s="16">
        <f t="shared" si="12"/>
        <v>0</v>
      </c>
      <c r="AA12" s="16">
        <f t="shared" si="13"/>
        <v>27</v>
      </c>
      <c r="AB12" s="16">
        <f t="shared" si="14"/>
        <v>27</v>
      </c>
      <c r="AC12" s="15">
        <f t="shared" si="15"/>
        <v>27</v>
      </c>
      <c r="AD12" s="18">
        <f t="shared" si="16"/>
        <v>108</v>
      </c>
      <c r="AE12" s="19">
        <f t="shared" si="17"/>
        <v>108</v>
      </c>
      <c r="AF12" s="19">
        <f t="shared" si="22"/>
        <v>132</v>
      </c>
    </row>
    <row r="13" spans="1:32" x14ac:dyDescent="0.25">
      <c r="A13" s="43">
        <v>6</v>
      </c>
      <c r="B13" s="66" t="s">
        <v>71</v>
      </c>
      <c r="C13" s="45">
        <v>5</v>
      </c>
      <c r="D13" s="67">
        <v>8.02</v>
      </c>
      <c r="E13" s="14">
        <f t="shared" si="0"/>
        <v>31</v>
      </c>
      <c r="F13" s="14">
        <f t="shared" si="1"/>
        <v>0</v>
      </c>
      <c r="G13" s="14">
        <f t="shared" si="2"/>
        <v>31</v>
      </c>
      <c r="H13" s="15">
        <f t="shared" si="3"/>
        <v>31</v>
      </c>
      <c r="I13" s="47">
        <v>32</v>
      </c>
      <c r="J13" s="14">
        <f t="shared" si="18"/>
        <v>0</v>
      </c>
      <c r="K13" s="14">
        <f t="shared" si="19"/>
        <v>11</v>
      </c>
      <c r="L13" s="14">
        <f t="shared" si="4"/>
        <v>11</v>
      </c>
      <c r="M13" s="15">
        <f t="shared" si="5"/>
        <v>11</v>
      </c>
      <c r="N13" s="16">
        <v>60</v>
      </c>
      <c r="O13" s="16">
        <f t="shared" si="20"/>
        <v>0</v>
      </c>
      <c r="P13" s="16">
        <f t="shared" si="21"/>
        <v>0</v>
      </c>
      <c r="Q13" s="16"/>
      <c r="R13" s="16">
        <f t="shared" si="6"/>
        <v>0</v>
      </c>
      <c r="S13" s="16">
        <f t="shared" si="7"/>
        <v>0</v>
      </c>
      <c r="T13" s="50">
        <v>190</v>
      </c>
      <c r="U13" s="16">
        <f t="shared" si="8"/>
        <v>0</v>
      </c>
      <c r="V13" s="16">
        <f t="shared" si="9"/>
        <v>33</v>
      </c>
      <c r="W13" s="16">
        <f t="shared" si="10"/>
        <v>33</v>
      </c>
      <c r="X13" s="15">
        <f t="shared" si="11"/>
        <v>33</v>
      </c>
      <c r="Y13" s="47">
        <v>16</v>
      </c>
      <c r="Z13" s="16">
        <f t="shared" si="12"/>
        <v>0</v>
      </c>
      <c r="AA13" s="16">
        <f t="shared" si="13"/>
        <v>35</v>
      </c>
      <c r="AB13" s="16">
        <f t="shared" si="14"/>
        <v>35</v>
      </c>
      <c r="AC13" s="15">
        <f t="shared" si="15"/>
        <v>35</v>
      </c>
      <c r="AD13" s="18">
        <f t="shared" si="16"/>
        <v>110</v>
      </c>
      <c r="AE13" s="19">
        <f t="shared" si="17"/>
        <v>110</v>
      </c>
      <c r="AF13" s="19">
        <f t="shared" si="22"/>
        <v>127</v>
      </c>
    </row>
    <row r="14" spans="1:32" x14ac:dyDescent="0.25">
      <c r="A14" s="43">
        <v>7</v>
      </c>
      <c r="B14" s="66" t="s">
        <v>72</v>
      </c>
      <c r="C14" s="45">
        <v>5</v>
      </c>
      <c r="D14" s="67">
        <v>7.68</v>
      </c>
      <c r="E14" s="14">
        <f t="shared" si="0"/>
        <v>42</v>
      </c>
      <c r="F14" s="14">
        <f t="shared" si="1"/>
        <v>0</v>
      </c>
      <c r="G14" s="14">
        <f t="shared" si="2"/>
        <v>42</v>
      </c>
      <c r="H14" s="15">
        <f t="shared" si="3"/>
        <v>42</v>
      </c>
      <c r="I14" s="47">
        <v>36</v>
      </c>
      <c r="J14" s="14">
        <f t="shared" si="18"/>
        <v>0</v>
      </c>
      <c r="K14" s="14">
        <f t="shared" si="19"/>
        <v>15</v>
      </c>
      <c r="L14" s="14">
        <f t="shared" si="4"/>
        <v>15</v>
      </c>
      <c r="M14" s="15">
        <f t="shared" si="5"/>
        <v>15</v>
      </c>
      <c r="N14" s="16">
        <v>60</v>
      </c>
      <c r="O14" s="16">
        <f t="shared" si="20"/>
        <v>0</v>
      </c>
      <c r="P14" s="16">
        <f t="shared" si="21"/>
        <v>0</v>
      </c>
      <c r="Q14" s="16"/>
      <c r="R14" s="16">
        <f t="shared" si="6"/>
        <v>0</v>
      </c>
      <c r="S14" s="16">
        <f t="shared" si="7"/>
        <v>0</v>
      </c>
      <c r="T14" s="50">
        <v>193</v>
      </c>
      <c r="U14" s="16">
        <f t="shared" si="8"/>
        <v>0</v>
      </c>
      <c r="V14" s="16">
        <f t="shared" si="9"/>
        <v>34</v>
      </c>
      <c r="W14" s="16">
        <f t="shared" si="10"/>
        <v>34</v>
      </c>
      <c r="X14" s="15">
        <f t="shared" si="11"/>
        <v>34</v>
      </c>
      <c r="Y14" s="47">
        <v>20</v>
      </c>
      <c r="Z14" s="16">
        <f t="shared" si="12"/>
        <v>0</v>
      </c>
      <c r="AA14" s="16">
        <f t="shared" si="13"/>
        <v>47</v>
      </c>
      <c r="AB14" s="16">
        <f t="shared" si="14"/>
        <v>47</v>
      </c>
      <c r="AC14" s="15">
        <f t="shared" si="15"/>
        <v>47</v>
      </c>
      <c r="AD14" s="18">
        <f t="shared" si="16"/>
        <v>138</v>
      </c>
      <c r="AE14" s="19">
        <f t="shared" si="17"/>
        <v>138</v>
      </c>
      <c r="AF14" s="19">
        <f t="shared" si="22"/>
        <v>77</v>
      </c>
    </row>
    <row r="15" spans="1:32" x14ac:dyDescent="0.25">
      <c r="A15" s="43">
        <v>8</v>
      </c>
      <c r="B15" s="66" t="s">
        <v>73</v>
      </c>
      <c r="C15" s="45">
        <v>5</v>
      </c>
      <c r="D15" s="67">
        <v>7.85</v>
      </c>
      <c r="E15" s="14">
        <f t="shared" si="0"/>
        <v>36</v>
      </c>
      <c r="F15" s="14">
        <f t="shared" si="1"/>
        <v>0</v>
      </c>
      <c r="G15" s="14">
        <f t="shared" si="2"/>
        <v>36</v>
      </c>
      <c r="H15" s="15">
        <f t="shared" si="3"/>
        <v>36</v>
      </c>
      <c r="I15" s="47">
        <v>17</v>
      </c>
      <c r="J15" s="14">
        <f t="shared" si="18"/>
        <v>0</v>
      </c>
      <c r="K15" s="14">
        <f t="shared" si="19"/>
        <v>0</v>
      </c>
      <c r="L15" s="14">
        <f t="shared" si="4"/>
        <v>0</v>
      </c>
      <c r="M15" s="15">
        <f t="shared" si="5"/>
        <v>0</v>
      </c>
      <c r="N15" s="16">
        <v>60</v>
      </c>
      <c r="O15" s="16">
        <f t="shared" si="20"/>
        <v>0</v>
      </c>
      <c r="P15" s="16">
        <f t="shared" si="21"/>
        <v>0</v>
      </c>
      <c r="Q15" s="16"/>
      <c r="R15" s="16">
        <f t="shared" si="6"/>
        <v>0</v>
      </c>
      <c r="S15" s="16">
        <f t="shared" si="7"/>
        <v>0</v>
      </c>
      <c r="T15" s="50">
        <v>178</v>
      </c>
      <c r="U15" s="16">
        <f t="shared" si="8"/>
        <v>0</v>
      </c>
      <c r="V15" s="16">
        <f t="shared" si="9"/>
        <v>27</v>
      </c>
      <c r="W15" s="16">
        <f t="shared" si="10"/>
        <v>27</v>
      </c>
      <c r="X15" s="15">
        <f t="shared" si="11"/>
        <v>27</v>
      </c>
      <c r="Y15" s="47">
        <v>19</v>
      </c>
      <c r="Z15" s="16">
        <f t="shared" si="12"/>
        <v>0</v>
      </c>
      <c r="AA15" s="16">
        <f t="shared" si="13"/>
        <v>44</v>
      </c>
      <c r="AB15" s="16">
        <f t="shared" si="14"/>
        <v>44</v>
      </c>
      <c r="AC15" s="15">
        <f t="shared" si="15"/>
        <v>44</v>
      </c>
      <c r="AD15" s="18">
        <f t="shared" si="16"/>
        <v>107</v>
      </c>
      <c r="AE15" s="19">
        <f t="shared" si="17"/>
        <v>107</v>
      </c>
      <c r="AF15" s="19">
        <f t="shared" si="22"/>
        <v>134</v>
      </c>
    </row>
    <row r="16" spans="1:32" x14ac:dyDescent="0.25">
      <c r="A16" s="43">
        <v>9</v>
      </c>
      <c r="B16" s="44" t="s">
        <v>74</v>
      </c>
      <c r="C16" s="45">
        <v>5</v>
      </c>
      <c r="D16" s="67">
        <v>7.53</v>
      </c>
      <c r="E16" s="14">
        <f t="shared" si="0"/>
        <v>49</v>
      </c>
      <c r="F16" s="14">
        <f t="shared" si="1"/>
        <v>0</v>
      </c>
      <c r="G16" s="14">
        <f t="shared" si="2"/>
        <v>49</v>
      </c>
      <c r="H16" s="15">
        <f t="shared" si="3"/>
        <v>49</v>
      </c>
      <c r="I16" s="47">
        <v>41</v>
      </c>
      <c r="J16" s="14">
        <f t="shared" si="18"/>
        <v>0</v>
      </c>
      <c r="K16" s="14">
        <f t="shared" si="19"/>
        <v>23</v>
      </c>
      <c r="L16" s="14">
        <f t="shared" si="4"/>
        <v>23</v>
      </c>
      <c r="M16" s="15">
        <f t="shared" si="5"/>
        <v>23</v>
      </c>
      <c r="N16" s="16">
        <v>60</v>
      </c>
      <c r="O16" s="16">
        <f t="shared" si="20"/>
        <v>0</v>
      </c>
      <c r="P16" s="16">
        <f t="shared" si="21"/>
        <v>0</v>
      </c>
      <c r="Q16" s="16"/>
      <c r="R16" s="16">
        <f t="shared" si="6"/>
        <v>0</v>
      </c>
      <c r="S16" s="16">
        <f t="shared" si="7"/>
        <v>0</v>
      </c>
      <c r="T16" s="50">
        <v>191</v>
      </c>
      <c r="U16" s="16">
        <f t="shared" si="8"/>
        <v>0</v>
      </c>
      <c r="V16" s="16">
        <f t="shared" si="9"/>
        <v>33</v>
      </c>
      <c r="W16" s="16">
        <f t="shared" si="10"/>
        <v>33</v>
      </c>
      <c r="X16" s="15">
        <f t="shared" si="11"/>
        <v>33</v>
      </c>
      <c r="Y16" s="47">
        <v>20.5</v>
      </c>
      <c r="Z16" s="16">
        <f t="shared" si="12"/>
        <v>0</v>
      </c>
      <c r="AA16" s="16">
        <f t="shared" si="13"/>
        <v>48</v>
      </c>
      <c r="AB16" s="16">
        <f t="shared" si="14"/>
        <v>48</v>
      </c>
      <c r="AC16" s="15">
        <f t="shared" si="15"/>
        <v>48</v>
      </c>
      <c r="AD16" s="18">
        <f t="shared" si="16"/>
        <v>153</v>
      </c>
      <c r="AE16" s="19">
        <f t="shared" si="17"/>
        <v>153</v>
      </c>
      <c r="AF16" s="19">
        <f t="shared" si="22"/>
        <v>54</v>
      </c>
    </row>
    <row r="17" spans="1:32" x14ac:dyDescent="0.25">
      <c r="A17" s="43">
        <v>10</v>
      </c>
      <c r="B17" s="44" t="s">
        <v>75</v>
      </c>
      <c r="C17" s="45">
        <v>5</v>
      </c>
      <c r="D17" s="67">
        <v>7.84</v>
      </c>
      <c r="E17" s="14">
        <f t="shared" si="0"/>
        <v>36</v>
      </c>
      <c r="F17" s="14">
        <f t="shared" si="1"/>
        <v>0</v>
      </c>
      <c r="G17" s="14">
        <f t="shared" si="2"/>
        <v>36</v>
      </c>
      <c r="H17" s="15">
        <f t="shared" si="3"/>
        <v>36</v>
      </c>
      <c r="I17" s="47">
        <v>42</v>
      </c>
      <c r="J17" s="14">
        <f t="shared" si="18"/>
        <v>0</v>
      </c>
      <c r="K17" s="14">
        <f t="shared" si="19"/>
        <v>25</v>
      </c>
      <c r="L17" s="14">
        <f t="shared" si="4"/>
        <v>25</v>
      </c>
      <c r="M17" s="15">
        <f t="shared" si="5"/>
        <v>25</v>
      </c>
      <c r="N17" s="16">
        <v>60</v>
      </c>
      <c r="O17" s="16">
        <f t="shared" si="20"/>
        <v>0</v>
      </c>
      <c r="P17" s="16">
        <f t="shared" si="21"/>
        <v>0</v>
      </c>
      <c r="Q17" s="16"/>
      <c r="R17" s="16">
        <f t="shared" si="6"/>
        <v>0</v>
      </c>
      <c r="S17" s="16">
        <f t="shared" si="7"/>
        <v>0</v>
      </c>
      <c r="T17" s="50">
        <v>202</v>
      </c>
      <c r="U17" s="16">
        <f t="shared" si="8"/>
        <v>0</v>
      </c>
      <c r="V17" s="16">
        <f t="shared" si="9"/>
        <v>42</v>
      </c>
      <c r="W17" s="16">
        <f t="shared" si="10"/>
        <v>42</v>
      </c>
      <c r="X17" s="15">
        <f t="shared" si="11"/>
        <v>42</v>
      </c>
      <c r="Y17" s="47">
        <v>25</v>
      </c>
      <c r="Z17" s="16">
        <f t="shared" si="12"/>
        <v>0</v>
      </c>
      <c r="AA17" s="16">
        <f t="shared" si="13"/>
        <v>58</v>
      </c>
      <c r="AB17" s="16">
        <f t="shared" si="14"/>
        <v>58</v>
      </c>
      <c r="AC17" s="15">
        <f t="shared" si="15"/>
        <v>58</v>
      </c>
      <c r="AD17" s="18">
        <f t="shared" si="16"/>
        <v>161</v>
      </c>
      <c r="AE17" s="19">
        <f t="shared" si="17"/>
        <v>161</v>
      </c>
      <c r="AF17" s="19">
        <f t="shared" si="22"/>
        <v>38</v>
      </c>
    </row>
    <row r="18" spans="1:32" x14ac:dyDescent="0.25">
      <c r="A18" s="43">
        <v>11</v>
      </c>
      <c r="B18" s="44" t="s">
        <v>76</v>
      </c>
      <c r="C18" s="45">
        <v>47</v>
      </c>
      <c r="D18" s="67">
        <v>7.98</v>
      </c>
      <c r="E18" s="14">
        <f t="shared" si="0"/>
        <v>32</v>
      </c>
      <c r="F18" s="14">
        <f t="shared" si="1"/>
        <v>0</v>
      </c>
      <c r="G18" s="14">
        <f t="shared" si="2"/>
        <v>32</v>
      </c>
      <c r="H18" s="15">
        <f t="shared" si="3"/>
        <v>32</v>
      </c>
      <c r="I18" s="47">
        <v>49</v>
      </c>
      <c r="J18" s="14">
        <f t="shared" si="18"/>
        <v>44</v>
      </c>
      <c r="K18" s="14">
        <f t="shared" si="19"/>
        <v>0</v>
      </c>
      <c r="L18" s="14">
        <f t="shared" si="4"/>
        <v>44</v>
      </c>
      <c r="M18" s="15">
        <f t="shared" si="5"/>
        <v>44</v>
      </c>
      <c r="N18" s="16">
        <v>60</v>
      </c>
      <c r="O18" s="16">
        <f t="shared" si="20"/>
        <v>0</v>
      </c>
      <c r="P18" s="16">
        <f t="shared" si="21"/>
        <v>0</v>
      </c>
      <c r="Q18" s="16"/>
      <c r="R18" s="16">
        <f t="shared" si="6"/>
        <v>0</v>
      </c>
      <c r="S18" s="16">
        <f t="shared" si="7"/>
        <v>0</v>
      </c>
      <c r="T18" s="50">
        <v>197</v>
      </c>
      <c r="U18" s="16">
        <f t="shared" si="8"/>
        <v>0</v>
      </c>
      <c r="V18" s="16">
        <f t="shared" si="9"/>
        <v>37</v>
      </c>
      <c r="W18" s="16">
        <f t="shared" si="10"/>
        <v>37</v>
      </c>
      <c r="X18" s="15">
        <f t="shared" si="11"/>
        <v>37</v>
      </c>
      <c r="Y18" s="47">
        <v>16</v>
      </c>
      <c r="Z18" s="16">
        <f t="shared" si="12"/>
        <v>0</v>
      </c>
      <c r="AA18" s="16">
        <f t="shared" si="13"/>
        <v>35</v>
      </c>
      <c r="AB18" s="16">
        <f t="shared" si="14"/>
        <v>35</v>
      </c>
      <c r="AC18" s="15">
        <f t="shared" si="15"/>
        <v>35</v>
      </c>
      <c r="AD18" s="18">
        <f t="shared" si="16"/>
        <v>148</v>
      </c>
      <c r="AE18" s="19">
        <f t="shared" si="17"/>
        <v>148</v>
      </c>
      <c r="AF18" s="19">
        <f t="shared" si="22"/>
        <v>63</v>
      </c>
    </row>
    <row r="19" spans="1:32" x14ac:dyDescent="0.25">
      <c r="A19" s="43">
        <v>12</v>
      </c>
      <c r="B19" s="44" t="s">
        <v>77</v>
      </c>
      <c r="C19" s="45">
        <v>47</v>
      </c>
      <c r="D19" s="67">
        <v>8.0500000000000007</v>
      </c>
      <c r="E19" s="14">
        <f t="shared" si="0"/>
        <v>30</v>
      </c>
      <c r="F19" s="14">
        <f t="shared" si="1"/>
        <v>0</v>
      </c>
      <c r="G19" s="14">
        <f t="shared" si="2"/>
        <v>30</v>
      </c>
      <c r="H19" s="15">
        <f t="shared" si="3"/>
        <v>30</v>
      </c>
      <c r="I19" s="47">
        <v>38</v>
      </c>
      <c r="J19" s="14">
        <f t="shared" si="18"/>
        <v>0</v>
      </c>
      <c r="K19" s="14">
        <f t="shared" si="19"/>
        <v>17</v>
      </c>
      <c r="L19" s="14">
        <f t="shared" si="4"/>
        <v>17</v>
      </c>
      <c r="M19" s="15">
        <f t="shared" si="5"/>
        <v>17</v>
      </c>
      <c r="N19" s="16">
        <v>60</v>
      </c>
      <c r="O19" s="16">
        <f t="shared" si="20"/>
        <v>0</v>
      </c>
      <c r="P19" s="16">
        <f t="shared" si="21"/>
        <v>0</v>
      </c>
      <c r="Q19" s="16"/>
      <c r="R19" s="16">
        <f t="shared" si="6"/>
        <v>0</v>
      </c>
      <c r="S19" s="16">
        <f t="shared" si="7"/>
        <v>0</v>
      </c>
      <c r="T19" s="50">
        <v>210</v>
      </c>
      <c r="U19" s="16">
        <f t="shared" si="8"/>
        <v>0</v>
      </c>
      <c r="V19" s="16">
        <f t="shared" si="9"/>
        <v>50</v>
      </c>
      <c r="W19" s="16">
        <f t="shared" si="10"/>
        <v>50</v>
      </c>
      <c r="X19" s="15">
        <f t="shared" si="11"/>
        <v>50</v>
      </c>
      <c r="Y19" s="47">
        <v>21</v>
      </c>
      <c r="Z19" s="16">
        <f t="shared" si="12"/>
        <v>0</v>
      </c>
      <c r="AA19" s="16">
        <f t="shared" si="13"/>
        <v>50</v>
      </c>
      <c r="AB19" s="16">
        <f t="shared" si="14"/>
        <v>50</v>
      </c>
      <c r="AC19" s="15">
        <f t="shared" si="15"/>
        <v>50</v>
      </c>
      <c r="AD19" s="18">
        <f t="shared" si="16"/>
        <v>147</v>
      </c>
      <c r="AE19" s="19">
        <f t="shared" si="17"/>
        <v>147</v>
      </c>
      <c r="AF19" s="19">
        <f t="shared" si="22"/>
        <v>64</v>
      </c>
    </row>
    <row r="20" spans="1:32" x14ac:dyDescent="0.25">
      <c r="A20" s="43">
        <v>13</v>
      </c>
      <c r="B20" s="44" t="s">
        <v>78</v>
      </c>
      <c r="C20" s="45">
        <v>47</v>
      </c>
      <c r="D20" s="67">
        <v>8.07</v>
      </c>
      <c r="E20" s="14">
        <f t="shared" si="0"/>
        <v>29</v>
      </c>
      <c r="F20" s="14">
        <f t="shared" si="1"/>
        <v>0</v>
      </c>
      <c r="G20" s="14">
        <f t="shared" si="2"/>
        <v>29</v>
      </c>
      <c r="H20" s="15">
        <f t="shared" si="3"/>
        <v>29</v>
      </c>
      <c r="I20" s="47">
        <v>41</v>
      </c>
      <c r="J20" s="14">
        <f t="shared" si="18"/>
        <v>0</v>
      </c>
      <c r="K20" s="14">
        <f t="shared" si="19"/>
        <v>23</v>
      </c>
      <c r="L20" s="14">
        <f t="shared" si="4"/>
        <v>23</v>
      </c>
      <c r="M20" s="15">
        <f t="shared" si="5"/>
        <v>23</v>
      </c>
      <c r="N20" s="16">
        <v>60</v>
      </c>
      <c r="O20" s="16">
        <f t="shared" si="20"/>
        <v>0</v>
      </c>
      <c r="P20" s="16">
        <f t="shared" si="21"/>
        <v>0</v>
      </c>
      <c r="Q20" s="16"/>
      <c r="R20" s="16">
        <f t="shared" si="6"/>
        <v>0</v>
      </c>
      <c r="S20" s="16">
        <f t="shared" si="7"/>
        <v>0</v>
      </c>
      <c r="T20" s="50">
        <v>217</v>
      </c>
      <c r="U20" s="16">
        <f t="shared" si="8"/>
        <v>0</v>
      </c>
      <c r="V20" s="16">
        <f t="shared" si="9"/>
        <v>53</v>
      </c>
      <c r="W20" s="16">
        <f t="shared" si="10"/>
        <v>53</v>
      </c>
      <c r="X20" s="15">
        <f t="shared" si="11"/>
        <v>53</v>
      </c>
      <c r="Y20" s="47">
        <v>26</v>
      </c>
      <c r="Z20" s="16">
        <f t="shared" si="12"/>
        <v>60</v>
      </c>
      <c r="AA20" s="16">
        <f t="shared" si="13"/>
        <v>0</v>
      </c>
      <c r="AB20" s="16">
        <f t="shared" si="14"/>
        <v>60</v>
      </c>
      <c r="AC20" s="15">
        <f t="shared" si="15"/>
        <v>60</v>
      </c>
      <c r="AD20" s="18">
        <f t="shared" si="16"/>
        <v>165</v>
      </c>
      <c r="AE20" s="19">
        <f t="shared" si="17"/>
        <v>165</v>
      </c>
      <c r="AF20" s="19">
        <f t="shared" si="22"/>
        <v>33</v>
      </c>
    </row>
    <row r="21" spans="1:32" x14ac:dyDescent="0.25">
      <c r="A21" s="43">
        <v>14</v>
      </c>
      <c r="B21" s="44" t="s">
        <v>79</v>
      </c>
      <c r="C21" s="45">
        <v>47</v>
      </c>
      <c r="D21" s="67">
        <v>8.25</v>
      </c>
      <c r="E21" s="14">
        <f t="shared" si="0"/>
        <v>0</v>
      </c>
      <c r="F21" s="14">
        <f t="shared" si="1"/>
        <v>24</v>
      </c>
      <c r="G21" s="14">
        <f t="shared" si="2"/>
        <v>24</v>
      </c>
      <c r="H21" s="15">
        <f t="shared" si="3"/>
        <v>24</v>
      </c>
      <c r="I21" s="47">
        <v>40</v>
      </c>
      <c r="J21" s="14">
        <f t="shared" si="18"/>
        <v>0</v>
      </c>
      <c r="K21" s="14">
        <f t="shared" si="19"/>
        <v>21</v>
      </c>
      <c r="L21" s="14">
        <f t="shared" si="4"/>
        <v>21</v>
      </c>
      <c r="M21" s="15">
        <f t="shared" si="5"/>
        <v>21</v>
      </c>
      <c r="N21" s="16">
        <v>60</v>
      </c>
      <c r="O21" s="16">
        <f t="shared" si="20"/>
        <v>0</v>
      </c>
      <c r="P21" s="16">
        <f t="shared" si="21"/>
        <v>0</v>
      </c>
      <c r="Q21" s="16"/>
      <c r="R21" s="16">
        <f t="shared" si="6"/>
        <v>0</v>
      </c>
      <c r="S21" s="16">
        <f t="shared" si="7"/>
        <v>0</v>
      </c>
      <c r="T21" s="50">
        <v>196</v>
      </c>
      <c r="U21" s="16">
        <f t="shared" si="8"/>
        <v>0</v>
      </c>
      <c r="V21" s="16">
        <f t="shared" si="9"/>
        <v>36</v>
      </c>
      <c r="W21" s="16">
        <f t="shared" si="10"/>
        <v>36</v>
      </c>
      <c r="X21" s="15">
        <f t="shared" si="11"/>
        <v>36</v>
      </c>
      <c r="Y21" s="47">
        <v>21</v>
      </c>
      <c r="Z21" s="16">
        <f t="shared" si="12"/>
        <v>0</v>
      </c>
      <c r="AA21" s="16">
        <f t="shared" si="13"/>
        <v>50</v>
      </c>
      <c r="AB21" s="16">
        <f t="shared" si="14"/>
        <v>50</v>
      </c>
      <c r="AC21" s="15">
        <f t="shared" si="15"/>
        <v>50</v>
      </c>
      <c r="AD21" s="18">
        <f t="shared" si="16"/>
        <v>131</v>
      </c>
      <c r="AE21" s="19">
        <f t="shared" si="17"/>
        <v>131</v>
      </c>
      <c r="AF21" s="19">
        <f t="shared" si="22"/>
        <v>86</v>
      </c>
    </row>
    <row r="22" spans="1:32" x14ac:dyDescent="0.25">
      <c r="A22" s="43">
        <v>15</v>
      </c>
      <c r="B22" s="44" t="s">
        <v>80</v>
      </c>
      <c r="C22" s="45">
        <v>47</v>
      </c>
      <c r="D22" s="67">
        <v>7.65</v>
      </c>
      <c r="E22" s="14">
        <f t="shared" si="0"/>
        <v>43</v>
      </c>
      <c r="F22" s="14">
        <f t="shared" si="1"/>
        <v>0</v>
      </c>
      <c r="G22" s="14">
        <f t="shared" si="2"/>
        <v>43</v>
      </c>
      <c r="H22" s="15">
        <f t="shared" si="3"/>
        <v>43</v>
      </c>
      <c r="I22" s="47">
        <v>49</v>
      </c>
      <c r="J22" s="14">
        <f t="shared" si="18"/>
        <v>44</v>
      </c>
      <c r="K22" s="14">
        <f t="shared" si="19"/>
        <v>0</v>
      </c>
      <c r="L22" s="14">
        <f t="shared" si="4"/>
        <v>44</v>
      </c>
      <c r="M22" s="15">
        <f t="shared" si="5"/>
        <v>44</v>
      </c>
      <c r="N22" s="16">
        <v>60</v>
      </c>
      <c r="O22" s="16">
        <f t="shared" si="20"/>
        <v>0</v>
      </c>
      <c r="P22" s="16">
        <f t="shared" si="21"/>
        <v>0</v>
      </c>
      <c r="Q22" s="16"/>
      <c r="R22" s="16">
        <f t="shared" si="6"/>
        <v>0</v>
      </c>
      <c r="S22" s="16">
        <f t="shared" si="7"/>
        <v>0</v>
      </c>
      <c r="T22" s="50">
        <v>200</v>
      </c>
      <c r="U22" s="16">
        <f t="shared" si="8"/>
        <v>0</v>
      </c>
      <c r="V22" s="16">
        <f t="shared" si="9"/>
        <v>40</v>
      </c>
      <c r="W22" s="16">
        <f t="shared" si="10"/>
        <v>40</v>
      </c>
      <c r="X22" s="15">
        <f t="shared" si="11"/>
        <v>40</v>
      </c>
      <c r="Y22" s="47">
        <v>17.5</v>
      </c>
      <c r="Z22" s="16">
        <f t="shared" si="12"/>
        <v>0</v>
      </c>
      <c r="AA22" s="16">
        <f t="shared" si="13"/>
        <v>39</v>
      </c>
      <c r="AB22" s="16">
        <f t="shared" si="14"/>
        <v>39</v>
      </c>
      <c r="AC22" s="15">
        <f t="shared" si="15"/>
        <v>39</v>
      </c>
      <c r="AD22" s="18">
        <f t="shared" si="16"/>
        <v>166</v>
      </c>
      <c r="AE22" s="19">
        <f t="shared" si="17"/>
        <v>166</v>
      </c>
      <c r="AF22" s="19">
        <f t="shared" si="22"/>
        <v>30</v>
      </c>
    </row>
    <row r="23" spans="1:32" x14ac:dyDescent="0.25">
      <c r="A23" s="43">
        <v>16</v>
      </c>
      <c r="B23" s="44" t="s">
        <v>81</v>
      </c>
      <c r="C23" s="45">
        <v>39</v>
      </c>
      <c r="D23" s="67">
        <v>8.61</v>
      </c>
      <c r="E23" s="14">
        <f t="shared" si="0"/>
        <v>0</v>
      </c>
      <c r="F23" s="14">
        <f t="shared" si="1"/>
        <v>14</v>
      </c>
      <c r="G23" s="14">
        <f t="shared" si="2"/>
        <v>14</v>
      </c>
      <c r="H23" s="15">
        <f t="shared" si="3"/>
        <v>14</v>
      </c>
      <c r="I23" s="47">
        <v>37</v>
      </c>
      <c r="J23" s="14">
        <f t="shared" si="18"/>
        <v>0</v>
      </c>
      <c r="K23" s="14">
        <f t="shared" si="19"/>
        <v>16</v>
      </c>
      <c r="L23" s="14">
        <f t="shared" si="4"/>
        <v>16</v>
      </c>
      <c r="M23" s="15">
        <f t="shared" si="5"/>
        <v>16</v>
      </c>
      <c r="N23" s="16">
        <v>60</v>
      </c>
      <c r="O23" s="16">
        <f t="shared" si="20"/>
        <v>0</v>
      </c>
      <c r="P23" s="16">
        <f t="shared" si="21"/>
        <v>0</v>
      </c>
      <c r="Q23" s="16"/>
      <c r="R23" s="16">
        <f t="shared" si="6"/>
        <v>0</v>
      </c>
      <c r="S23" s="16">
        <f t="shared" si="7"/>
        <v>0</v>
      </c>
      <c r="T23" s="50">
        <v>158</v>
      </c>
      <c r="U23" s="16">
        <f t="shared" si="8"/>
        <v>0</v>
      </c>
      <c r="V23" s="16">
        <f t="shared" si="9"/>
        <v>17</v>
      </c>
      <c r="W23" s="16">
        <f t="shared" si="10"/>
        <v>17</v>
      </c>
      <c r="X23" s="15">
        <f t="shared" si="11"/>
        <v>17</v>
      </c>
      <c r="Y23" s="47">
        <v>18</v>
      </c>
      <c r="Z23" s="16">
        <f t="shared" si="12"/>
        <v>0</v>
      </c>
      <c r="AA23" s="16">
        <f t="shared" si="13"/>
        <v>41</v>
      </c>
      <c r="AB23" s="16">
        <f t="shared" si="14"/>
        <v>41</v>
      </c>
      <c r="AC23" s="15">
        <f t="shared" si="15"/>
        <v>41</v>
      </c>
      <c r="AD23" s="18">
        <f t="shared" si="16"/>
        <v>88</v>
      </c>
      <c r="AE23" s="19">
        <f t="shared" si="17"/>
        <v>88</v>
      </c>
      <c r="AF23" s="19">
        <f t="shared" si="22"/>
        <v>158</v>
      </c>
    </row>
    <row r="24" spans="1:32" x14ac:dyDescent="0.25">
      <c r="A24" s="43">
        <v>17</v>
      </c>
      <c r="B24" s="44" t="s">
        <v>82</v>
      </c>
      <c r="C24" s="45">
        <v>39</v>
      </c>
      <c r="D24" s="67">
        <v>7.88</v>
      </c>
      <c r="E24" s="14">
        <f t="shared" si="0"/>
        <v>35</v>
      </c>
      <c r="F24" s="14">
        <f t="shared" si="1"/>
        <v>0</v>
      </c>
      <c r="G24" s="14">
        <f t="shared" si="2"/>
        <v>35</v>
      </c>
      <c r="H24" s="15">
        <f t="shared" si="3"/>
        <v>35</v>
      </c>
      <c r="I24" s="47">
        <v>37</v>
      </c>
      <c r="J24" s="14">
        <f t="shared" si="18"/>
        <v>0</v>
      </c>
      <c r="K24" s="14">
        <f t="shared" si="19"/>
        <v>16</v>
      </c>
      <c r="L24" s="14">
        <f t="shared" si="4"/>
        <v>16</v>
      </c>
      <c r="M24" s="15">
        <f t="shared" si="5"/>
        <v>16</v>
      </c>
      <c r="N24" s="16">
        <v>60</v>
      </c>
      <c r="O24" s="16">
        <f t="shared" si="20"/>
        <v>0</v>
      </c>
      <c r="P24" s="16">
        <f t="shared" si="21"/>
        <v>0</v>
      </c>
      <c r="Q24" s="16"/>
      <c r="R24" s="16">
        <f t="shared" si="6"/>
        <v>0</v>
      </c>
      <c r="S24" s="16">
        <f t="shared" si="7"/>
        <v>0</v>
      </c>
      <c r="T24" s="50">
        <v>188</v>
      </c>
      <c r="U24" s="16">
        <f t="shared" si="8"/>
        <v>0</v>
      </c>
      <c r="V24" s="16">
        <f t="shared" si="9"/>
        <v>32</v>
      </c>
      <c r="W24" s="16">
        <f t="shared" si="10"/>
        <v>32</v>
      </c>
      <c r="X24" s="15">
        <f t="shared" si="11"/>
        <v>32</v>
      </c>
      <c r="Y24" s="47">
        <v>14</v>
      </c>
      <c r="Z24" s="16">
        <f t="shared" si="12"/>
        <v>0</v>
      </c>
      <c r="AA24" s="16">
        <f t="shared" si="13"/>
        <v>29</v>
      </c>
      <c r="AB24" s="16">
        <f t="shared" si="14"/>
        <v>29</v>
      </c>
      <c r="AC24" s="15">
        <f t="shared" si="15"/>
        <v>29</v>
      </c>
      <c r="AD24" s="18">
        <f t="shared" si="16"/>
        <v>112</v>
      </c>
      <c r="AE24" s="19">
        <f t="shared" si="17"/>
        <v>112</v>
      </c>
      <c r="AF24" s="19">
        <f t="shared" si="22"/>
        <v>126</v>
      </c>
    </row>
    <row r="25" spans="1:32" x14ac:dyDescent="0.25">
      <c r="A25" s="43">
        <v>18</v>
      </c>
      <c r="B25" s="44" t="s">
        <v>83</v>
      </c>
      <c r="C25" s="45">
        <v>39</v>
      </c>
      <c r="D25" s="67">
        <v>9.85</v>
      </c>
      <c r="E25" s="14">
        <f t="shared" si="0"/>
        <v>0</v>
      </c>
      <c r="F25" s="14">
        <f t="shared" si="1"/>
        <v>0</v>
      </c>
      <c r="G25" s="14">
        <f t="shared" si="2"/>
        <v>0</v>
      </c>
      <c r="H25" s="15">
        <f t="shared" si="3"/>
        <v>0</v>
      </c>
      <c r="I25" s="47">
        <v>29</v>
      </c>
      <c r="J25" s="14">
        <f t="shared" si="18"/>
        <v>0</v>
      </c>
      <c r="K25" s="14">
        <f t="shared" si="19"/>
        <v>8</v>
      </c>
      <c r="L25" s="14">
        <f t="shared" si="4"/>
        <v>8</v>
      </c>
      <c r="M25" s="15">
        <f t="shared" si="5"/>
        <v>8</v>
      </c>
      <c r="N25" s="16">
        <v>60</v>
      </c>
      <c r="O25" s="16">
        <f t="shared" si="20"/>
        <v>0</v>
      </c>
      <c r="P25" s="16">
        <f t="shared" si="21"/>
        <v>0</v>
      </c>
      <c r="Q25" s="16"/>
      <c r="R25" s="16">
        <f t="shared" si="6"/>
        <v>0</v>
      </c>
      <c r="S25" s="16">
        <f t="shared" si="7"/>
        <v>0</v>
      </c>
      <c r="T25" s="50">
        <v>184</v>
      </c>
      <c r="U25" s="16">
        <f t="shared" si="8"/>
        <v>0</v>
      </c>
      <c r="V25" s="16">
        <f t="shared" si="9"/>
        <v>30</v>
      </c>
      <c r="W25" s="16">
        <f t="shared" si="10"/>
        <v>30</v>
      </c>
      <c r="X25" s="15">
        <f t="shared" si="11"/>
        <v>30</v>
      </c>
      <c r="Y25" s="47">
        <v>1</v>
      </c>
      <c r="Z25" s="16">
        <f t="shared" si="12"/>
        <v>0</v>
      </c>
      <c r="AA25" s="16">
        <f t="shared" si="13"/>
        <v>5</v>
      </c>
      <c r="AB25" s="16">
        <f t="shared" si="14"/>
        <v>5</v>
      </c>
      <c r="AC25" s="15">
        <f t="shared" si="15"/>
        <v>5</v>
      </c>
      <c r="AD25" s="18">
        <f t="shared" si="16"/>
        <v>43</v>
      </c>
      <c r="AE25" s="19">
        <f t="shared" si="17"/>
        <v>43</v>
      </c>
      <c r="AF25" s="19">
        <f t="shared" si="22"/>
        <v>176</v>
      </c>
    </row>
    <row r="26" spans="1:32" x14ac:dyDescent="0.25">
      <c r="A26" s="43">
        <v>19</v>
      </c>
      <c r="B26" s="44" t="s">
        <v>84</v>
      </c>
      <c r="C26" s="45">
        <v>39</v>
      </c>
      <c r="D26" s="67">
        <v>9.25</v>
      </c>
      <c r="E26" s="14">
        <f t="shared" si="0"/>
        <v>0</v>
      </c>
      <c r="F26" s="14">
        <f t="shared" si="1"/>
        <v>3</v>
      </c>
      <c r="G26" s="14">
        <f t="shared" si="2"/>
        <v>3</v>
      </c>
      <c r="H26" s="15">
        <f t="shared" si="3"/>
        <v>3</v>
      </c>
      <c r="I26" s="47">
        <v>42</v>
      </c>
      <c r="J26" s="14">
        <f t="shared" si="18"/>
        <v>0</v>
      </c>
      <c r="K26" s="14">
        <f t="shared" si="19"/>
        <v>25</v>
      </c>
      <c r="L26" s="14">
        <f t="shared" si="4"/>
        <v>25</v>
      </c>
      <c r="M26" s="15">
        <f t="shared" si="5"/>
        <v>25</v>
      </c>
      <c r="N26" s="16">
        <v>60</v>
      </c>
      <c r="O26" s="16">
        <f t="shared" si="20"/>
        <v>0</v>
      </c>
      <c r="P26" s="16">
        <f t="shared" si="21"/>
        <v>0</v>
      </c>
      <c r="Q26" s="16"/>
      <c r="R26" s="16">
        <f t="shared" si="6"/>
        <v>0</v>
      </c>
      <c r="S26" s="16">
        <f t="shared" si="7"/>
        <v>0</v>
      </c>
      <c r="T26" s="50">
        <v>158</v>
      </c>
      <c r="U26" s="16">
        <f t="shared" si="8"/>
        <v>0</v>
      </c>
      <c r="V26" s="16">
        <f t="shared" si="9"/>
        <v>17</v>
      </c>
      <c r="W26" s="16">
        <f t="shared" si="10"/>
        <v>17</v>
      </c>
      <c r="X26" s="15">
        <f t="shared" si="11"/>
        <v>17</v>
      </c>
      <c r="Y26" s="47">
        <v>9</v>
      </c>
      <c r="Z26" s="16">
        <f t="shared" si="12"/>
        <v>0</v>
      </c>
      <c r="AA26" s="16">
        <f t="shared" si="13"/>
        <v>18</v>
      </c>
      <c r="AB26" s="16">
        <f t="shared" si="14"/>
        <v>18</v>
      </c>
      <c r="AC26" s="15">
        <f t="shared" si="15"/>
        <v>18</v>
      </c>
      <c r="AD26" s="18">
        <f t="shared" si="16"/>
        <v>63</v>
      </c>
      <c r="AE26" s="19">
        <f t="shared" si="17"/>
        <v>63</v>
      </c>
      <c r="AF26" s="19">
        <f t="shared" si="22"/>
        <v>170</v>
      </c>
    </row>
    <row r="27" spans="1:32" x14ac:dyDescent="0.25">
      <c r="A27" s="43">
        <v>20</v>
      </c>
      <c r="B27" s="44" t="s">
        <v>85</v>
      </c>
      <c r="C27" s="45">
        <v>39</v>
      </c>
      <c r="D27" s="67">
        <v>7.97</v>
      </c>
      <c r="E27" s="14">
        <f t="shared" si="0"/>
        <v>32</v>
      </c>
      <c r="F27" s="14">
        <f t="shared" si="1"/>
        <v>0</v>
      </c>
      <c r="G27" s="14">
        <f t="shared" si="2"/>
        <v>32</v>
      </c>
      <c r="H27" s="15">
        <f t="shared" si="3"/>
        <v>32</v>
      </c>
      <c r="I27" s="47">
        <v>36</v>
      </c>
      <c r="J27" s="14">
        <f t="shared" si="18"/>
        <v>0</v>
      </c>
      <c r="K27" s="14">
        <f t="shared" si="19"/>
        <v>15</v>
      </c>
      <c r="L27" s="14">
        <f t="shared" si="4"/>
        <v>15</v>
      </c>
      <c r="M27" s="15">
        <f t="shared" si="5"/>
        <v>15</v>
      </c>
      <c r="N27" s="16">
        <v>60</v>
      </c>
      <c r="O27" s="16">
        <f t="shared" si="20"/>
        <v>0</v>
      </c>
      <c r="P27" s="16">
        <f t="shared" si="21"/>
        <v>0</v>
      </c>
      <c r="Q27" s="16"/>
      <c r="R27" s="16">
        <f t="shared" si="6"/>
        <v>0</v>
      </c>
      <c r="S27" s="16">
        <f t="shared" si="7"/>
        <v>0</v>
      </c>
      <c r="T27" s="50">
        <v>173</v>
      </c>
      <c r="U27" s="16">
        <f t="shared" si="8"/>
        <v>0</v>
      </c>
      <c r="V27" s="16">
        <f t="shared" si="9"/>
        <v>24</v>
      </c>
      <c r="W27" s="16">
        <f t="shared" si="10"/>
        <v>24</v>
      </c>
      <c r="X27" s="15">
        <f t="shared" si="11"/>
        <v>24</v>
      </c>
      <c r="Y27" s="47">
        <v>20.5</v>
      </c>
      <c r="Z27" s="16">
        <f t="shared" si="12"/>
        <v>0</v>
      </c>
      <c r="AA27" s="16">
        <f t="shared" si="13"/>
        <v>48</v>
      </c>
      <c r="AB27" s="16">
        <f t="shared" si="14"/>
        <v>48</v>
      </c>
      <c r="AC27" s="15">
        <f t="shared" si="15"/>
        <v>48</v>
      </c>
      <c r="AD27" s="18">
        <f t="shared" si="16"/>
        <v>119</v>
      </c>
      <c r="AE27" s="19">
        <f t="shared" si="17"/>
        <v>119</v>
      </c>
      <c r="AF27" s="19">
        <f t="shared" si="22"/>
        <v>115</v>
      </c>
    </row>
    <row r="28" spans="1:32" x14ac:dyDescent="0.25">
      <c r="A28" s="43">
        <v>21</v>
      </c>
      <c r="B28" s="44" t="s">
        <v>86</v>
      </c>
      <c r="C28" s="45">
        <v>34</v>
      </c>
      <c r="D28" s="67">
        <v>8.18</v>
      </c>
      <c r="E28" s="14">
        <f t="shared" si="0"/>
        <v>0</v>
      </c>
      <c r="F28" s="14">
        <f t="shared" si="1"/>
        <v>26</v>
      </c>
      <c r="G28" s="14">
        <f t="shared" si="2"/>
        <v>26</v>
      </c>
      <c r="H28" s="15">
        <f t="shared" si="3"/>
        <v>26</v>
      </c>
      <c r="I28" s="47">
        <v>41</v>
      </c>
      <c r="J28" s="14">
        <f t="shared" si="18"/>
        <v>0</v>
      </c>
      <c r="K28" s="14">
        <f t="shared" si="19"/>
        <v>23</v>
      </c>
      <c r="L28" s="14">
        <f t="shared" si="4"/>
        <v>23</v>
      </c>
      <c r="M28" s="15">
        <f t="shared" si="5"/>
        <v>23</v>
      </c>
      <c r="N28" s="16">
        <v>60</v>
      </c>
      <c r="O28" s="16">
        <f t="shared" si="20"/>
        <v>0</v>
      </c>
      <c r="P28" s="16">
        <f t="shared" si="21"/>
        <v>0</v>
      </c>
      <c r="Q28" s="16"/>
      <c r="R28" s="16">
        <f t="shared" si="6"/>
        <v>0</v>
      </c>
      <c r="S28" s="16">
        <f t="shared" si="7"/>
        <v>0</v>
      </c>
      <c r="T28" s="50">
        <v>162</v>
      </c>
      <c r="U28" s="16">
        <f t="shared" si="8"/>
        <v>0</v>
      </c>
      <c r="V28" s="16">
        <f t="shared" si="9"/>
        <v>19</v>
      </c>
      <c r="W28" s="16">
        <f t="shared" si="10"/>
        <v>19</v>
      </c>
      <c r="X28" s="15">
        <f t="shared" si="11"/>
        <v>19</v>
      </c>
      <c r="Y28" s="47">
        <v>12</v>
      </c>
      <c r="Z28" s="16">
        <f t="shared" si="12"/>
        <v>0</v>
      </c>
      <c r="AA28" s="16">
        <f t="shared" si="13"/>
        <v>24</v>
      </c>
      <c r="AB28" s="16">
        <f t="shared" si="14"/>
        <v>24</v>
      </c>
      <c r="AC28" s="15">
        <f t="shared" si="15"/>
        <v>24</v>
      </c>
      <c r="AD28" s="18">
        <f t="shared" si="16"/>
        <v>92</v>
      </c>
      <c r="AE28" s="19">
        <f t="shared" si="17"/>
        <v>92</v>
      </c>
      <c r="AF28" s="19">
        <f t="shared" si="22"/>
        <v>155</v>
      </c>
    </row>
    <row r="29" spans="1:32" x14ac:dyDescent="0.25">
      <c r="A29" s="43">
        <v>22</v>
      </c>
      <c r="B29" s="44" t="s">
        <v>87</v>
      </c>
      <c r="C29" s="45">
        <v>34</v>
      </c>
      <c r="D29" s="67">
        <v>9.18</v>
      </c>
      <c r="E29" s="14">
        <f t="shared" si="0"/>
        <v>0</v>
      </c>
      <c r="F29" s="14">
        <f t="shared" si="1"/>
        <v>4</v>
      </c>
      <c r="G29" s="14">
        <f t="shared" si="2"/>
        <v>4</v>
      </c>
      <c r="H29" s="15">
        <f t="shared" si="3"/>
        <v>4</v>
      </c>
      <c r="I29" s="47">
        <v>17</v>
      </c>
      <c r="J29" s="14">
        <f t="shared" si="18"/>
        <v>0</v>
      </c>
      <c r="K29" s="14">
        <f t="shared" si="19"/>
        <v>0</v>
      </c>
      <c r="L29" s="14">
        <f t="shared" si="4"/>
        <v>0</v>
      </c>
      <c r="M29" s="15">
        <f t="shared" si="5"/>
        <v>0</v>
      </c>
      <c r="N29" s="16">
        <v>60</v>
      </c>
      <c r="O29" s="16">
        <f t="shared" si="20"/>
        <v>0</v>
      </c>
      <c r="P29" s="16">
        <f t="shared" si="21"/>
        <v>0</v>
      </c>
      <c r="Q29" s="16"/>
      <c r="R29" s="16">
        <f t="shared" si="6"/>
        <v>0</v>
      </c>
      <c r="S29" s="16">
        <f t="shared" si="7"/>
        <v>0</v>
      </c>
      <c r="T29" s="50">
        <v>150</v>
      </c>
      <c r="U29" s="16">
        <f t="shared" si="8"/>
        <v>0</v>
      </c>
      <c r="V29" s="16">
        <f t="shared" si="9"/>
        <v>13</v>
      </c>
      <c r="W29" s="16">
        <f t="shared" si="10"/>
        <v>13</v>
      </c>
      <c r="X29" s="15">
        <f t="shared" si="11"/>
        <v>13</v>
      </c>
      <c r="Y29" s="47">
        <v>11</v>
      </c>
      <c r="Z29" s="16">
        <f t="shared" si="12"/>
        <v>0</v>
      </c>
      <c r="AA29" s="16">
        <f t="shared" si="13"/>
        <v>22</v>
      </c>
      <c r="AB29" s="16">
        <f t="shared" si="14"/>
        <v>22</v>
      </c>
      <c r="AC29" s="15">
        <f t="shared" si="15"/>
        <v>22</v>
      </c>
      <c r="AD29" s="18">
        <f t="shared" si="16"/>
        <v>39</v>
      </c>
      <c r="AE29" s="19">
        <f t="shared" si="17"/>
        <v>39</v>
      </c>
      <c r="AF29" s="19">
        <f t="shared" si="22"/>
        <v>177</v>
      </c>
    </row>
    <row r="30" spans="1:32" x14ac:dyDescent="0.25">
      <c r="A30" s="43">
        <v>23</v>
      </c>
      <c r="B30" s="44" t="s">
        <v>88</v>
      </c>
      <c r="C30" s="45">
        <v>34</v>
      </c>
      <c r="D30" s="67">
        <v>7.63</v>
      </c>
      <c r="E30" s="14">
        <f t="shared" si="0"/>
        <v>44</v>
      </c>
      <c r="F30" s="14">
        <f t="shared" si="1"/>
        <v>0</v>
      </c>
      <c r="G30" s="14">
        <f t="shared" si="2"/>
        <v>44</v>
      </c>
      <c r="H30" s="15">
        <f t="shared" si="3"/>
        <v>44</v>
      </c>
      <c r="I30" s="47">
        <v>30</v>
      </c>
      <c r="J30" s="14">
        <f t="shared" si="18"/>
        <v>0</v>
      </c>
      <c r="K30" s="14">
        <f t="shared" si="19"/>
        <v>9</v>
      </c>
      <c r="L30" s="14">
        <f t="shared" si="4"/>
        <v>9</v>
      </c>
      <c r="M30" s="15">
        <f t="shared" si="5"/>
        <v>9</v>
      </c>
      <c r="N30" s="16">
        <v>60</v>
      </c>
      <c r="O30" s="16">
        <f t="shared" si="20"/>
        <v>0</v>
      </c>
      <c r="P30" s="16">
        <f t="shared" si="21"/>
        <v>0</v>
      </c>
      <c r="Q30" s="16"/>
      <c r="R30" s="16">
        <f t="shared" si="6"/>
        <v>0</v>
      </c>
      <c r="S30" s="16">
        <f t="shared" si="7"/>
        <v>0</v>
      </c>
      <c r="T30" s="50">
        <v>187</v>
      </c>
      <c r="U30" s="16">
        <f t="shared" si="8"/>
        <v>0</v>
      </c>
      <c r="V30" s="16">
        <f t="shared" si="9"/>
        <v>31</v>
      </c>
      <c r="W30" s="16">
        <f t="shared" si="10"/>
        <v>31</v>
      </c>
      <c r="X30" s="15">
        <f t="shared" si="11"/>
        <v>31</v>
      </c>
      <c r="Y30" s="47">
        <v>18</v>
      </c>
      <c r="Z30" s="16">
        <f t="shared" si="12"/>
        <v>0</v>
      </c>
      <c r="AA30" s="16">
        <f t="shared" si="13"/>
        <v>41</v>
      </c>
      <c r="AB30" s="16">
        <f t="shared" si="14"/>
        <v>41</v>
      </c>
      <c r="AC30" s="15">
        <f t="shared" si="15"/>
        <v>41</v>
      </c>
      <c r="AD30" s="18">
        <f t="shared" si="16"/>
        <v>125</v>
      </c>
      <c r="AE30" s="19">
        <f t="shared" si="17"/>
        <v>125</v>
      </c>
      <c r="AF30" s="19">
        <f t="shared" si="22"/>
        <v>98</v>
      </c>
    </row>
    <row r="31" spans="1:32" x14ac:dyDescent="0.25">
      <c r="A31" s="43">
        <v>24</v>
      </c>
      <c r="B31" s="44" t="s">
        <v>89</v>
      </c>
      <c r="C31" s="45">
        <v>34</v>
      </c>
      <c r="D31" s="67">
        <v>7.79</v>
      </c>
      <c r="E31" s="14">
        <f t="shared" si="0"/>
        <v>38</v>
      </c>
      <c r="F31" s="14">
        <f t="shared" si="1"/>
        <v>0</v>
      </c>
      <c r="G31" s="14">
        <f t="shared" si="2"/>
        <v>38</v>
      </c>
      <c r="H31" s="15">
        <f t="shared" si="3"/>
        <v>38</v>
      </c>
      <c r="I31" s="47">
        <v>45</v>
      </c>
      <c r="J31" s="14">
        <f t="shared" si="18"/>
        <v>0</v>
      </c>
      <c r="K31" s="14">
        <f t="shared" si="19"/>
        <v>32</v>
      </c>
      <c r="L31" s="14">
        <f t="shared" si="4"/>
        <v>32</v>
      </c>
      <c r="M31" s="15">
        <f t="shared" si="5"/>
        <v>32</v>
      </c>
      <c r="N31" s="16">
        <v>60</v>
      </c>
      <c r="O31" s="16">
        <f t="shared" si="20"/>
        <v>0</v>
      </c>
      <c r="P31" s="16">
        <f t="shared" si="21"/>
        <v>0</v>
      </c>
      <c r="Q31" s="16"/>
      <c r="R31" s="16">
        <f t="shared" si="6"/>
        <v>0</v>
      </c>
      <c r="S31" s="16">
        <f t="shared" si="7"/>
        <v>0</v>
      </c>
      <c r="T31" s="50">
        <v>195</v>
      </c>
      <c r="U31" s="16">
        <f t="shared" si="8"/>
        <v>0</v>
      </c>
      <c r="V31" s="16">
        <f t="shared" si="9"/>
        <v>35</v>
      </c>
      <c r="W31" s="16">
        <f t="shared" si="10"/>
        <v>35</v>
      </c>
      <c r="X31" s="15">
        <f t="shared" si="11"/>
        <v>35</v>
      </c>
      <c r="Y31" s="47">
        <v>20</v>
      </c>
      <c r="Z31" s="16">
        <f t="shared" si="12"/>
        <v>0</v>
      </c>
      <c r="AA31" s="16">
        <f t="shared" si="13"/>
        <v>47</v>
      </c>
      <c r="AB31" s="16">
        <f t="shared" si="14"/>
        <v>47</v>
      </c>
      <c r="AC31" s="15">
        <f t="shared" si="15"/>
        <v>47</v>
      </c>
      <c r="AD31" s="18">
        <f t="shared" si="16"/>
        <v>152</v>
      </c>
      <c r="AE31" s="19">
        <f t="shared" si="17"/>
        <v>152</v>
      </c>
      <c r="AF31" s="19">
        <f t="shared" si="22"/>
        <v>58</v>
      </c>
    </row>
    <row r="32" spans="1:32" x14ac:dyDescent="0.25">
      <c r="A32" s="43">
        <v>25</v>
      </c>
      <c r="B32" s="44" t="s">
        <v>90</v>
      </c>
      <c r="C32" s="45">
        <v>34</v>
      </c>
      <c r="D32" s="67">
        <v>8.0399999999999991</v>
      </c>
      <c r="E32" s="14">
        <f t="shared" si="0"/>
        <v>30</v>
      </c>
      <c r="F32" s="14">
        <f t="shared" si="1"/>
        <v>0</v>
      </c>
      <c r="G32" s="14">
        <f t="shared" si="2"/>
        <v>30</v>
      </c>
      <c r="H32" s="15">
        <f t="shared" si="3"/>
        <v>30</v>
      </c>
      <c r="I32" s="47">
        <v>31</v>
      </c>
      <c r="J32" s="14">
        <f t="shared" si="18"/>
        <v>0</v>
      </c>
      <c r="K32" s="14">
        <f t="shared" si="19"/>
        <v>10</v>
      </c>
      <c r="L32" s="14">
        <f t="shared" si="4"/>
        <v>10</v>
      </c>
      <c r="M32" s="15">
        <f t="shared" si="5"/>
        <v>10</v>
      </c>
      <c r="N32" s="16">
        <v>60</v>
      </c>
      <c r="O32" s="16">
        <f t="shared" si="20"/>
        <v>0</v>
      </c>
      <c r="P32" s="16">
        <f t="shared" si="21"/>
        <v>0</v>
      </c>
      <c r="Q32" s="16"/>
      <c r="R32" s="16">
        <f t="shared" si="6"/>
        <v>0</v>
      </c>
      <c r="S32" s="16">
        <f t="shared" si="7"/>
        <v>0</v>
      </c>
      <c r="T32" s="50">
        <v>193</v>
      </c>
      <c r="U32" s="16">
        <f t="shared" si="8"/>
        <v>0</v>
      </c>
      <c r="V32" s="16">
        <f t="shared" si="9"/>
        <v>34</v>
      </c>
      <c r="W32" s="16">
        <f t="shared" si="10"/>
        <v>34</v>
      </c>
      <c r="X32" s="15">
        <f t="shared" si="11"/>
        <v>34</v>
      </c>
      <c r="Y32" s="47">
        <v>19.5</v>
      </c>
      <c r="Z32" s="16">
        <f t="shared" si="12"/>
        <v>0</v>
      </c>
      <c r="AA32" s="16">
        <f t="shared" si="13"/>
        <v>45</v>
      </c>
      <c r="AB32" s="16">
        <f t="shared" si="14"/>
        <v>45</v>
      </c>
      <c r="AC32" s="15">
        <f t="shared" si="15"/>
        <v>45</v>
      </c>
      <c r="AD32" s="18">
        <f t="shared" si="16"/>
        <v>119</v>
      </c>
      <c r="AE32" s="19">
        <f t="shared" si="17"/>
        <v>119</v>
      </c>
      <c r="AF32" s="19">
        <f t="shared" si="22"/>
        <v>115</v>
      </c>
    </row>
    <row r="33" spans="1:32" x14ac:dyDescent="0.25">
      <c r="A33" s="43">
        <v>26</v>
      </c>
      <c r="B33" s="44" t="s">
        <v>91</v>
      </c>
      <c r="C33" s="45">
        <v>46</v>
      </c>
      <c r="D33" s="67">
        <v>8.35</v>
      </c>
      <c r="E33" s="14">
        <f t="shared" si="0"/>
        <v>0</v>
      </c>
      <c r="F33" s="14">
        <f t="shared" si="1"/>
        <v>21</v>
      </c>
      <c r="G33" s="14">
        <f t="shared" si="2"/>
        <v>21</v>
      </c>
      <c r="H33" s="15">
        <f t="shared" si="3"/>
        <v>21</v>
      </c>
      <c r="I33" s="47">
        <v>44</v>
      </c>
      <c r="J33" s="14">
        <f t="shared" si="18"/>
        <v>0</v>
      </c>
      <c r="K33" s="14">
        <f t="shared" si="19"/>
        <v>29</v>
      </c>
      <c r="L33" s="14">
        <f t="shared" si="4"/>
        <v>29</v>
      </c>
      <c r="M33" s="15">
        <f t="shared" si="5"/>
        <v>29</v>
      </c>
      <c r="N33" s="16">
        <v>60</v>
      </c>
      <c r="O33" s="16">
        <f t="shared" si="20"/>
        <v>0</v>
      </c>
      <c r="P33" s="16">
        <f t="shared" si="21"/>
        <v>0</v>
      </c>
      <c r="Q33" s="16"/>
      <c r="R33" s="16">
        <f t="shared" si="6"/>
        <v>0</v>
      </c>
      <c r="S33" s="16">
        <f t="shared" si="7"/>
        <v>0</v>
      </c>
      <c r="T33" s="50">
        <v>181</v>
      </c>
      <c r="U33" s="16">
        <f t="shared" si="8"/>
        <v>0</v>
      </c>
      <c r="V33" s="16">
        <f t="shared" si="9"/>
        <v>28</v>
      </c>
      <c r="W33" s="16">
        <f t="shared" si="10"/>
        <v>28</v>
      </c>
      <c r="X33" s="15">
        <f t="shared" si="11"/>
        <v>28</v>
      </c>
      <c r="Y33" s="47">
        <v>17.5</v>
      </c>
      <c r="Z33" s="16">
        <f t="shared" si="12"/>
        <v>0</v>
      </c>
      <c r="AA33" s="16">
        <f t="shared" si="13"/>
        <v>39</v>
      </c>
      <c r="AB33" s="16">
        <f t="shared" si="14"/>
        <v>39</v>
      </c>
      <c r="AC33" s="15">
        <f t="shared" si="15"/>
        <v>39</v>
      </c>
      <c r="AD33" s="18">
        <f t="shared" si="16"/>
        <v>117</v>
      </c>
      <c r="AE33" s="19">
        <f t="shared" si="17"/>
        <v>117</v>
      </c>
      <c r="AF33" s="19">
        <f t="shared" si="22"/>
        <v>120</v>
      </c>
    </row>
    <row r="34" spans="1:32" x14ac:dyDescent="0.25">
      <c r="A34" s="43">
        <v>27</v>
      </c>
      <c r="B34" s="44" t="s">
        <v>92</v>
      </c>
      <c r="C34" s="45">
        <v>46</v>
      </c>
      <c r="D34" s="67">
        <v>8.82</v>
      </c>
      <c r="E34" s="14">
        <f t="shared" si="0"/>
        <v>0</v>
      </c>
      <c r="F34" s="14">
        <f t="shared" si="1"/>
        <v>10</v>
      </c>
      <c r="G34" s="14">
        <f t="shared" si="2"/>
        <v>10</v>
      </c>
      <c r="H34" s="15">
        <f t="shared" si="3"/>
        <v>10</v>
      </c>
      <c r="I34" s="47">
        <v>32</v>
      </c>
      <c r="J34" s="14">
        <f t="shared" si="18"/>
        <v>0</v>
      </c>
      <c r="K34" s="14">
        <f t="shared" si="19"/>
        <v>11</v>
      </c>
      <c r="L34" s="14">
        <f t="shared" si="4"/>
        <v>11</v>
      </c>
      <c r="M34" s="15">
        <f t="shared" si="5"/>
        <v>11</v>
      </c>
      <c r="N34" s="16">
        <v>60</v>
      </c>
      <c r="O34" s="16">
        <f t="shared" si="20"/>
        <v>0</v>
      </c>
      <c r="P34" s="16">
        <f t="shared" si="21"/>
        <v>0</v>
      </c>
      <c r="Q34" s="16"/>
      <c r="R34" s="16">
        <f t="shared" si="6"/>
        <v>0</v>
      </c>
      <c r="S34" s="16">
        <f t="shared" si="7"/>
        <v>0</v>
      </c>
      <c r="T34" s="50">
        <v>165</v>
      </c>
      <c r="U34" s="16">
        <f t="shared" si="8"/>
        <v>0</v>
      </c>
      <c r="V34" s="16">
        <f t="shared" si="9"/>
        <v>20</v>
      </c>
      <c r="W34" s="16">
        <f t="shared" si="10"/>
        <v>20</v>
      </c>
      <c r="X34" s="15">
        <f t="shared" si="11"/>
        <v>20</v>
      </c>
      <c r="Y34" s="47">
        <v>12</v>
      </c>
      <c r="Z34" s="16">
        <f t="shared" si="12"/>
        <v>0</v>
      </c>
      <c r="AA34" s="16">
        <f t="shared" si="13"/>
        <v>24</v>
      </c>
      <c r="AB34" s="16">
        <f t="shared" si="14"/>
        <v>24</v>
      </c>
      <c r="AC34" s="15">
        <f t="shared" si="15"/>
        <v>24</v>
      </c>
      <c r="AD34" s="18">
        <f t="shared" si="16"/>
        <v>65</v>
      </c>
      <c r="AE34" s="19">
        <f t="shared" si="17"/>
        <v>65</v>
      </c>
      <c r="AF34" s="19">
        <f t="shared" si="22"/>
        <v>169</v>
      </c>
    </row>
    <row r="35" spans="1:32" x14ac:dyDescent="0.25">
      <c r="A35" s="43">
        <v>28</v>
      </c>
      <c r="B35" s="44" t="s">
        <v>93</v>
      </c>
      <c r="C35" s="45">
        <v>46</v>
      </c>
      <c r="D35" s="67">
        <v>8.34</v>
      </c>
      <c r="E35" s="14">
        <f t="shared" si="0"/>
        <v>0</v>
      </c>
      <c r="F35" s="14">
        <f t="shared" si="1"/>
        <v>21</v>
      </c>
      <c r="G35" s="14">
        <f t="shared" si="2"/>
        <v>21</v>
      </c>
      <c r="H35" s="15">
        <f t="shared" si="3"/>
        <v>21</v>
      </c>
      <c r="I35" s="47">
        <v>31</v>
      </c>
      <c r="J35" s="14">
        <f t="shared" si="18"/>
        <v>0</v>
      </c>
      <c r="K35" s="14">
        <f t="shared" si="19"/>
        <v>10</v>
      </c>
      <c r="L35" s="14">
        <f t="shared" si="4"/>
        <v>10</v>
      </c>
      <c r="M35" s="15">
        <f t="shared" si="5"/>
        <v>10</v>
      </c>
      <c r="N35" s="16">
        <v>60</v>
      </c>
      <c r="O35" s="16">
        <f t="shared" si="20"/>
        <v>0</v>
      </c>
      <c r="P35" s="16">
        <f t="shared" si="21"/>
        <v>0</v>
      </c>
      <c r="Q35" s="16"/>
      <c r="R35" s="16">
        <f t="shared" si="6"/>
        <v>0</v>
      </c>
      <c r="S35" s="16">
        <f t="shared" si="7"/>
        <v>0</v>
      </c>
      <c r="T35" s="50">
        <v>176</v>
      </c>
      <c r="U35" s="16">
        <f t="shared" si="8"/>
        <v>0</v>
      </c>
      <c r="V35" s="16">
        <f t="shared" si="9"/>
        <v>26</v>
      </c>
      <c r="W35" s="16">
        <f t="shared" si="10"/>
        <v>26</v>
      </c>
      <c r="X35" s="15">
        <f t="shared" si="11"/>
        <v>26</v>
      </c>
      <c r="Y35" s="47">
        <v>20</v>
      </c>
      <c r="Z35" s="16">
        <f t="shared" si="12"/>
        <v>0</v>
      </c>
      <c r="AA35" s="16">
        <f t="shared" si="13"/>
        <v>47</v>
      </c>
      <c r="AB35" s="16">
        <f t="shared" si="14"/>
        <v>47</v>
      </c>
      <c r="AC35" s="15">
        <f t="shared" si="15"/>
        <v>47</v>
      </c>
      <c r="AD35" s="18">
        <f t="shared" si="16"/>
        <v>104</v>
      </c>
      <c r="AE35" s="19">
        <f t="shared" si="17"/>
        <v>104</v>
      </c>
      <c r="AF35" s="19">
        <f t="shared" si="22"/>
        <v>139</v>
      </c>
    </row>
    <row r="36" spans="1:32" x14ac:dyDescent="0.25">
      <c r="A36" s="43">
        <v>29</v>
      </c>
      <c r="B36" s="44" t="s">
        <v>94</v>
      </c>
      <c r="C36" s="45">
        <v>46</v>
      </c>
      <c r="D36" s="67">
        <v>8.11</v>
      </c>
      <c r="E36" s="14">
        <f t="shared" si="0"/>
        <v>28</v>
      </c>
      <c r="F36" s="14">
        <f t="shared" si="1"/>
        <v>0</v>
      </c>
      <c r="G36" s="14">
        <f t="shared" si="2"/>
        <v>28</v>
      </c>
      <c r="H36" s="15">
        <f t="shared" si="3"/>
        <v>28</v>
      </c>
      <c r="I36" s="47">
        <v>37</v>
      </c>
      <c r="J36" s="14">
        <f t="shared" si="18"/>
        <v>0</v>
      </c>
      <c r="K36" s="14">
        <f t="shared" si="19"/>
        <v>16</v>
      </c>
      <c r="L36" s="14">
        <f t="shared" si="4"/>
        <v>16</v>
      </c>
      <c r="M36" s="15">
        <f t="shared" si="5"/>
        <v>16</v>
      </c>
      <c r="N36" s="16">
        <v>60</v>
      </c>
      <c r="O36" s="16">
        <f t="shared" si="20"/>
        <v>0</v>
      </c>
      <c r="P36" s="16">
        <f t="shared" si="21"/>
        <v>0</v>
      </c>
      <c r="Q36" s="16"/>
      <c r="R36" s="16">
        <f t="shared" si="6"/>
        <v>0</v>
      </c>
      <c r="S36" s="16">
        <f t="shared" si="7"/>
        <v>0</v>
      </c>
      <c r="T36" s="50">
        <v>193</v>
      </c>
      <c r="U36" s="16">
        <f t="shared" si="8"/>
        <v>0</v>
      </c>
      <c r="V36" s="16">
        <f t="shared" si="9"/>
        <v>34</v>
      </c>
      <c r="W36" s="16">
        <f t="shared" si="10"/>
        <v>34</v>
      </c>
      <c r="X36" s="15">
        <f t="shared" si="11"/>
        <v>34</v>
      </c>
      <c r="Y36" s="47">
        <v>18</v>
      </c>
      <c r="Z36" s="16">
        <f t="shared" si="12"/>
        <v>0</v>
      </c>
      <c r="AA36" s="16">
        <f t="shared" si="13"/>
        <v>41</v>
      </c>
      <c r="AB36" s="16">
        <f t="shared" si="14"/>
        <v>41</v>
      </c>
      <c r="AC36" s="15">
        <f t="shared" si="15"/>
        <v>41</v>
      </c>
      <c r="AD36" s="18">
        <f t="shared" si="16"/>
        <v>119</v>
      </c>
      <c r="AE36" s="19">
        <f t="shared" si="17"/>
        <v>119</v>
      </c>
      <c r="AF36" s="19">
        <f t="shared" si="22"/>
        <v>115</v>
      </c>
    </row>
    <row r="37" spans="1:32" x14ac:dyDescent="0.25">
      <c r="A37" s="43">
        <v>30</v>
      </c>
      <c r="B37" s="44" t="s">
        <v>95</v>
      </c>
      <c r="C37" s="45">
        <v>46</v>
      </c>
      <c r="D37" s="67">
        <v>7.95</v>
      </c>
      <c r="E37" s="14">
        <f t="shared" si="0"/>
        <v>33</v>
      </c>
      <c r="F37" s="14">
        <f t="shared" si="1"/>
        <v>0</v>
      </c>
      <c r="G37" s="14">
        <f t="shared" si="2"/>
        <v>33</v>
      </c>
      <c r="H37" s="15">
        <f t="shared" si="3"/>
        <v>33</v>
      </c>
      <c r="I37" s="47">
        <v>38</v>
      </c>
      <c r="J37" s="14">
        <f t="shared" si="18"/>
        <v>0</v>
      </c>
      <c r="K37" s="14">
        <f t="shared" si="19"/>
        <v>17</v>
      </c>
      <c r="L37" s="14">
        <f t="shared" si="4"/>
        <v>17</v>
      </c>
      <c r="M37" s="15">
        <f t="shared" si="5"/>
        <v>17</v>
      </c>
      <c r="N37" s="16">
        <v>60</v>
      </c>
      <c r="O37" s="16">
        <f t="shared" si="20"/>
        <v>0</v>
      </c>
      <c r="P37" s="16">
        <f t="shared" si="21"/>
        <v>0</v>
      </c>
      <c r="Q37" s="16"/>
      <c r="R37" s="16">
        <f t="shared" si="6"/>
        <v>0</v>
      </c>
      <c r="S37" s="16">
        <f t="shared" si="7"/>
        <v>0</v>
      </c>
      <c r="T37" s="50">
        <v>176</v>
      </c>
      <c r="U37" s="16">
        <f t="shared" si="8"/>
        <v>0</v>
      </c>
      <c r="V37" s="16">
        <f t="shared" si="9"/>
        <v>26</v>
      </c>
      <c r="W37" s="16">
        <f t="shared" si="10"/>
        <v>26</v>
      </c>
      <c r="X37" s="15">
        <f t="shared" si="11"/>
        <v>26</v>
      </c>
      <c r="Y37" s="47">
        <v>23</v>
      </c>
      <c r="Z37" s="16">
        <f t="shared" si="12"/>
        <v>0</v>
      </c>
      <c r="AA37" s="16">
        <f t="shared" si="13"/>
        <v>54</v>
      </c>
      <c r="AB37" s="16">
        <f t="shared" si="14"/>
        <v>54</v>
      </c>
      <c r="AC37" s="15">
        <f t="shared" si="15"/>
        <v>54</v>
      </c>
      <c r="AD37" s="18">
        <f t="shared" si="16"/>
        <v>130</v>
      </c>
      <c r="AE37" s="19">
        <f t="shared" si="17"/>
        <v>130</v>
      </c>
      <c r="AF37" s="19">
        <f t="shared" si="22"/>
        <v>90</v>
      </c>
    </row>
    <row r="38" spans="1:32" x14ac:dyDescent="0.25">
      <c r="A38" s="43">
        <v>31</v>
      </c>
      <c r="B38" s="44" t="s">
        <v>134</v>
      </c>
      <c r="C38" s="45">
        <v>32</v>
      </c>
      <c r="D38" s="67">
        <v>8.52</v>
      </c>
      <c r="E38" s="14">
        <f t="shared" si="0"/>
        <v>0</v>
      </c>
      <c r="F38" s="14">
        <f t="shared" si="1"/>
        <v>16</v>
      </c>
      <c r="G38" s="14">
        <f t="shared" si="2"/>
        <v>16</v>
      </c>
      <c r="H38" s="15">
        <f t="shared" si="3"/>
        <v>16</v>
      </c>
      <c r="I38" s="47">
        <v>56</v>
      </c>
      <c r="J38" s="14">
        <f t="shared" si="18"/>
        <v>60</v>
      </c>
      <c r="K38" s="14">
        <f t="shared" si="19"/>
        <v>0</v>
      </c>
      <c r="L38" s="14">
        <f t="shared" si="4"/>
        <v>60</v>
      </c>
      <c r="M38" s="15">
        <f t="shared" si="5"/>
        <v>60</v>
      </c>
      <c r="N38" s="16">
        <v>60</v>
      </c>
      <c r="O38" s="16">
        <f t="shared" si="20"/>
        <v>0</v>
      </c>
      <c r="P38" s="16">
        <f t="shared" si="21"/>
        <v>0</v>
      </c>
      <c r="Q38" s="16"/>
      <c r="R38" s="16">
        <f t="shared" si="6"/>
        <v>0</v>
      </c>
      <c r="S38" s="16">
        <f t="shared" si="7"/>
        <v>0</v>
      </c>
      <c r="T38" s="50">
        <v>191</v>
      </c>
      <c r="U38" s="16">
        <f t="shared" si="8"/>
        <v>0</v>
      </c>
      <c r="V38" s="16">
        <f t="shared" si="9"/>
        <v>33</v>
      </c>
      <c r="W38" s="16">
        <f t="shared" si="10"/>
        <v>33</v>
      </c>
      <c r="X38" s="15">
        <f t="shared" si="11"/>
        <v>33</v>
      </c>
      <c r="Y38" s="47">
        <v>24</v>
      </c>
      <c r="Z38" s="16">
        <f t="shared" si="12"/>
        <v>0</v>
      </c>
      <c r="AA38" s="16">
        <f t="shared" si="13"/>
        <v>56</v>
      </c>
      <c r="AB38" s="16">
        <f t="shared" si="14"/>
        <v>56</v>
      </c>
      <c r="AC38" s="15">
        <f t="shared" si="15"/>
        <v>56</v>
      </c>
      <c r="AD38" s="18">
        <f t="shared" si="16"/>
        <v>165</v>
      </c>
      <c r="AE38" s="19">
        <f t="shared" si="17"/>
        <v>165</v>
      </c>
      <c r="AF38" s="19">
        <f t="shared" si="22"/>
        <v>33</v>
      </c>
    </row>
    <row r="39" spans="1:32" x14ac:dyDescent="0.25">
      <c r="A39" s="43">
        <v>32</v>
      </c>
      <c r="B39" s="44" t="s">
        <v>135</v>
      </c>
      <c r="C39" s="45">
        <v>32</v>
      </c>
      <c r="D39" s="67">
        <v>7.84</v>
      </c>
      <c r="E39" s="14">
        <f t="shared" si="0"/>
        <v>36</v>
      </c>
      <c r="F39" s="14">
        <f t="shared" si="1"/>
        <v>0</v>
      </c>
      <c r="G39" s="14">
        <f t="shared" si="2"/>
        <v>36</v>
      </c>
      <c r="H39" s="15">
        <f t="shared" si="3"/>
        <v>36</v>
      </c>
      <c r="I39" s="47">
        <v>51</v>
      </c>
      <c r="J39" s="14">
        <f t="shared" si="18"/>
        <v>50</v>
      </c>
      <c r="K39" s="14">
        <f t="shared" si="19"/>
        <v>0</v>
      </c>
      <c r="L39" s="14">
        <f t="shared" si="4"/>
        <v>50</v>
      </c>
      <c r="M39" s="15">
        <f t="shared" si="5"/>
        <v>50</v>
      </c>
      <c r="N39" s="16">
        <v>60</v>
      </c>
      <c r="O39" s="16">
        <f t="shared" si="20"/>
        <v>0</v>
      </c>
      <c r="P39" s="16">
        <f t="shared" si="21"/>
        <v>0</v>
      </c>
      <c r="Q39" s="16"/>
      <c r="R39" s="16">
        <f t="shared" si="6"/>
        <v>0</v>
      </c>
      <c r="S39" s="16">
        <f t="shared" si="7"/>
        <v>0</v>
      </c>
      <c r="T39" s="50">
        <v>205</v>
      </c>
      <c r="U39" s="16">
        <f t="shared" si="8"/>
        <v>0</v>
      </c>
      <c r="V39" s="16">
        <f t="shared" si="9"/>
        <v>45</v>
      </c>
      <c r="W39" s="16">
        <f t="shared" si="10"/>
        <v>45</v>
      </c>
      <c r="X39" s="15">
        <f t="shared" si="11"/>
        <v>45</v>
      </c>
      <c r="Y39" s="47">
        <v>27</v>
      </c>
      <c r="Z39" s="16">
        <f t="shared" si="12"/>
        <v>62</v>
      </c>
      <c r="AA39" s="16">
        <f t="shared" si="13"/>
        <v>0</v>
      </c>
      <c r="AB39" s="16">
        <f t="shared" si="14"/>
        <v>62</v>
      </c>
      <c r="AC39" s="15">
        <f t="shared" si="15"/>
        <v>62</v>
      </c>
      <c r="AD39" s="18">
        <f t="shared" si="16"/>
        <v>193</v>
      </c>
      <c r="AE39" s="19">
        <f t="shared" si="17"/>
        <v>193</v>
      </c>
      <c r="AF39" s="19">
        <f t="shared" si="22"/>
        <v>12</v>
      </c>
    </row>
    <row r="40" spans="1:32" x14ac:dyDescent="0.25">
      <c r="A40" s="43">
        <v>33</v>
      </c>
      <c r="B40" s="44" t="s">
        <v>136</v>
      </c>
      <c r="C40" s="45">
        <v>32</v>
      </c>
      <c r="D40" s="67">
        <v>0</v>
      </c>
      <c r="E40" s="14">
        <f t="shared" ref="E40:E71" si="23">IF(D40&gt;8.13,0,IF(D40&gt;8.1,28,IF(D40&gt;8.06,29,IF(D40&gt;8.03,30,IF(D40&gt;8,31,IF(D40&gt;7.95,32,IF(D40&gt;7.93,33,IF(D40&gt;7.9,34,IF(D40&gt;7.85,35,IF(D40&gt;7.83,36,IF(D40&gt;7.8,37,IF(D40&gt;7.75,38,IF(D40&gt;7.74,39,IF(D40&gt;7.72,40,IF(D40&gt;7.7,41,IF(D40&gt;7.65,42,IF(D40&gt;7.64,43,IF(D40&gt;7.62,44,IF(D40&gt;7.6,45,IF(D40&gt;7.55,46,IF(D40&gt;7.54,47,IF(D40&gt;7.53,48,IF(D40&gt;7.5,49,IF(D40&gt;7.45,50,IF(D40&gt;7.43,51,IF(D40&gt;7.4,52,IF(D40&gt;7.35,53,IF(D40&gt;7.34,54,IF(D40&gt;7.3,55,IF(D40&gt;7.25,56,IF(D40&gt;7.24,57,IF(D40&gt;7.2,58,IF(D40&gt;7.15,59,IF(D40&gt;7.1,60,IF(D40&gt;7,61,IF(D40&gt;7,62,IF(D40&gt;6.95,63,IF(D40&gt;6.9,64,IF(D40&gt;6.85,65,IF(D40&gt;6.8,66,IF(D40&gt;6.75,67,IF(D40&gt;6.7,68,IF(D40&gt;6.6,69,IF(D40&gt;6.1,70,))))))))))))))))))))))))))))))))))))))))))))</f>
        <v>0</v>
      </c>
      <c r="F40" s="14">
        <f t="shared" ref="F40:F71" si="24">IF(D40&gt;9.5,0,IF(D40&gt;9.4,1,IF(D40&gt;9.3,2,IF(D40&gt;9.2,3,IF(D40&gt;9.1,4,IF(D40&gt;9.05,5,IF(D40&gt;9,6,IF(D40&gt;8.95,7,IF(D40&gt;8.9,8,IF(D40&gt;8.85,9,IF(D40&gt;8.8,10,IF(D40&gt;8.75,11,IF(D40&gt;8.7,12,IF(D40&gt;8.65,13,IF(D40&gt;8.6,14,IF(D40&gt;8.55,15,IF(D40&gt;8.5,16,IF(D40&gt;8.45,17,IF(D40&gt;8.43,18,IF(D40&gt;8.4,19,IF(D40&gt;8.35,20,IF(D40&gt;8.32,21,IF(D40&gt;8.3,22,IF(D40&gt;8.25,23,IF(D40&gt;8.23,24,IF(D40&gt;8.2,25,IF(D40&gt;8.15,26,IF(D40&gt;8.13,27,))))))))))))))))))))))))))))</f>
        <v>0</v>
      </c>
      <c r="G40" s="14">
        <f t="shared" ref="G40:G71" si="25">E40+F40</f>
        <v>0</v>
      </c>
      <c r="H40" s="15">
        <f t="shared" ref="H40:H71" si="26">G40</f>
        <v>0</v>
      </c>
      <c r="I40" s="47">
        <v>39</v>
      </c>
      <c r="J40" s="14">
        <f t="shared" si="18"/>
        <v>0</v>
      </c>
      <c r="K40" s="14">
        <f t="shared" si="19"/>
        <v>19</v>
      </c>
      <c r="L40" s="14">
        <f t="shared" ref="L40:L71" si="27">J40+K40</f>
        <v>19</v>
      </c>
      <c r="M40" s="15">
        <f t="shared" ref="M40:M71" si="28">L40</f>
        <v>19</v>
      </c>
      <c r="N40" s="16">
        <v>60</v>
      </c>
      <c r="O40" s="16">
        <f t="shared" si="20"/>
        <v>0</v>
      </c>
      <c r="P40" s="16">
        <f t="shared" si="21"/>
        <v>0</v>
      </c>
      <c r="Q40" s="16"/>
      <c r="R40" s="16">
        <f t="shared" ref="R40:R71" si="29">O40+P40+Q40</f>
        <v>0</v>
      </c>
      <c r="S40" s="16">
        <f t="shared" ref="S40:S71" si="30">R40</f>
        <v>0</v>
      </c>
      <c r="T40" s="50">
        <v>200</v>
      </c>
      <c r="U40" s="16">
        <f t="shared" ref="U40:U71" si="31">IF(T40&lt;230,0,IF(T40&lt;232,60,IF(T40&lt;234,61,IF(T40&lt;236,62,IF(T40&lt;238,63,IF(T40&lt;240,64,IF(T40&lt;243,65,IF(T40&lt;246,66,IF(T40&lt;249,67,IF(T40&lt;252,68,IF(T40&lt;255,69,IF(T40&lt;280,70,))))))))))))</f>
        <v>0</v>
      </c>
      <c r="V40" s="16">
        <f t="shared" ref="V40:V71" si="32">IF(T40&lt;116,0,IF(T40&lt;119,1,IF(T40&lt;122,2,IF(T40&lt;125,3,IF(T40&lt;128,4,IF(T40&lt;131,5,IF(T40&lt;134,6,IF(T40&lt;137,7,IF(T40&lt;140,8,IF(T40&lt;143,9,IF(T40&lt;146,10,IF(T40&lt;148,11,IF(T40&lt;150,12,IF(T40&lt;152,13,IF(T40&lt;154,14,IF(T40&lt;156,15,IF(T40&lt;158,16,IF(T40&lt;160,17,IF(T40&lt;162,18,IF(T40&lt;164,19,IF(T40&lt;166,20,IF(T40&lt;168,21,IF(T40&lt;170,22,IF(T40&lt;172,23,IF(T40&lt;174,24,IF(T40&lt;176,25,IF(T40&lt;178,26,IF(T40&lt;180,27,IF(T40&lt;182,28,IF(T40&lt;184,29,IF(T40&lt;186,30,IF(T40&lt;188,31,IF(T40&lt;190,32,IF(T40&lt;192,33,IF(T40&lt;194,34,IF(T40&lt;196,35,IF(T40&lt;197,36,IF(T40&lt;198,37,IF(T40&lt;199,38,IF(T40&lt;200,39,IF(T40&lt;201,40,IF(T40&lt;202,41,IF(T40&lt;203,42,IF(T40&lt;204,43,IF(T40&lt;205,44,IF(T40&lt;206,45,IF(T40&lt;207,46,IF(T40&lt;208,47,IF(T40&lt;209,48,IF(T40&lt;210,49,IF(T40&lt;212,50,IF(T40&lt;214,51,IF(T40&lt;216,52,IF(T40&lt;218,53,IF(T40&lt;220,54,IF(T40&lt;222,55,IF(T40&lt;224,56,IF(T40&lt;226,57,IF(T40&lt;228,58,IF(T40&lt;230,59,))))))))))))))))))))))))))))))))))))))))))))))))))))))))))))</f>
        <v>40</v>
      </c>
      <c r="W40" s="16">
        <f t="shared" ref="W40:W71" si="33">U40+V40</f>
        <v>40</v>
      </c>
      <c r="X40" s="15">
        <f t="shared" ref="X40:X71" si="34">W40</f>
        <v>40</v>
      </c>
      <c r="Y40" s="47">
        <v>32</v>
      </c>
      <c r="Z40" s="16">
        <f t="shared" ref="Z40:Z71" si="35">IF(Y40&lt;26,0,IF(Y40&lt;26.5,60,IF(Y40&lt;27,61,IF(Y40&lt;28,62,IF(Y40&lt;29,63,IF(Y40&lt;30,64,IF(Y40&lt;31,65,IF(Y40&lt;32,66,IF(Y40&lt;33,67,IF(Y40&lt;34,68,IF(Y40&lt;35,69,IF(Y40&lt;36,70,IF(Y40&lt;37,71,IF(Y40&lt;38,72,IF(Y40&lt;39,73,IF(Y40&lt;40,74,IF(Y40&lt;41,75,IF(Y40&lt;42,76,IF(Y40&lt;43,77,)))))))))))))))))))</f>
        <v>67</v>
      </c>
      <c r="AA40" s="16">
        <f t="shared" ref="AA40:AA71" si="36">IF(Y40&lt;-3,0,IF(Y40&lt;-2,1,IF(Y40&lt;-1,2,IF(Y40&lt;0,3,IF(Y40&lt;1,4,IF(Y40&lt;2,5,IF(Y40&lt;3,6,IF(Y40&lt;4,7,IF(Y40&lt;4.5,8,IF(Y40&lt;5,9,IF(Y40&lt;5.5,10,IF(Y40&lt;6,11,IF(Y40&lt;6.5,12,IF(Y40&lt;7,13,IF(Y40&lt;7.5,14,IF(Y40&lt;8,15,IF(Y40&lt;8.5,16,IF(Y40&lt;9,17,IF(Y40&lt;9.5,18,IF(Y40&lt;10,19,IF(Y40&lt;10.5,20,IF(Y40&lt;11,21,IF(Y40&lt;11.5,22,IF(Y40&lt;12,23,IF(Y40&lt;12.5,24,IF(Y40&lt;13,25,IF(Y40&lt;13.5,26,IF(Y40&lt;13.7,27,IF(Y40&lt;14,28,IF(Y40&lt;14.5,29,IF(Y40&lt;14.6,30,IF(Y40&lt;15,31,IF(Y40&lt;15.5,32,IF(Y40&lt;15.6,33,IF(Y40&lt;16,34,IF(Y40&lt;16.5,35,IF(Y40&lt;16.7,36,IF(Y40&lt;17,37,IF(Y40&lt;17.5,38,IF(Y40&lt;17.7,39,IF(Y40&lt;18,40,IF(Y40&lt;18.5,41,IF(Y40&lt;18.6,42,IF(Y40&lt;19,43,IF(Y40&lt;19.5,44,IF(Y40&lt;19.6,45,IF(Y40&lt;20,46,IF(Y40&lt;20.5,47,IF(Y40&lt;20.6,48,IF(Y40&lt;21,49,IF(Y40&lt;21.5,50,IF(Y40&lt;22,51,IF(Y40&lt;22.5,52,IF(Y40&lt;23,53,IF(Y40&lt;23.5,54,IF(Y40&lt;24,55,IF(Y40&lt;24.5,56,IF(Y40&lt;25,57,IF(Y40&lt;25.5,58,IF(Y40&lt;26,59,))))))))))))))))))))))))))))))))))))))))))))))))))))))))))))</f>
        <v>0</v>
      </c>
      <c r="AB40" s="16">
        <f t="shared" ref="AB40:AB71" si="37">Z40+AA40</f>
        <v>67</v>
      </c>
      <c r="AC40" s="15">
        <f t="shared" ref="AC40:AC71" si="38">AB40</f>
        <v>67</v>
      </c>
      <c r="AD40" s="18">
        <f t="shared" ref="AD40:AD71" si="39">H40+M40+S40+X40+AC40</f>
        <v>126</v>
      </c>
      <c r="AE40" s="19">
        <f t="shared" ref="AE40:AE71" si="40">AD40</f>
        <v>126</v>
      </c>
      <c r="AF40" s="19">
        <f t="shared" si="22"/>
        <v>96</v>
      </c>
    </row>
    <row r="41" spans="1:32" x14ac:dyDescent="0.25">
      <c r="A41" s="43">
        <v>34</v>
      </c>
      <c r="B41" s="44" t="s">
        <v>137</v>
      </c>
      <c r="C41" s="45">
        <v>32</v>
      </c>
      <c r="D41" s="67">
        <v>7.9</v>
      </c>
      <c r="E41" s="14">
        <f t="shared" si="23"/>
        <v>35</v>
      </c>
      <c r="F41" s="14">
        <f t="shared" si="24"/>
        <v>0</v>
      </c>
      <c r="G41" s="14">
        <f t="shared" si="25"/>
        <v>35</v>
      </c>
      <c r="H41" s="15">
        <f t="shared" si="26"/>
        <v>35</v>
      </c>
      <c r="I41" s="47">
        <v>65</v>
      </c>
      <c r="J41" s="14">
        <f t="shared" si="18"/>
        <v>78</v>
      </c>
      <c r="K41" s="14">
        <f t="shared" si="19"/>
        <v>0</v>
      </c>
      <c r="L41" s="14">
        <f t="shared" si="27"/>
        <v>78</v>
      </c>
      <c r="M41" s="15">
        <f t="shared" si="28"/>
        <v>78</v>
      </c>
      <c r="N41" s="16">
        <v>60</v>
      </c>
      <c r="O41" s="16">
        <f t="shared" ref="O41:O72" si="41">IF(N41&gt;1.567,0,IF(N41&gt;1.56,60,IF(N41&gt;1.554,61,IF(N41&gt;1.548,62,IF(N41&gt;1.542,63,IF(N41&gt;1.536,64,IF(N41&gt;1.53,65,IF(N41&gt;1.524,66,IF(N41&gt;1.518,67,IF(N41&gt;1.512,68,IF(N41&gt;1.506,69,IF(N41&gt;1.5,70,IF(N41&gt;1.494,71,IF(N41&gt;1.488,72,IF(N41&gt;1.482,73,IF(N41&gt;1.477,74,IF(N41&gt;1.473,75,IF(N41&gt;1.469,76,IF(N41&gt;1.464,77,IF(N41&gt;1.46,78,IF(N41&gt;1.455,79,IF(N41&gt;1.451,80,IF(N41&gt;1.447,81,IF(N41&gt;1.443,82,IF(N41&gt;1.439,83,IF(N41&gt;1.435,84,IF(N41&gt;1.432,85,IF(N41&gt;1.428,86,IF(N41&gt;1.425,87,IF(N41&gt;1.422,88,IF(N41&gt;1.419,89,IF(N41&gt;1.416,90,IF(N41&gt;1.413,91,IF(N41&gt;1.41,92,IF(N41&gt;1.407,93,IF(N41&gt;1.404,94,IF(N41&gt;1.401,95,IF(N41&gt;1.398,96,IF(N41&gt;1.395,97,IF(N41&gt;1.392,98,IF(N41&gt;1.389,99,IF(N41&gt;1.386,100,IF(N41&gt;1.383,101,IF(N41&gt;1.38,102,IF(N41&gt;1.378,103,IF(N41&gt;1.375,104,IF(N41&gt;1.372,105,IF(N41&gt;1.37,106,IF(N41&gt;1.367,107,IF(N41&gt;1.365,108,IF(N41&gt;1.362,109,IF(N41&gt;1.359,110,IF(N41&gt;1.357,111,IF(N41&gt;1.354,112,IF(N41&gt;1.351,113,IF(N41&gt;1.348,114,IF(N41&gt;1.346,115,IF(N41&gt;1.343,116,IF(N41&gt;1.341,117,IF(N41&gt;1.338,118,IF(N41&gt;1.336,119,)))))))))))))))))))))))))))))))))))))))))))))))))))))))))))))</f>
        <v>0</v>
      </c>
      <c r="P41" s="16">
        <f t="shared" ref="P41:P72" si="42">IF(N41&gt;3.015,0,IF(N41&gt;3.001,1,IF(N41&gt;2.587,2,IF(N41&gt;2.573,3,IF(N41&gt;2.559,4,IF(N41&gt;2.545,5,IF(N41&gt;2.531,6,IF(N41&gt;2.517,7,IF(N41&gt;2.503,8,IF(N41&gt;2.489,9,IF(N41&gt;2.475,10,IF(N41&gt;2.461,11,IF(N41&gt;2.448,12,IF(N41&gt;2.435,13,IF(N41&gt;2.422,14,IF(N41&gt;2.409,15,IF(N41&gt;2.396,16,IF(N41&gt;2.383,17,IF(N41&gt;2.37,18,IF(N41&gt;2.357,19,IF(N41&gt;2.344,20,IF(N41&gt;2.332,21,IF(N41&gt;2.32,22,IF(N41&gt;2.308,23,IF(N41&gt;2.296,24,IF(N41&gt;2.284,25,IF(N41&gt;2.272,26,IF(N41&gt;2.26,27,IF(N41&gt;2.248,28,IF(N41&gt;2.236,29,IF(N41&gt;2.225,30,IF(N41&gt;2.214,31,IF(N41&gt;2.203,32,IF(N41&gt;2.192,33,IF(N41&gt;2.181,34,IF(N41&gt;2.17,35,IF(N41&gt;2.16,36,IF(N41&gt;2.15,37,IF(N41&gt;2.14,38,IF(N41&gt;2.131,39,IF(N41&gt;2.122,40,IF(N41&gt;2.113,41,IF(N41&gt;2.104,42,IF(N41&gt;2.095,43,IF(N41&gt;2.086,44,IF(N41&gt;2.077,45,IF(N41&gt;2.068,46,IF(N41&gt;2.059,47,IF(N41&gt;2.05,48,IF(N41&gt;2.042,49,IF(N41&gt;2.034,50,IF(N41&gt;2.026,51,IF(N41&gt;2.018,52,IF(N41&gt;2.01,53,IF(N41&gt;2.002,54,IF(N41&gt;1.595,55,IF(N41&gt;1.588,56,IF(N41&gt;1.581,57,IF(N41&gt;1.574,58,IF(N41&gt;1.567,59,))))))))))))))))))))))))))))))))))))))))))))))))))))))))))))</f>
        <v>0</v>
      </c>
      <c r="Q41" s="16"/>
      <c r="R41" s="16">
        <f t="shared" si="29"/>
        <v>0</v>
      </c>
      <c r="S41" s="16">
        <f t="shared" si="30"/>
        <v>0</v>
      </c>
      <c r="T41" s="50">
        <v>209</v>
      </c>
      <c r="U41" s="16">
        <f t="shared" si="31"/>
        <v>0</v>
      </c>
      <c r="V41" s="16">
        <f t="shared" si="32"/>
        <v>49</v>
      </c>
      <c r="W41" s="16">
        <f t="shared" si="33"/>
        <v>49</v>
      </c>
      <c r="X41" s="15">
        <f t="shared" si="34"/>
        <v>49</v>
      </c>
      <c r="Y41" s="47">
        <v>18</v>
      </c>
      <c r="Z41" s="16">
        <f t="shared" si="35"/>
        <v>0</v>
      </c>
      <c r="AA41" s="16">
        <f t="shared" si="36"/>
        <v>41</v>
      </c>
      <c r="AB41" s="16">
        <f t="shared" si="37"/>
        <v>41</v>
      </c>
      <c r="AC41" s="15">
        <f t="shared" si="38"/>
        <v>41</v>
      </c>
      <c r="AD41" s="18">
        <f t="shared" si="39"/>
        <v>203</v>
      </c>
      <c r="AE41" s="19">
        <f t="shared" si="40"/>
        <v>203</v>
      </c>
      <c r="AF41" s="19">
        <f t="shared" si="22"/>
        <v>6</v>
      </c>
    </row>
    <row r="42" spans="1:32" x14ac:dyDescent="0.25">
      <c r="A42" s="43">
        <v>35</v>
      </c>
      <c r="B42" s="44" t="s">
        <v>138</v>
      </c>
      <c r="C42" s="45">
        <v>32</v>
      </c>
      <c r="D42" s="67">
        <v>7.12</v>
      </c>
      <c r="E42" s="14">
        <f t="shared" si="23"/>
        <v>60</v>
      </c>
      <c r="F42" s="14">
        <f t="shared" si="24"/>
        <v>0</v>
      </c>
      <c r="G42" s="14">
        <f t="shared" si="25"/>
        <v>60</v>
      </c>
      <c r="H42" s="15">
        <f t="shared" si="26"/>
        <v>60</v>
      </c>
      <c r="I42" s="47">
        <v>65</v>
      </c>
      <c r="J42" s="14">
        <f t="shared" si="18"/>
        <v>78</v>
      </c>
      <c r="K42" s="14">
        <f t="shared" si="19"/>
        <v>0</v>
      </c>
      <c r="L42" s="14">
        <f t="shared" si="27"/>
        <v>78</v>
      </c>
      <c r="M42" s="15">
        <f t="shared" si="28"/>
        <v>78</v>
      </c>
      <c r="N42" s="16">
        <v>60</v>
      </c>
      <c r="O42" s="16">
        <f t="shared" si="41"/>
        <v>0</v>
      </c>
      <c r="P42" s="16">
        <f t="shared" si="42"/>
        <v>0</v>
      </c>
      <c r="Q42" s="16"/>
      <c r="R42" s="16">
        <f t="shared" si="29"/>
        <v>0</v>
      </c>
      <c r="S42" s="16">
        <f t="shared" si="30"/>
        <v>0</v>
      </c>
      <c r="T42" s="50">
        <v>193</v>
      </c>
      <c r="U42" s="16">
        <f t="shared" si="31"/>
        <v>0</v>
      </c>
      <c r="V42" s="16">
        <f t="shared" si="32"/>
        <v>34</v>
      </c>
      <c r="W42" s="16">
        <f t="shared" si="33"/>
        <v>34</v>
      </c>
      <c r="X42" s="15">
        <f t="shared" si="34"/>
        <v>34</v>
      </c>
      <c r="Y42" s="47">
        <v>33</v>
      </c>
      <c r="Z42" s="16">
        <f t="shared" si="35"/>
        <v>68</v>
      </c>
      <c r="AA42" s="16">
        <f t="shared" si="36"/>
        <v>0</v>
      </c>
      <c r="AB42" s="16">
        <f t="shared" si="37"/>
        <v>68</v>
      </c>
      <c r="AC42" s="15">
        <f t="shared" si="38"/>
        <v>68</v>
      </c>
      <c r="AD42" s="18">
        <f t="shared" si="39"/>
        <v>240</v>
      </c>
      <c r="AE42" s="19">
        <f t="shared" si="40"/>
        <v>240</v>
      </c>
      <c r="AF42" s="19">
        <f t="shared" si="22"/>
        <v>1</v>
      </c>
    </row>
    <row r="43" spans="1:32" x14ac:dyDescent="0.25">
      <c r="A43" s="43">
        <v>36</v>
      </c>
      <c r="B43" s="44" t="s">
        <v>139</v>
      </c>
      <c r="C43" s="45">
        <v>9</v>
      </c>
      <c r="D43" s="67">
        <v>7.5</v>
      </c>
      <c r="E43" s="14">
        <f t="shared" si="23"/>
        <v>50</v>
      </c>
      <c r="F43" s="14">
        <f t="shared" si="24"/>
        <v>0</v>
      </c>
      <c r="G43" s="14">
        <f t="shared" si="25"/>
        <v>50</v>
      </c>
      <c r="H43" s="15">
        <f t="shared" si="26"/>
        <v>50</v>
      </c>
      <c r="I43" s="47">
        <v>44</v>
      </c>
      <c r="J43" s="14">
        <f t="shared" si="18"/>
        <v>0</v>
      </c>
      <c r="K43" s="14">
        <f t="shared" si="19"/>
        <v>29</v>
      </c>
      <c r="L43" s="14">
        <f t="shared" si="27"/>
        <v>29</v>
      </c>
      <c r="M43" s="15">
        <f t="shared" si="28"/>
        <v>29</v>
      </c>
      <c r="N43" s="16">
        <v>60</v>
      </c>
      <c r="O43" s="16">
        <f t="shared" si="41"/>
        <v>0</v>
      </c>
      <c r="P43" s="16">
        <f t="shared" si="42"/>
        <v>0</v>
      </c>
      <c r="Q43" s="16"/>
      <c r="R43" s="16">
        <f t="shared" si="29"/>
        <v>0</v>
      </c>
      <c r="S43" s="16">
        <f t="shared" si="30"/>
        <v>0</v>
      </c>
      <c r="T43" s="50">
        <v>206</v>
      </c>
      <c r="U43" s="16">
        <f t="shared" si="31"/>
        <v>0</v>
      </c>
      <c r="V43" s="16">
        <f t="shared" si="32"/>
        <v>46</v>
      </c>
      <c r="W43" s="16">
        <f t="shared" si="33"/>
        <v>46</v>
      </c>
      <c r="X43" s="15">
        <f t="shared" si="34"/>
        <v>46</v>
      </c>
      <c r="Y43" s="47">
        <v>20</v>
      </c>
      <c r="Z43" s="16">
        <f t="shared" si="35"/>
        <v>0</v>
      </c>
      <c r="AA43" s="16">
        <f t="shared" si="36"/>
        <v>47</v>
      </c>
      <c r="AB43" s="16">
        <f t="shared" si="37"/>
        <v>47</v>
      </c>
      <c r="AC43" s="15">
        <f t="shared" si="38"/>
        <v>47</v>
      </c>
      <c r="AD43" s="18">
        <f t="shared" si="39"/>
        <v>172</v>
      </c>
      <c r="AE43" s="19">
        <f t="shared" si="40"/>
        <v>172</v>
      </c>
      <c r="AF43" s="19">
        <f t="shared" si="22"/>
        <v>22</v>
      </c>
    </row>
    <row r="44" spans="1:32" x14ac:dyDescent="0.25">
      <c r="A44" s="43">
        <v>37</v>
      </c>
      <c r="B44" s="44" t="s">
        <v>140</v>
      </c>
      <c r="C44" s="45">
        <v>9</v>
      </c>
      <c r="D44" s="67">
        <v>7.35</v>
      </c>
      <c r="E44" s="14">
        <f t="shared" si="23"/>
        <v>54</v>
      </c>
      <c r="F44" s="14">
        <f t="shared" si="24"/>
        <v>0</v>
      </c>
      <c r="G44" s="14">
        <f t="shared" si="25"/>
        <v>54</v>
      </c>
      <c r="H44" s="15">
        <f t="shared" si="26"/>
        <v>54</v>
      </c>
      <c r="I44" s="47">
        <v>59</v>
      </c>
      <c r="J44" s="14">
        <f t="shared" si="18"/>
        <v>66</v>
      </c>
      <c r="K44" s="14">
        <f t="shared" si="19"/>
        <v>0</v>
      </c>
      <c r="L44" s="14">
        <f t="shared" si="27"/>
        <v>66</v>
      </c>
      <c r="M44" s="15">
        <f t="shared" si="28"/>
        <v>66</v>
      </c>
      <c r="N44" s="16">
        <v>60</v>
      </c>
      <c r="O44" s="16">
        <f t="shared" si="41"/>
        <v>0</v>
      </c>
      <c r="P44" s="16">
        <f t="shared" si="42"/>
        <v>0</v>
      </c>
      <c r="Q44" s="16"/>
      <c r="R44" s="16">
        <f t="shared" si="29"/>
        <v>0</v>
      </c>
      <c r="S44" s="16">
        <f t="shared" si="30"/>
        <v>0</v>
      </c>
      <c r="T44" s="50">
        <v>199</v>
      </c>
      <c r="U44" s="16">
        <f t="shared" si="31"/>
        <v>0</v>
      </c>
      <c r="V44" s="16">
        <f t="shared" si="32"/>
        <v>39</v>
      </c>
      <c r="W44" s="16">
        <f t="shared" si="33"/>
        <v>39</v>
      </c>
      <c r="X44" s="15">
        <f t="shared" si="34"/>
        <v>39</v>
      </c>
      <c r="Y44" s="47">
        <v>18.5</v>
      </c>
      <c r="Z44" s="16">
        <f t="shared" si="35"/>
        <v>0</v>
      </c>
      <c r="AA44" s="16">
        <f t="shared" si="36"/>
        <v>42</v>
      </c>
      <c r="AB44" s="16">
        <f t="shared" si="37"/>
        <v>42</v>
      </c>
      <c r="AC44" s="15">
        <f t="shared" si="38"/>
        <v>42</v>
      </c>
      <c r="AD44" s="18">
        <f t="shared" si="39"/>
        <v>201</v>
      </c>
      <c r="AE44" s="19">
        <f t="shared" si="40"/>
        <v>201</v>
      </c>
      <c r="AF44" s="19">
        <f t="shared" si="22"/>
        <v>9</v>
      </c>
    </row>
    <row r="45" spans="1:32" x14ac:dyDescent="0.25">
      <c r="A45" s="43">
        <v>38</v>
      </c>
      <c r="B45" s="44" t="s">
        <v>141</v>
      </c>
      <c r="C45" s="45">
        <v>9</v>
      </c>
      <c r="D45" s="67">
        <v>7.5</v>
      </c>
      <c r="E45" s="14">
        <f t="shared" si="23"/>
        <v>50</v>
      </c>
      <c r="F45" s="14">
        <f t="shared" si="24"/>
        <v>0</v>
      </c>
      <c r="G45" s="14">
        <f t="shared" si="25"/>
        <v>50</v>
      </c>
      <c r="H45" s="15">
        <f t="shared" si="26"/>
        <v>50</v>
      </c>
      <c r="I45" s="47">
        <v>49</v>
      </c>
      <c r="J45" s="14">
        <f t="shared" si="18"/>
        <v>44</v>
      </c>
      <c r="K45" s="14">
        <f t="shared" si="19"/>
        <v>0</v>
      </c>
      <c r="L45" s="14">
        <f t="shared" si="27"/>
        <v>44</v>
      </c>
      <c r="M45" s="15">
        <f t="shared" si="28"/>
        <v>44</v>
      </c>
      <c r="N45" s="16">
        <v>60</v>
      </c>
      <c r="O45" s="16">
        <f t="shared" si="41"/>
        <v>0</v>
      </c>
      <c r="P45" s="16">
        <f t="shared" si="42"/>
        <v>0</v>
      </c>
      <c r="Q45" s="16"/>
      <c r="R45" s="16">
        <f t="shared" si="29"/>
        <v>0</v>
      </c>
      <c r="S45" s="16">
        <f t="shared" si="30"/>
        <v>0</v>
      </c>
      <c r="T45" s="50">
        <v>198</v>
      </c>
      <c r="U45" s="16">
        <f t="shared" si="31"/>
        <v>0</v>
      </c>
      <c r="V45" s="16">
        <f t="shared" si="32"/>
        <v>38</v>
      </c>
      <c r="W45" s="16">
        <f t="shared" si="33"/>
        <v>38</v>
      </c>
      <c r="X45" s="15">
        <f t="shared" si="34"/>
        <v>38</v>
      </c>
      <c r="Y45" s="47">
        <v>27.5</v>
      </c>
      <c r="Z45" s="16">
        <f t="shared" si="35"/>
        <v>62</v>
      </c>
      <c r="AA45" s="16">
        <f t="shared" si="36"/>
        <v>0</v>
      </c>
      <c r="AB45" s="16">
        <f t="shared" si="37"/>
        <v>62</v>
      </c>
      <c r="AC45" s="15">
        <f t="shared" si="38"/>
        <v>62</v>
      </c>
      <c r="AD45" s="18">
        <f t="shared" si="39"/>
        <v>194</v>
      </c>
      <c r="AE45" s="19">
        <f t="shared" si="40"/>
        <v>194</v>
      </c>
      <c r="AF45" s="19">
        <f t="shared" si="22"/>
        <v>10</v>
      </c>
    </row>
    <row r="46" spans="1:32" x14ac:dyDescent="0.25">
      <c r="A46" s="43">
        <v>39</v>
      </c>
      <c r="B46" s="44" t="s">
        <v>142</v>
      </c>
      <c r="C46" s="45">
        <v>9</v>
      </c>
      <c r="D46" s="67">
        <v>7.06</v>
      </c>
      <c r="E46" s="14">
        <f t="shared" si="23"/>
        <v>61</v>
      </c>
      <c r="F46" s="14">
        <f t="shared" si="24"/>
        <v>0</v>
      </c>
      <c r="G46" s="14">
        <f t="shared" si="25"/>
        <v>61</v>
      </c>
      <c r="H46" s="15">
        <f t="shared" si="26"/>
        <v>61</v>
      </c>
      <c r="I46" s="47">
        <v>46</v>
      </c>
      <c r="J46" s="14">
        <f t="shared" si="18"/>
        <v>0</v>
      </c>
      <c r="K46" s="14">
        <f t="shared" si="19"/>
        <v>35</v>
      </c>
      <c r="L46" s="14">
        <f t="shared" si="27"/>
        <v>35</v>
      </c>
      <c r="M46" s="15">
        <f t="shared" si="28"/>
        <v>35</v>
      </c>
      <c r="N46" s="16">
        <v>60</v>
      </c>
      <c r="O46" s="16">
        <f t="shared" si="41"/>
        <v>0</v>
      </c>
      <c r="P46" s="16">
        <f t="shared" si="42"/>
        <v>0</v>
      </c>
      <c r="Q46" s="16"/>
      <c r="R46" s="16">
        <f t="shared" si="29"/>
        <v>0</v>
      </c>
      <c r="S46" s="16">
        <f t="shared" si="30"/>
        <v>0</v>
      </c>
      <c r="T46" s="50">
        <v>208</v>
      </c>
      <c r="U46" s="16">
        <f t="shared" si="31"/>
        <v>0</v>
      </c>
      <c r="V46" s="16">
        <f t="shared" si="32"/>
        <v>48</v>
      </c>
      <c r="W46" s="16">
        <f t="shared" si="33"/>
        <v>48</v>
      </c>
      <c r="X46" s="15">
        <f t="shared" si="34"/>
        <v>48</v>
      </c>
      <c r="Y46" s="47">
        <v>25</v>
      </c>
      <c r="Z46" s="16">
        <f t="shared" si="35"/>
        <v>0</v>
      </c>
      <c r="AA46" s="16">
        <f t="shared" si="36"/>
        <v>58</v>
      </c>
      <c r="AB46" s="16">
        <f t="shared" si="37"/>
        <v>58</v>
      </c>
      <c r="AC46" s="15">
        <f t="shared" si="38"/>
        <v>58</v>
      </c>
      <c r="AD46" s="18">
        <f t="shared" si="39"/>
        <v>202</v>
      </c>
      <c r="AE46" s="19">
        <f t="shared" si="40"/>
        <v>202</v>
      </c>
      <c r="AF46" s="19">
        <f t="shared" si="22"/>
        <v>8</v>
      </c>
    </row>
    <row r="47" spans="1:32" x14ac:dyDescent="0.25">
      <c r="A47" s="43">
        <v>40</v>
      </c>
      <c r="B47" s="44" t="s">
        <v>143</v>
      </c>
      <c r="C47" s="45">
        <v>9</v>
      </c>
      <c r="D47" s="67">
        <v>7.5</v>
      </c>
      <c r="E47" s="14">
        <f t="shared" si="23"/>
        <v>50</v>
      </c>
      <c r="F47" s="14">
        <f t="shared" si="24"/>
        <v>0</v>
      </c>
      <c r="G47" s="14">
        <f t="shared" si="25"/>
        <v>50</v>
      </c>
      <c r="H47" s="15">
        <f t="shared" si="26"/>
        <v>50</v>
      </c>
      <c r="I47" s="47">
        <v>56</v>
      </c>
      <c r="J47" s="14">
        <f t="shared" si="18"/>
        <v>60</v>
      </c>
      <c r="K47" s="14">
        <f t="shared" si="19"/>
        <v>0</v>
      </c>
      <c r="L47" s="14">
        <f t="shared" si="27"/>
        <v>60</v>
      </c>
      <c r="M47" s="15">
        <f t="shared" si="28"/>
        <v>60</v>
      </c>
      <c r="N47" s="16">
        <v>60</v>
      </c>
      <c r="O47" s="16">
        <f t="shared" si="41"/>
        <v>0</v>
      </c>
      <c r="P47" s="16">
        <f t="shared" si="42"/>
        <v>0</v>
      </c>
      <c r="Q47" s="16"/>
      <c r="R47" s="16">
        <f t="shared" si="29"/>
        <v>0</v>
      </c>
      <c r="S47" s="16">
        <f t="shared" si="30"/>
        <v>0</v>
      </c>
      <c r="T47" s="50">
        <v>199</v>
      </c>
      <c r="U47" s="16">
        <f t="shared" si="31"/>
        <v>0</v>
      </c>
      <c r="V47" s="16">
        <f t="shared" si="32"/>
        <v>39</v>
      </c>
      <c r="W47" s="16">
        <f t="shared" si="33"/>
        <v>39</v>
      </c>
      <c r="X47" s="15">
        <f t="shared" si="34"/>
        <v>39</v>
      </c>
      <c r="Y47" s="47">
        <v>24</v>
      </c>
      <c r="Z47" s="16">
        <f t="shared" si="35"/>
        <v>0</v>
      </c>
      <c r="AA47" s="16">
        <f t="shared" si="36"/>
        <v>56</v>
      </c>
      <c r="AB47" s="16">
        <f t="shared" si="37"/>
        <v>56</v>
      </c>
      <c r="AC47" s="15">
        <f t="shared" si="38"/>
        <v>56</v>
      </c>
      <c r="AD47" s="18">
        <f t="shared" si="39"/>
        <v>205</v>
      </c>
      <c r="AE47" s="19">
        <f t="shared" si="40"/>
        <v>205</v>
      </c>
      <c r="AF47" s="19">
        <f t="shared" si="22"/>
        <v>4</v>
      </c>
    </row>
    <row r="48" spans="1:32" x14ac:dyDescent="0.25">
      <c r="A48" s="43">
        <v>41</v>
      </c>
      <c r="B48" s="44" t="s">
        <v>144</v>
      </c>
      <c r="C48" s="45">
        <v>19</v>
      </c>
      <c r="D48" s="67">
        <v>7.48</v>
      </c>
      <c r="E48" s="14">
        <f t="shared" si="23"/>
        <v>50</v>
      </c>
      <c r="F48" s="14">
        <f t="shared" si="24"/>
        <v>0</v>
      </c>
      <c r="G48" s="14">
        <f t="shared" si="25"/>
        <v>50</v>
      </c>
      <c r="H48" s="15">
        <f t="shared" si="26"/>
        <v>50</v>
      </c>
      <c r="I48" s="47">
        <v>51</v>
      </c>
      <c r="J48" s="14">
        <f t="shared" si="18"/>
        <v>50</v>
      </c>
      <c r="K48" s="14">
        <f t="shared" si="19"/>
        <v>0</v>
      </c>
      <c r="L48" s="14">
        <f t="shared" si="27"/>
        <v>50</v>
      </c>
      <c r="M48" s="15">
        <f t="shared" si="28"/>
        <v>50</v>
      </c>
      <c r="N48" s="16">
        <v>60</v>
      </c>
      <c r="O48" s="16">
        <f t="shared" si="41"/>
        <v>0</v>
      </c>
      <c r="P48" s="16">
        <f t="shared" si="42"/>
        <v>0</v>
      </c>
      <c r="Q48" s="16"/>
      <c r="R48" s="16">
        <f t="shared" si="29"/>
        <v>0</v>
      </c>
      <c r="S48" s="16">
        <f t="shared" si="30"/>
        <v>0</v>
      </c>
      <c r="T48" s="50">
        <v>212</v>
      </c>
      <c r="U48" s="16">
        <f t="shared" si="31"/>
        <v>0</v>
      </c>
      <c r="V48" s="16">
        <f t="shared" si="32"/>
        <v>51</v>
      </c>
      <c r="W48" s="16">
        <f t="shared" si="33"/>
        <v>51</v>
      </c>
      <c r="X48" s="15">
        <f t="shared" si="34"/>
        <v>51</v>
      </c>
      <c r="Y48" s="47">
        <v>15.5</v>
      </c>
      <c r="Z48" s="16">
        <f t="shared" si="35"/>
        <v>0</v>
      </c>
      <c r="AA48" s="16">
        <f t="shared" si="36"/>
        <v>33</v>
      </c>
      <c r="AB48" s="16">
        <f t="shared" si="37"/>
        <v>33</v>
      </c>
      <c r="AC48" s="15">
        <f t="shared" si="38"/>
        <v>33</v>
      </c>
      <c r="AD48" s="18">
        <f t="shared" si="39"/>
        <v>184</v>
      </c>
      <c r="AE48" s="19">
        <f t="shared" si="40"/>
        <v>184</v>
      </c>
      <c r="AF48" s="19">
        <f t="shared" si="22"/>
        <v>17</v>
      </c>
    </row>
    <row r="49" spans="1:32" x14ac:dyDescent="0.25">
      <c r="A49" s="43">
        <v>42</v>
      </c>
      <c r="B49" s="44" t="s">
        <v>145</v>
      </c>
      <c r="C49" s="45">
        <v>19</v>
      </c>
      <c r="D49" s="67">
        <v>7.83</v>
      </c>
      <c r="E49" s="14">
        <f t="shared" si="23"/>
        <v>37</v>
      </c>
      <c r="F49" s="14">
        <f t="shared" si="24"/>
        <v>0</v>
      </c>
      <c r="G49" s="14">
        <f t="shared" si="25"/>
        <v>37</v>
      </c>
      <c r="H49" s="15">
        <f t="shared" si="26"/>
        <v>37</v>
      </c>
      <c r="I49" s="47">
        <v>50</v>
      </c>
      <c r="J49" s="14">
        <f t="shared" si="18"/>
        <v>47</v>
      </c>
      <c r="K49" s="14">
        <f t="shared" si="19"/>
        <v>0</v>
      </c>
      <c r="L49" s="14">
        <f t="shared" si="27"/>
        <v>47</v>
      </c>
      <c r="M49" s="15">
        <f t="shared" si="28"/>
        <v>47</v>
      </c>
      <c r="N49" s="16">
        <v>60</v>
      </c>
      <c r="O49" s="16">
        <f t="shared" si="41"/>
        <v>0</v>
      </c>
      <c r="P49" s="16">
        <f t="shared" si="42"/>
        <v>0</v>
      </c>
      <c r="Q49" s="16"/>
      <c r="R49" s="16">
        <f t="shared" si="29"/>
        <v>0</v>
      </c>
      <c r="S49" s="16">
        <f t="shared" si="30"/>
        <v>0</v>
      </c>
      <c r="T49" s="50">
        <v>196</v>
      </c>
      <c r="U49" s="16">
        <f t="shared" si="31"/>
        <v>0</v>
      </c>
      <c r="V49" s="16">
        <f t="shared" si="32"/>
        <v>36</v>
      </c>
      <c r="W49" s="16">
        <f t="shared" si="33"/>
        <v>36</v>
      </c>
      <c r="X49" s="15">
        <f t="shared" si="34"/>
        <v>36</v>
      </c>
      <c r="Y49" s="47">
        <v>15.5</v>
      </c>
      <c r="Z49" s="16">
        <f t="shared" si="35"/>
        <v>0</v>
      </c>
      <c r="AA49" s="16">
        <f t="shared" si="36"/>
        <v>33</v>
      </c>
      <c r="AB49" s="16">
        <f t="shared" si="37"/>
        <v>33</v>
      </c>
      <c r="AC49" s="15">
        <f t="shared" si="38"/>
        <v>33</v>
      </c>
      <c r="AD49" s="18">
        <f t="shared" si="39"/>
        <v>153</v>
      </c>
      <c r="AE49" s="19">
        <f t="shared" si="40"/>
        <v>153</v>
      </c>
      <c r="AF49" s="19">
        <f t="shared" si="22"/>
        <v>54</v>
      </c>
    </row>
    <row r="50" spans="1:32" x14ac:dyDescent="0.25">
      <c r="A50" s="43">
        <v>43</v>
      </c>
      <c r="B50" s="44" t="s">
        <v>146</v>
      </c>
      <c r="C50" s="45">
        <v>19</v>
      </c>
      <c r="D50" s="67">
        <v>8.1199999999999992</v>
      </c>
      <c r="E50" s="14">
        <f t="shared" si="23"/>
        <v>28</v>
      </c>
      <c r="F50" s="14">
        <f t="shared" si="24"/>
        <v>0</v>
      </c>
      <c r="G50" s="14">
        <f t="shared" si="25"/>
        <v>28</v>
      </c>
      <c r="H50" s="15">
        <f t="shared" si="26"/>
        <v>28</v>
      </c>
      <c r="I50" s="47">
        <v>51</v>
      </c>
      <c r="J50" s="14">
        <f t="shared" si="18"/>
        <v>50</v>
      </c>
      <c r="K50" s="14">
        <f t="shared" si="19"/>
        <v>0</v>
      </c>
      <c r="L50" s="14">
        <f t="shared" si="27"/>
        <v>50</v>
      </c>
      <c r="M50" s="15">
        <f t="shared" si="28"/>
        <v>50</v>
      </c>
      <c r="N50" s="16">
        <v>60</v>
      </c>
      <c r="O50" s="16">
        <f t="shared" si="41"/>
        <v>0</v>
      </c>
      <c r="P50" s="16">
        <f t="shared" si="42"/>
        <v>0</v>
      </c>
      <c r="Q50" s="16"/>
      <c r="R50" s="16">
        <f t="shared" si="29"/>
        <v>0</v>
      </c>
      <c r="S50" s="16">
        <f t="shared" si="30"/>
        <v>0</v>
      </c>
      <c r="T50" s="50">
        <v>190</v>
      </c>
      <c r="U50" s="16">
        <f t="shared" si="31"/>
        <v>0</v>
      </c>
      <c r="V50" s="16">
        <f t="shared" si="32"/>
        <v>33</v>
      </c>
      <c r="W50" s="16">
        <f t="shared" si="33"/>
        <v>33</v>
      </c>
      <c r="X50" s="15">
        <f t="shared" si="34"/>
        <v>33</v>
      </c>
      <c r="Y50" s="47">
        <v>21</v>
      </c>
      <c r="Z50" s="16">
        <f t="shared" si="35"/>
        <v>0</v>
      </c>
      <c r="AA50" s="16">
        <f t="shared" si="36"/>
        <v>50</v>
      </c>
      <c r="AB50" s="16">
        <f t="shared" si="37"/>
        <v>50</v>
      </c>
      <c r="AC50" s="15">
        <f t="shared" si="38"/>
        <v>50</v>
      </c>
      <c r="AD50" s="18">
        <f t="shared" si="39"/>
        <v>161</v>
      </c>
      <c r="AE50" s="19">
        <f t="shared" si="40"/>
        <v>161</v>
      </c>
      <c r="AF50" s="19">
        <f t="shared" si="22"/>
        <v>38</v>
      </c>
    </row>
    <row r="51" spans="1:32" x14ac:dyDescent="0.25">
      <c r="A51" s="43">
        <v>44</v>
      </c>
      <c r="B51" s="44" t="s">
        <v>147</v>
      </c>
      <c r="C51" s="45">
        <v>19</v>
      </c>
      <c r="D51" s="67">
        <v>7.73</v>
      </c>
      <c r="E51" s="14">
        <f t="shared" si="23"/>
        <v>40</v>
      </c>
      <c r="F51" s="14">
        <f t="shared" si="24"/>
        <v>0</v>
      </c>
      <c r="G51" s="14">
        <f t="shared" si="25"/>
        <v>40</v>
      </c>
      <c r="H51" s="15">
        <f t="shared" si="26"/>
        <v>40</v>
      </c>
      <c r="I51" s="47">
        <v>48</v>
      </c>
      <c r="J51" s="14">
        <f t="shared" si="18"/>
        <v>0</v>
      </c>
      <c r="K51" s="14">
        <f t="shared" si="19"/>
        <v>41</v>
      </c>
      <c r="L51" s="14">
        <f t="shared" si="27"/>
        <v>41</v>
      </c>
      <c r="M51" s="15">
        <f t="shared" si="28"/>
        <v>41</v>
      </c>
      <c r="N51" s="16">
        <v>60</v>
      </c>
      <c r="O51" s="16">
        <f t="shared" si="41"/>
        <v>0</v>
      </c>
      <c r="P51" s="16">
        <f t="shared" si="42"/>
        <v>0</v>
      </c>
      <c r="Q51" s="16"/>
      <c r="R51" s="16">
        <f t="shared" si="29"/>
        <v>0</v>
      </c>
      <c r="S51" s="16">
        <f t="shared" si="30"/>
        <v>0</v>
      </c>
      <c r="T51" s="50">
        <v>193</v>
      </c>
      <c r="U51" s="16">
        <f t="shared" si="31"/>
        <v>0</v>
      </c>
      <c r="V51" s="16">
        <f t="shared" si="32"/>
        <v>34</v>
      </c>
      <c r="W51" s="16">
        <f t="shared" si="33"/>
        <v>34</v>
      </c>
      <c r="X51" s="15">
        <f t="shared" si="34"/>
        <v>34</v>
      </c>
      <c r="Y51" s="47">
        <v>17.5</v>
      </c>
      <c r="Z51" s="16">
        <f t="shared" si="35"/>
        <v>0</v>
      </c>
      <c r="AA51" s="16">
        <f t="shared" si="36"/>
        <v>39</v>
      </c>
      <c r="AB51" s="16">
        <f t="shared" si="37"/>
        <v>39</v>
      </c>
      <c r="AC51" s="15">
        <f t="shared" si="38"/>
        <v>39</v>
      </c>
      <c r="AD51" s="18">
        <f t="shared" si="39"/>
        <v>154</v>
      </c>
      <c r="AE51" s="19">
        <f t="shared" si="40"/>
        <v>154</v>
      </c>
      <c r="AF51" s="19">
        <f t="shared" si="22"/>
        <v>52</v>
      </c>
    </row>
    <row r="52" spans="1:32" x14ac:dyDescent="0.25">
      <c r="A52" s="43">
        <v>45</v>
      </c>
      <c r="B52" s="44" t="s">
        <v>148</v>
      </c>
      <c r="C52" s="45">
        <v>19</v>
      </c>
      <c r="D52" s="67">
        <v>8.0500000000000007</v>
      </c>
      <c r="E52" s="14">
        <f t="shared" si="23"/>
        <v>30</v>
      </c>
      <c r="F52" s="14">
        <f t="shared" si="24"/>
        <v>0</v>
      </c>
      <c r="G52" s="14">
        <f t="shared" si="25"/>
        <v>30</v>
      </c>
      <c r="H52" s="15">
        <f t="shared" si="26"/>
        <v>30</v>
      </c>
      <c r="I52" s="47">
        <v>50</v>
      </c>
      <c r="J52" s="14">
        <f t="shared" si="18"/>
        <v>47</v>
      </c>
      <c r="K52" s="14">
        <f t="shared" si="19"/>
        <v>0</v>
      </c>
      <c r="L52" s="14">
        <f t="shared" si="27"/>
        <v>47</v>
      </c>
      <c r="M52" s="15">
        <f t="shared" si="28"/>
        <v>47</v>
      </c>
      <c r="N52" s="16">
        <v>60</v>
      </c>
      <c r="O52" s="16">
        <f t="shared" si="41"/>
        <v>0</v>
      </c>
      <c r="P52" s="16">
        <f t="shared" si="42"/>
        <v>0</v>
      </c>
      <c r="Q52" s="16"/>
      <c r="R52" s="16">
        <f t="shared" si="29"/>
        <v>0</v>
      </c>
      <c r="S52" s="16">
        <f t="shared" si="30"/>
        <v>0</v>
      </c>
      <c r="T52" s="50">
        <v>165</v>
      </c>
      <c r="U52" s="16">
        <f t="shared" si="31"/>
        <v>0</v>
      </c>
      <c r="V52" s="16">
        <f t="shared" si="32"/>
        <v>20</v>
      </c>
      <c r="W52" s="16">
        <f t="shared" si="33"/>
        <v>20</v>
      </c>
      <c r="X52" s="15">
        <f t="shared" si="34"/>
        <v>20</v>
      </c>
      <c r="Y52" s="47">
        <v>18</v>
      </c>
      <c r="Z52" s="16">
        <f t="shared" si="35"/>
        <v>0</v>
      </c>
      <c r="AA52" s="16">
        <f t="shared" si="36"/>
        <v>41</v>
      </c>
      <c r="AB52" s="16">
        <f t="shared" si="37"/>
        <v>41</v>
      </c>
      <c r="AC52" s="15">
        <f t="shared" si="38"/>
        <v>41</v>
      </c>
      <c r="AD52" s="18">
        <f t="shared" si="39"/>
        <v>138</v>
      </c>
      <c r="AE52" s="19">
        <f t="shared" si="40"/>
        <v>138</v>
      </c>
      <c r="AF52" s="19">
        <f t="shared" si="22"/>
        <v>77</v>
      </c>
    </row>
    <row r="53" spans="1:32" x14ac:dyDescent="0.25">
      <c r="A53" s="43">
        <v>46</v>
      </c>
      <c r="B53" s="44" t="s">
        <v>149</v>
      </c>
      <c r="C53" s="45">
        <v>30</v>
      </c>
      <c r="D53" s="67">
        <v>7.96</v>
      </c>
      <c r="E53" s="14">
        <f t="shared" si="23"/>
        <v>32</v>
      </c>
      <c r="F53" s="14">
        <f t="shared" si="24"/>
        <v>0</v>
      </c>
      <c r="G53" s="14">
        <f t="shared" si="25"/>
        <v>32</v>
      </c>
      <c r="H53" s="15">
        <f t="shared" si="26"/>
        <v>32</v>
      </c>
      <c r="I53" s="47">
        <v>43</v>
      </c>
      <c r="J53" s="14">
        <f t="shared" si="18"/>
        <v>0</v>
      </c>
      <c r="K53" s="14">
        <f t="shared" si="19"/>
        <v>27</v>
      </c>
      <c r="L53" s="14">
        <f t="shared" si="27"/>
        <v>27</v>
      </c>
      <c r="M53" s="15">
        <f t="shared" si="28"/>
        <v>27</v>
      </c>
      <c r="N53" s="16">
        <v>60</v>
      </c>
      <c r="O53" s="16">
        <f t="shared" si="41"/>
        <v>0</v>
      </c>
      <c r="P53" s="16">
        <f t="shared" si="42"/>
        <v>0</v>
      </c>
      <c r="Q53" s="16"/>
      <c r="R53" s="16">
        <f t="shared" si="29"/>
        <v>0</v>
      </c>
      <c r="S53" s="16">
        <f t="shared" si="30"/>
        <v>0</v>
      </c>
      <c r="T53" s="50">
        <v>180</v>
      </c>
      <c r="U53" s="16">
        <f t="shared" si="31"/>
        <v>0</v>
      </c>
      <c r="V53" s="16">
        <f t="shared" si="32"/>
        <v>28</v>
      </c>
      <c r="W53" s="16">
        <f t="shared" si="33"/>
        <v>28</v>
      </c>
      <c r="X53" s="15">
        <f t="shared" si="34"/>
        <v>28</v>
      </c>
      <c r="Y53" s="47">
        <v>22</v>
      </c>
      <c r="Z53" s="16">
        <f t="shared" si="35"/>
        <v>0</v>
      </c>
      <c r="AA53" s="16">
        <f t="shared" si="36"/>
        <v>52</v>
      </c>
      <c r="AB53" s="16">
        <f t="shared" si="37"/>
        <v>52</v>
      </c>
      <c r="AC53" s="15">
        <f t="shared" si="38"/>
        <v>52</v>
      </c>
      <c r="AD53" s="18">
        <f t="shared" si="39"/>
        <v>139</v>
      </c>
      <c r="AE53" s="19">
        <f t="shared" si="40"/>
        <v>139</v>
      </c>
      <c r="AF53" s="19">
        <f t="shared" si="22"/>
        <v>73</v>
      </c>
    </row>
    <row r="54" spans="1:32" x14ac:dyDescent="0.25">
      <c r="A54" s="43">
        <v>47</v>
      </c>
      <c r="B54" s="44" t="s">
        <v>150</v>
      </c>
      <c r="C54" s="45">
        <v>30</v>
      </c>
      <c r="D54" s="67">
        <v>7.33</v>
      </c>
      <c r="E54" s="14">
        <f t="shared" si="23"/>
        <v>55</v>
      </c>
      <c r="F54" s="14">
        <f t="shared" si="24"/>
        <v>0</v>
      </c>
      <c r="G54" s="14">
        <f t="shared" si="25"/>
        <v>55</v>
      </c>
      <c r="H54" s="15">
        <f t="shared" si="26"/>
        <v>55</v>
      </c>
      <c r="I54" s="47">
        <v>63</v>
      </c>
      <c r="J54" s="14">
        <f t="shared" si="18"/>
        <v>74</v>
      </c>
      <c r="K54" s="14">
        <f t="shared" si="19"/>
        <v>0</v>
      </c>
      <c r="L54" s="14">
        <f t="shared" si="27"/>
        <v>74</v>
      </c>
      <c r="M54" s="15">
        <f t="shared" si="28"/>
        <v>74</v>
      </c>
      <c r="N54" s="16">
        <v>60</v>
      </c>
      <c r="O54" s="16">
        <f t="shared" si="41"/>
        <v>0</v>
      </c>
      <c r="P54" s="16">
        <f t="shared" si="42"/>
        <v>0</v>
      </c>
      <c r="Q54" s="16"/>
      <c r="R54" s="16">
        <f t="shared" si="29"/>
        <v>0</v>
      </c>
      <c r="S54" s="16">
        <f t="shared" si="30"/>
        <v>0</v>
      </c>
      <c r="T54" s="50">
        <v>216</v>
      </c>
      <c r="U54" s="16">
        <f t="shared" si="31"/>
        <v>0</v>
      </c>
      <c r="V54" s="16">
        <f t="shared" si="32"/>
        <v>53</v>
      </c>
      <c r="W54" s="16">
        <f t="shared" si="33"/>
        <v>53</v>
      </c>
      <c r="X54" s="15">
        <f t="shared" si="34"/>
        <v>53</v>
      </c>
      <c r="Y54" s="47">
        <v>20.5</v>
      </c>
      <c r="Z54" s="16">
        <f t="shared" si="35"/>
        <v>0</v>
      </c>
      <c r="AA54" s="16">
        <f t="shared" si="36"/>
        <v>48</v>
      </c>
      <c r="AB54" s="16">
        <f t="shared" si="37"/>
        <v>48</v>
      </c>
      <c r="AC54" s="15">
        <f t="shared" si="38"/>
        <v>48</v>
      </c>
      <c r="AD54" s="18">
        <f t="shared" si="39"/>
        <v>230</v>
      </c>
      <c r="AE54" s="19">
        <f t="shared" si="40"/>
        <v>230</v>
      </c>
      <c r="AF54" s="19">
        <f t="shared" si="22"/>
        <v>2</v>
      </c>
    </row>
    <row r="55" spans="1:32" x14ac:dyDescent="0.25">
      <c r="A55" s="43">
        <v>48</v>
      </c>
      <c r="B55" s="44" t="s">
        <v>151</v>
      </c>
      <c r="C55" s="45">
        <v>30</v>
      </c>
      <c r="D55" s="67">
        <v>8.83</v>
      </c>
      <c r="E55" s="14">
        <f t="shared" si="23"/>
        <v>0</v>
      </c>
      <c r="F55" s="14">
        <f t="shared" si="24"/>
        <v>10</v>
      </c>
      <c r="G55" s="14">
        <f t="shared" si="25"/>
        <v>10</v>
      </c>
      <c r="H55" s="15">
        <f t="shared" si="26"/>
        <v>10</v>
      </c>
      <c r="I55" s="47">
        <v>40</v>
      </c>
      <c r="J55" s="14">
        <f t="shared" si="18"/>
        <v>0</v>
      </c>
      <c r="K55" s="14">
        <f t="shared" si="19"/>
        <v>21</v>
      </c>
      <c r="L55" s="14">
        <f t="shared" si="27"/>
        <v>21</v>
      </c>
      <c r="M55" s="15">
        <f t="shared" si="28"/>
        <v>21</v>
      </c>
      <c r="N55" s="16">
        <v>60</v>
      </c>
      <c r="O55" s="16">
        <f t="shared" si="41"/>
        <v>0</v>
      </c>
      <c r="P55" s="16">
        <f t="shared" si="42"/>
        <v>0</v>
      </c>
      <c r="Q55" s="16"/>
      <c r="R55" s="16">
        <f t="shared" si="29"/>
        <v>0</v>
      </c>
      <c r="S55" s="16">
        <f t="shared" si="30"/>
        <v>0</v>
      </c>
      <c r="T55" s="50">
        <v>163</v>
      </c>
      <c r="U55" s="16">
        <f t="shared" si="31"/>
        <v>0</v>
      </c>
      <c r="V55" s="16">
        <f t="shared" si="32"/>
        <v>19</v>
      </c>
      <c r="W55" s="16">
        <f t="shared" si="33"/>
        <v>19</v>
      </c>
      <c r="X55" s="15">
        <f t="shared" si="34"/>
        <v>19</v>
      </c>
      <c r="Y55" s="47">
        <v>25</v>
      </c>
      <c r="Z55" s="16">
        <f t="shared" si="35"/>
        <v>0</v>
      </c>
      <c r="AA55" s="16">
        <f t="shared" si="36"/>
        <v>58</v>
      </c>
      <c r="AB55" s="16">
        <f t="shared" si="37"/>
        <v>58</v>
      </c>
      <c r="AC55" s="15">
        <f t="shared" si="38"/>
        <v>58</v>
      </c>
      <c r="AD55" s="18">
        <f t="shared" si="39"/>
        <v>108</v>
      </c>
      <c r="AE55" s="19">
        <f t="shared" si="40"/>
        <v>108</v>
      </c>
      <c r="AF55" s="19">
        <f t="shared" si="22"/>
        <v>132</v>
      </c>
    </row>
    <row r="56" spans="1:32" x14ac:dyDescent="0.25">
      <c r="A56" s="43">
        <v>49</v>
      </c>
      <c r="B56" s="44" t="s">
        <v>152</v>
      </c>
      <c r="C56" s="45">
        <v>30</v>
      </c>
      <c r="D56" s="67">
        <v>8.01</v>
      </c>
      <c r="E56" s="14">
        <f t="shared" si="23"/>
        <v>31</v>
      </c>
      <c r="F56" s="14">
        <f t="shared" si="24"/>
        <v>0</v>
      </c>
      <c r="G56" s="14">
        <f t="shared" si="25"/>
        <v>31</v>
      </c>
      <c r="H56" s="15">
        <f t="shared" si="26"/>
        <v>31</v>
      </c>
      <c r="I56" s="47">
        <v>40</v>
      </c>
      <c r="J56" s="14">
        <f t="shared" si="18"/>
        <v>0</v>
      </c>
      <c r="K56" s="14">
        <f t="shared" si="19"/>
        <v>21</v>
      </c>
      <c r="L56" s="14">
        <f t="shared" si="27"/>
        <v>21</v>
      </c>
      <c r="M56" s="15">
        <f t="shared" si="28"/>
        <v>21</v>
      </c>
      <c r="N56" s="16">
        <v>60</v>
      </c>
      <c r="O56" s="16">
        <f t="shared" si="41"/>
        <v>0</v>
      </c>
      <c r="P56" s="16">
        <f t="shared" si="42"/>
        <v>0</v>
      </c>
      <c r="Q56" s="16"/>
      <c r="R56" s="16">
        <f t="shared" si="29"/>
        <v>0</v>
      </c>
      <c r="S56" s="16">
        <f t="shared" si="30"/>
        <v>0</v>
      </c>
      <c r="T56" s="50">
        <v>204</v>
      </c>
      <c r="U56" s="16">
        <f t="shared" si="31"/>
        <v>0</v>
      </c>
      <c r="V56" s="16">
        <f t="shared" si="32"/>
        <v>44</v>
      </c>
      <c r="W56" s="16">
        <f t="shared" si="33"/>
        <v>44</v>
      </c>
      <c r="X56" s="15">
        <f t="shared" si="34"/>
        <v>44</v>
      </c>
      <c r="Y56" s="47">
        <v>10</v>
      </c>
      <c r="Z56" s="16">
        <f t="shared" si="35"/>
        <v>0</v>
      </c>
      <c r="AA56" s="16">
        <f t="shared" si="36"/>
        <v>20</v>
      </c>
      <c r="AB56" s="16">
        <f t="shared" si="37"/>
        <v>20</v>
      </c>
      <c r="AC56" s="15">
        <f t="shared" si="38"/>
        <v>20</v>
      </c>
      <c r="AD56" s="18">
        <f t="shared" si="39"/>
        <v>116</v>
      </c>
      <c r="AE56" s="19">
        <f t="shared" si="40"/>
        <v>116</v>
      </c>
      <c r="AF56" s="19">
        <f t="shared" si="22"/>
        <v>121</v>
      </c>
    </row>
    <row r="57" spans="1:32" x14ac:dyDescent="0.25">
      <c r="A57" s="43">
        <v>50</v>
      </c>
      <c r="B57" s="44" t="s">
        <v>153</v>
      </c>
      <c r="C57" s="45">
        <v>30</v>
      </c>
      <c r="D57" s="67">
        <v>8.35</v>
      </c>
      <c r="E57" s="14">
        <f t="shared" si="23"/>
        <v>0</v>
      </c>
      <c r="F57" s="14">
        <f t="shared" si="24"/>
        <v>21</v>
      </c>
      <c r="G57" s="14">
        <f t="shared" si="25"/>
        <v>21</v>
      </c>
      <c r="H57" s="15">
        <f t="shared" si="26"/>
        <v>21</v>
      </c>
      <c r="I57" s="47">
        <v>35</v>
      </c>
      <c r="J57" s="14">
        <f t="shared" si="18"/>
        <v>0</v>
      </c>
      <c r="K57" s="14">
        <f t="shared" si="19"/>
        <v>14</v>
      </c>
      <c r="L57" s="14">
        <f t="shared" si="27"/>
        <v>14</v>
      </c>
      <c r="M57" s="15">
        <f t="shared" si="28"/>
        <v>14</v>
      </c>
      <c r="N57" s="16">
        <v>60</v>
      </c>
      <c r="O57" s="16">
        <f t="shared" si="41"/>
        <v>0</v>
      </c>
      <c r="P57" s="16">
        <f t="shared" si="42"/>
        <v>0</v>
      </c>
      <c r="Q57" s="16"/>
      <c r="R57" s="16">
        <f t="shared" si="29"/>
        <v>0</v>
      </c>
      <c r="S57" s="16">
        <f t="shared" si="30"/>
        <v>0</v>
      </c>
      <c r="T57" s="50">
        <v>178</v>
      </c>
      <c r="U57" s="16">
        <f t="shared" si="31"/>
        <v>0</v>
      </c>
      <c r="V57" s="16">
        <f t="shared" si="32"/>
        <v>27</v>
      </c>
      <c r="W57" s="16">
        <f t="shared" si="33"/>
        <v>27</v>
      </c>
      <c r="X57" s="15">
        <f t="shared" si="34"/>
        <v>27</v>
      </c>
      <c r="Y57" s="47">
        <v>17.5</v>
      </c>
      <c r="Z57" s="16">
        <f t="shared" si="35"/>
        <v>0</v>
      </c>
      <c r="AA57" s="16">
        <f t="shared" si="36"/>
        <v>39</v>
      </c>
      <c r="AB57" s="16">
        <f t="shared" si="37"/>
        <v>39</v>
      </c>
      <c r="AC57" s="15">
        <f t="shared" si="38"/>
        <v>39</v>
      </c>
      <c r="AD57" s="18">
        <f t="shared" si="39"/>
        <v>101</v>
      </c>
      <c r="AE57" s="19">
        <f t="shared" si="40"/>
        <v>101</v>
      </c>
      <c r="AF57" s="19">
        <f t="shared" si="22"/>
        <v>144</v>
      </c>
    </row>
    <row r="58" spans="1:32" x14ac:dyDescent="0.25">
      <c r="A58" s="43">
        <v>51</v>
      </c>
      <c r="B58" s="44" t="s">
        <v>154</v>
      </c>
      <c r="C58" s="45">
        <v>38</v>
      </c>
      <c r="D58" s="67">
        <v>7.41</v>
      </c>
      <c r="E58" s="14">
        <f t="shared" si="23"/>
        <v>52</v>
      </c>
      <c r="F58" s="14">
        <f t="shared" si="24"/>
        <v>0</v>
      </c>
      <c r="G58" s="14">
        <f t="shared" si="25"/>
        <v>52</v>
      </c>
      <c r="H58" s="15">
        <f t="shared" si="26"/>
        <v>52</v>
      </c>
      <c r="I58" s="47">
        <v>39</v>
      </c>
      <c r="J58" s="14">
        <f t="shared" si="18"/>
        <v>0</v>
      </c>
      <c r="K58" s="14">
        <f t="shared" si="19"/>
        <v>19</v>
      </c>
      <c r="L58" s="14">
        <f t="shared" si="27"/>
        <v>19</v>
      </c>
      <c r="M58" s="15">
        <f t="shared" si="28"/>
        <v>19</v>
      </c>
      <c r="N58" s="16">
        <v>60</v>
      </c>
      <c r="O58" s="16">
        <f t="shared" si="41"/>
        <v>0</v>
      </c>
      <c r="P58" s="16">
        <f t="shared" si="42"/>
        <v>0</v>
      </c>
      <c r="Q58" s="16"/>
      <c r="R58" s="16">
        <f t="shared" si="29"/>
        <v>0</v>
      </c>
      <c r="S58" s="16">
        <f t="shared" si="30"/>
        <v>0</v>
      </c>
      <c r="T58" s="50">
        <v>190</v>
      </c>
      <c r="U58" s="16">
        <f t="shared" si="31"/>
        <v>0</v>
      </c>
      <c r="V58" s="16">
        <f t="shared" si="32"/>
        <v>33</v>
      </c>
      <c r="W58" s="16">
        <f t="shared" si="33"/>
        <v>33</v>
      </c>
      <c r="X58" s="15">
        <f t="shared" si="34"/>
        <v>33</v>
      </c>
      <c r="Y58" s="47">
        <v>21.5</v>
      </c>
      <c r="Z58" s="16">
        <f t="shared" si="35"/>
        <v>0</v>
      </c>
      <c r="AA58" s="16">
        <f t="shared" si="36"/>
        <v>51</v>
      </c>
      <c r="AB58" s="16">
        <f t="shared" si="37"/>
        <v>51</v>
      </c>
      <c r="AC58" s="15">
        <f t="shared" si="38"/>
        <v>51</v>
      </c>
      <c r="AD58" s="18">
        <f t="shared" si="39"/>
        <v>155</v>
      </c>
      <c r="AE58" s="19">
        <f t="shared" si="40"/>
        <v>155</v>
      </c>
      <c r="AF58" s="19">
        <f t="shared" si="22"/>
        <v>50</v>
      </c>
    </row>
    <row r="59" spans="1:32" x14ac:dyDescent="0.25">
      <c r="A59" s="43">
        <v>52</v>
      </c>
      <c r="B59" s="44" t="s">
        <v>155</v>
      </c>
      <c r="C59" s="45">
        <v>38</v>
      </c>
      <c r="D59" s="67">
        <v>8.02</v>
      </c>
      <c r="E59" s="14">
        <f t="shared" si="23"/>
        <v>31</v>
      </c>
      <c r="F59" s="14">
        <f t="shared" si="24"/>
        <v>0</v>
      </c>
      <c r="G59" s="14">
        <f t="shared" si="25"/>
        <v>31</v>
      </c>
      <c r="H59" s="15">
        <f t="shared" si="26"/>
        <v>31</v>
      </c>
      <c r="I59" s="47">
        <v>51</v>
      </c>
      <c r="J59" s="14">
        <f t="shared" si="18"/>
        <v>50</v>
      </c>
      <c r="K59" s="14">
        <f t="shared" si="19"/>
        <v>0</v>
      </c>
      <c r="L59" s="14">
        <f t="shared" si="27"/>
        <v>50</v>
      </c>
      <c r="M59" s="15">
        <f t="shared" si="28"/>
        <v>50</v>
      </c>
      <c r="N59" s="16">
        <v>60</v>
      </c>
      <c r="O59" s="16">
        <f t="shared" si="41"/>
        <v>0</v>
      </c>
      <c r="P59" s="16">
        <f t="shared" si="42"/>
        <v>0</v>
      </c>
      <c r="Q59" s="16"/>
      <c r="R59" s="16">
        <f t="shared" si="29"/>
        <v>0</v>
      </c>
      <c r="S59" s="16">
        <f t="shared" si="30"/>
        <v>0</v>
      </c>
      <c r="T59" s="50">
        <v>204</v>
      </c>
      <c r="U59" s="16">
        <f t="shared" si="31"/>
        <v>0</v>
      </c>
      <c r="V59" s="16">
        <f t="shared" si="32"/>
        <v>44</v>
      </c>
      <c r="W59" s="16">
        <f t="shared" si="33"/>
        <v>44</v>
      </c>
      <c r="X59" s="15">
        <f t="shared" si="34"/>
        <v>44</v>
      </c>
      <c r="Y59" s="47">
        <v>20.5</v>
      </c>
      <c r="Z59" s="16">
        <f t="shared" si="35"/>
        <v>0</v>
      </c>
      <c r="AA59" s="16">
        <f t="shared" si="36"/>
        <v>48</v>
      </c>
      <c r="AB59" s="16">
        <f t="shared" si="37"/>
        <v>48</v>
      </c>
      <c r="AC59" s="15">
        <f t="shared" si="38"/>
        <v>48</v>
      </c>
      <c r="AD59" s="18">
        <f t="shared" si="39"/>
        <v>173</v>
      </c>
      <c r="AE59" s="19">
        <f t="shared" si="40"/>
        <v>173</v>
      </c>
      <c r="AF59" s="19">
        <f t="shared" si="22"/>
        <v>21</v>
      </c>
    </row>
    <row r="60" spans="1:32" x14ac:dyDescent="0.25">
      <c r="A60" s="43">
        <v>53</v>
      </c>
      <c r="B60" s="44" t="s">
        <v>156</v>
      </c>
      <c r="C60" s="45">
        <v>38</v>
      </c>
      <c r="D60" s="67">
        <v>7.92</v>
      </c>
      <c r="E60" s="14">
        <f t="shared" si="23"/>
        <v>34</v>
      </c>
      <c r="F60" s="14">
        <f t="shared" si="24"/>
        <v>0</v>
      </c>
      <c r="G60" s="14">
        <f t="shared" si="25"/>
        <v>34</v>
      </c>
      <c r="H60" s="15">
        <f t="shared" si="26"/>
        <v>34</v>
      </c>
      <c r="I60" s="47">
        <v>58</v>
      </c>
      <c r="J60" s="14">
        <f t="shared" si="18"/>
        <v>64</v>
      </c>
      <c r="K60" s="14">
        <f t="shared" si="19"/>
        <v>0</v>
      </c>
      <c r="L60" s="14">
        <f t="shared" si="27"/>
        <v>64</v>
      </c>
      <c r="M60" s="15">
        <f t="shared" si="28"/>
        <v>64</v>
      </c>
      <c r="N60" s="16">
        <v>60</v>
      </c>
      <c r="O60" s="16">
        <f t="shared" si="41"/>
        <v>0</v>
      </c>
      <c r="P60" s="16">
        <f t="shared" si="42"/>
        <v>0</v>
      </c>
      <c r="Q60" s="16"/>
      <c r="R60" s="16">
        <f t="shared" si="29"/>
        <v>0</v>
      </c>
      <c r="S60" s="16">
        <f t="shared" si="30"/>
        <v>0</v>
      </c>
      <c r="T60" s="50">
        <v>178</v>
      </c>
      <c r="U60" s="16">
        <f t="shared" si="31"/>
        <v>0</v>
      </c>
      <c r="V60" s="16">
        <f t="shared" si="32"/>
        <v>27</v>
      </c>
      <c r="W60" s="16">
        <f t="shared" si="33"/>
        <v>27</v>
      </c>
      <c r="X60" s="15">
        <f t="shared" si="34"/>
        <v>27</v>
      </c>
      <c r="Y60" s="47">
        <v>23</v>
      </c>
      <c r="Z60" s="16">
        <f t="shared" si="35"/>
        <v>0</v>
      </c>
      <c r="AA60" s="16">
        <f t="shared" si="36"/>
        <v>54</v>
      </c>
      <c r="AB60" s="16">
        <f t="shared" si="37"/>
        <v>54</v>
      </c>
      <c r="AC60" s="15">
        <f t="shared" si="38"/>
        <v>54</v>
      </c>
      <c r="AD60" s="18">
        <f t="shared" si="39"/>
        <v>179</v>
      </c>
      <c r="AE60" s="19">
        <f t="shared" si="40"/>
        <v>179</v>
      </c>
      <c r="AF60" s="19">
        <f t="shared" si="22"/>
        <v>18</v>
      </c>
    </row>
    <row r="61" spans="1:32" x14ac:dyDescent="0.25">
      <c r="A61" s="43">
        <v>54</v>
      </c>
      <c r="B61" s="44" t="s">
        <v>157</v>
      </c>
      <c r="C61" s="45">
        <v>38</v>
      </c>
      <c r="D61" s="67">
        <v>8.01</v>
      </c>
      <c r="E61" s="14">
        <f t="shared" si="23"/>
        <v>31</v>
      </c>
      <c r="F61" s="14">
        <f t="shared" si="24"/>
        <v>0</v>
      </c>
      <c r="G61" s="14">
        <f t="shared" si="25"/>
        <v>31</v>
      </c>
      <c r="H61" s="15">
        <f t="shared" si="26"/>
        <v>31</v>
      </c>
      <c r="I61" s="47">
        <v>26</v>
      </c>
      <c r="J61" s="14">
        <f t="shared" si="18"/>
        <v>0</v>
      </c>
      <c r="K61" s="14">
        <f t="shared" si="19"/>
        <v>5</v>
      </c>
      <c r="L61" s="14">
        <f t="shared" si="27"/>
        <v>5</v>
      </c>
      <c r="M61" s="15">
        <f t="shared" si="28"/>
        <v>5</v>
      </c>
      <c r="N61" s="16">
        <v>60</v>
      </c>
      <c r="O61" s="16">
        <f t="shared" si="41"/>
        <v>0</v>
      </c>
      <c r="P61" s="16">
        <f t="shared" si="42"/>
        <v>0</v>
      </c>
      <c r="Q61" s="16"/>
      <c r="R61" s="16">
        <f t="shared" si="29"/>
        <v>0</v>
      </c>
      <c r="S61" s="16">
        <f t="shared" si="30"/>
        <v>0</v>
      </c>
      <c r="T61" s="50">
        <v>186</v>
      </c>
      <c r="U61" s="16">
        <f t="shared" si="31"/>
        <v>0</v>
      </c>
      <c r="V61" s="16">
        <f t="shared" si="32"/>
        <v>31</v>
      </c>
      <c r="W61" s="16">
        <f t="shared" si="33"/>
        <v>31</v>
      </c>
      <c r="X61" s="15">
        <f t="shared" si="34"/>
        <v>31</v>
      </c>
      <c r="Y61" s="47">
        <v>24.5</v>
      </c>
      <c r="Z61" s="16">
        <f t="shared" si="35"/>
        <v>0</v>
      </c>
      <c r="AA61" s="16">
        <f t="shared" si="36"/>
        <v>57</v>
      </c>
      <c r="AB61" s="16">
        <f t="shared" si="37"/>
        <v>57</v>
      </c>
      <c r="AC61" s="15">
        <f t="shared" si="38"/>
        <v>57</v>
      </c>
      <c r="AD61" s="18">
        <f t="shared" si="39"/>
        <v>124</v>
      </c>
      <c r="AE61" s="19">
        <f t="shared" si="40"/>
        <v>124</v>
      </c>
      <c r="AF61" s="19">
        <f t="shared" si="22"/>
        <v>102</v>
      </c>
    </row>
    <row r="62" spans="1:32" x14ac:dyDescent="0.25">
      <c r="A62" s="43">
        <v>55</v>
      </c>
      <c r="B62" s="44" t="s">
        <v>158</v>
      </c>
      <c r="C62" s="45">
        <v>38</v>
      </c>
      <c r="D62" s="67">
        <v>8</v>
      </c>
      <c r="E62" s="14">
        <f t="shared" si="23"/>
        <v>32</v>
      </c>
      <c r="F62" s="14">
        <f t="shared" si="24"/>
        <v>0</v>
      </c>
      <c r="G62" s="14">
        <f t="shared" si="25"/>
        <v>32</v>
      </c>
      <c r="H62" s="15">
        <f t="shared" si="26"/>
        <v>32</v>
      </c>
      <c r="I62" s="47">
        <v>43</v>
      </c>
      <c r="J62" s="14">
        <f t="shared" si="18"/>
        <v>0</v>
      </c>
      <c r="K62" s="14">
        <f t="shared" si="19"/>
        <v>27</v>
      </c>
      <c r="L62" s="14">
        <f t="shared" si="27"/>
        <v>27</v>
      </c>
      <c r="M62" s="15">
        <f t="shared" si="28"/>
        <v>27</v>
      </c>
      <c r="N62" s="16">
        <v>60</v>
      </c>
      <c r="O62" s="16">
        <f t="shared" si="41"/>
        <v>0</v>
      </c>
      <c r="P62" s="16">
        <f t="shared" si="42"/>
        <v>0</v>
      </c>
      <c r="Q62" s="16"/>
      <c r="R62" s="16">
        <f t="shared" si="29"/>
        <v>0</v>
      </c>
      <c r="S62" s="16">
        <f t="shared" si="30"/>
        <v>0</v>
      </c>
      <c r="T62" s="50">
        <v>184</v>
      </c>
      <c r="U62" s="16">
        <f t="shared" si="31"/>
        <v>0</v>
      </c>
      <c r="V62" s="16">
        <f t="shared" si="32"/>
        <v>30</v>
      </c>
      <c r="W62" s="16">
        <f t="shared" si="33"/>
        <v>30</v>
      </c>
      <c r="X62" s="15">
        <f t="shared" si="34"/>
        <v>30</v>
      </c>
      <c r="Y62" s="47">
        <v>10</v>
      </c>
      <c r="Z62" s="16">
        <f t="shared" si="35"/>
        <v>0</v>
      </c>
      <c r="AA62" s="16">
        <f t="shared" si="36"/>
        <v>20</v>
      </c>
      <c r="AB62" s="16">
        <f t="shared" si="37"/>
        <v>20</v>
      </c>
      <c r="AC62" s="15">
        <f t="shared" si="38"/>
        <v>20</v>
      </c>
      <c r="AD62" s="18">
        <f t="shared" si="39"/>
        <v>109</v>
      </c>
      <c r="AE62" s="19">
        <f t="shared" si="40"/>
        <v>109</v>
      </c>
      <c r="AF62" s="19">
        <f t="shared" si="22"/>
        <v>130</v>
      </c>
    </row>
    <row r="63" spans="1:32" x14ac:dyDescent="0.25">
      <c r="A63" s="43">
        <v>56</v>
      </c>
      <c r="B63" s="44" t="s">
        <v>159</v>
      </c>
      <c r="C63" s="45">
        <v>10</v>
      </c>
      <c r="D63" s="67">
        <v>8.1199999999999992</v>
      </c>
      <c r="E63" s="14">
        <f t="shared" si="23"/>
        <v>28</v>
      </c>
      <c r="F63" s="14">
        <f t="shared" si="24"/>
        <v>0</v>
      </c>
      <c r="G63" s="14">
        <f t="shared" si="25"/>
        <v>28</v>
      </c>
      <c r="H63" s="15">
        <f t="shared" si="26"/>
        <v>28</v>
      </c>
      <c r="I63" s="47">
        <v>40</v>
      </c>
      <c r="J63" s="14">
        <f t="shared" si="18"/>
        <v>0</v>
      </c>
      <c r="K63" s="14">
        <f t="shared" si="19"/>
        <v>21</v>
      </c>
      <c r="L63" s="14">
        <f t="shared" si="27"/>
        <v>21</v>
      </c>
      <c r="M63" s="15">
        <f t="shared" si="28"/>
        <v>21</v>
      </c>
      <c r="N63" s="16">
        <v>60</v>
      </c>
      <c r="O63" s="16">
        <f t="shared" si="41"/>
        <v>0</v>
      </c>
      <c r="P63" s="16">
        <f t="shared" si="42"/>
        <v>0</v>
      </c>
      <c r="Q63" s="16"/>
      <c r="R63" s="16">
        <f t="shared" si="29"/>
        <v>0</v>
      </c>
      <c r="S63" s="16">
        <f t="shared" si="30"/>
        <v>0</v>
      </c>
      <c r="T63" s="50">
        <v>211</v>
      </c>
      <c r="U63" s="16">
        <f t="shared" si="31"/>
        <v>0</v>
      </c>
      <c r="V63" s="16">
        <f t="shared" si="32"/>
        <v>50</v>
      </c>
      <c r="W63" s="16">
        <f t="shared" si="33"/>
        <v>50</v>
      </c>
      <c r="X63" s="15">
        <f t="shared" si="34"/>
        <v>50</v>
      </c>
      <c r="Y63" s="47">
        <v>10</v>
      </c>
      <c r="Z63" s="16">
        <f t="shared" si="35"/>
        <v>0</v>
      </c>
      <c r="AA63" s="16">
        <f t="shared" si="36"/>
        <v>20</v>
      </c>
      <c r="AB63" s="16">
        <f t="shared" si="37"/>
        <v>20</v>
      </c>
      <c r="AC63" s="15">
        <f t="shared" si="38"/>
        <v>20</v>
      </c>
      <c r="AD63" s="18">
        <f t="shared" si="39"/>
        <v>119</v>
      </c>
      <c r="AE63" s="19">
        <f t="shared" si="40"/>
        <v>119</v>
      </c>
      <c r="AF63" s="19">
        <f t="shared" si="22"/>
        <v>115</v>
      </c>
    </row>
    <row r="64" spans="1:32" x14ac:dyDescent="0.25">
      <c r="A64" s="43">
        <v>57</v>
      </c>
      <c r="B64" s="44" t="s">
        <v>160</v>
      </c>
      <c r="C64" s="45">
        <v>10</v>
      </c>
      <c r="D64" s="67">
        <v>7.57</v>
      </c>
      <c r="E64" s="14">
        <f t="shared" si="23"/>
        <v>46</v>
      </c>
      <c r="F64" s="14">
        <f t="shared" si="24"/>
        <v>0</v>
      </c>
      <c r="G64" s="14">
        <f t="shared" si="25"/>
        <v>46</v>
      </c>
      <c r="H64" s="15">
        <f t="shared" si="26"/>
        <v>46</v>
      </c>
      <c r="I64" s="47">
        <v>50</v>
      </c>
      <c r="J64" s="14">
        <f t="shared" si="18"/>
        <v>47</v>
      </c>
      <c r="K64" s="14">
        <f t="shared" si="19"/>
        <v>0</v>
      </c>
      <c r="L64" s="14">
        <f t="shared" si="27"/>
        <v>47</v>
      </c>
      <c r="M64" s="15">
        <f t="shared" si="28"/>
        <v>47</v>
      </c>
      <c r="N64" s="16">
        <v>60</v>
      </c>
      <c r="O64" s="16">
        <f t="shared" si="41"/>
        <v>0</v>
      </c>
      <c r="P64" s="16">
        <f t="shared" si="42"/>
        <v>0</v>
      </c>
      <c r="Q64" s="16"/>
      <c r="R64" s="16">
        <f t="shared" si="29"/>
        <v>0</v>
      </c>
      <c r="S64" s="16">
        <f t="shared" si="30"/>
        <v>0</v>
      </c>
      <c r="T64" s="50">
        <v>168</v>
      </c>
      <c r="U64" s="16">
        <f t="shared" si="31"/>
        <v>0</v>
      </c>
      <c r="V64" s="16">
        <f t="shared" si="32"/>
        <v>22</v>
      </c>
      <c r="W64" s="16">
        <f t="shared" si="33"/>
        <v>22</v>
      </c>
      <c r="X64" s="15">
        <f t="shared" si="34"/>
        <v>22</v>
      </c>
      <c r="Y64" s="47">
        <v>19</v>
      </c>
      <c r="Z64" s="16">
        <f t="shared" si="35"/>
        <v>0</v>
      </c>
      <c r="AA64" s="16">
        <f t="shared" si="36"/>
        <v>44</v>
      </c>
      <c r="AB64" s="16">
        <f t="shared" si="37"/>
        <v>44</v>
      </c>
      <c r="AC64" s="15">
        <f t="shared" si="38"/>
        <v>44</v>
      </c>
      <c r="AD64" s="18">
        <f t="shared" si="39"/>
        <v>159</v>
      </c>
      <c r="AE64" s="19">
        <f t="shared" si="40"/>
        <v>159</v>
      </c>
      <c r="AF64" s="19">
        <f t="shared" si="22"/>
        <v>42</v>
      </c>
    </row>
    <row r="65" spans="1:32" x14ac:dyDescent="0.25">
      <c r="A65" s="43">
        <v>58</v>
      </c>
      <c r="B65" s="44" t="s">
        <v>161</v>
      </c>
      <c r="C65" s="45">
        <v>10</v>
      </c>
      <c r="D65" s="67">
        <v>8.15</v>
      </c>
      <c r="E65" s="14">
        <f t="shared" si="23"/>
        <v>0</v>
      </c>
      <c r="F65" s="14">
        <f t="shared" si="24"/>
        <v>27</v>
      </c>
      <c r="G65" s="14">
        <f t="shared" si="25"/>
        <v>27</v>
      </c>
      <c r="H65" s="15">
        <f t="shared" si="26"/>
        <v>27</v>
      </c>
      <c r="I65" s="47">
        <v>50</v>
      </c>
      <c r="J65" s="14">
        <f t="shared" si="18"/>
        <v>47</v>
      </c>
      <c r="K65" s="14">
        <f t="shared" si="19"/>
        <v>0</v>
      </c>
      <c r="L65" s="14">
        <f t="shared" si="27"/>
        <v>47</v>
      </c>
      <c r="M65" s="15">
        <f t="shared" si="28"/>
        <v>47</v>
      </c>
      <c r="N65" s="16">
        <v>60</v>
      </c>
      <c r="O65" s="16">
        <f t="shared" si="41"/>
        <v>0</v>
      </c>
      <c r="P65" s="16">
        <f t="shared" si="42"/>
        <v>0</v>
      </c>
      <c r="Q65" s="16"/>
      <c r="R65" s="16">
        <f t="shared" si="29"/>
        <v>0</v>
      </c>
      <c r="S65" s="16">
        <f t="shared" si="30"/>
        <v>0</v>
      </c>
      <c r="T65" s="50">
        <v>180</v>
      </c>
      <c r="U65" s="16">
        <f t="shared" si="31"/>
        <v>0</v>
      </c>
      <c r="V65" s="16">
        <f t="shared" si="32"/>
        <v>28</v>
      </c>
      <c r="W65" s="16">
        <f t="shared" si="33"/>
        <v>28</v>
      </c>
      <c r="X65" s="15">
        <f t="shared" si="34"/>
        <v>28</v>
      </c>
      <c r="Y65" s="47">
        <v>24</v>
      </c>
      <c r="Z65" s="16">
        <f t="shared" si="35"/>
        <v>0</v>
      </c>
      <c r="AA65" s="16">
        <f t="shared" si="36"/>
        <v>56</v>
      </c>
      <c r="AB65" s="16">
        <f t="shared" si="37"/>
        <v>56</v>
      </c>
      <c r="AC65" s="15">
        <f t="shared" si="38"/>
        <v>56</v>
      </c>
      <c r="AD65" s="18">
        <f t="shared" si="39"/>
        <v>158</v>
      </c>
      <c r="AE65" s="19">
        <f t="shared" si="40"/>
        <v>158</v>
      </c>
      <c r="AF65" s="19">
        <f t="shared" si="22"/>
        <v>44</v>
      </c>
    </row>
    <row r="66" spans="1:32" x14ac:dyDescent="0.25">
      <c r="A66" s="43">
        <v>59</v>
      </c>
      <c r="B66" s="44" t="s">
        <v>162</v>
      </c>
      <c r="C66" s="45">
        <v>10</v>
      </c>
      <c r="D66" s="67">
        <v>8.35</v>
      </c>
      <c r="E66" s="14">
        <f t="shared" si="23"/>
        <v>0</v>
      </c>
      <c r="F66" s="14">
        <f t="shared" si="24"/>
        <v>21</v>
      </c>
      <c r="G66" s="14">
        <f t="shared" si="25"/>
        <v>21</v>
      </c>
      <c r="H66" s="15">
        <f t="shared" si="26"/>
        <v>21</v>
      </c>
      <c r="I66" s="47">
        <v>27</v>
      </c>
      <c r="J66" s="14">
        <f t="shared" si="18"/>
        <v>0</v>
      </c>
      <c r="K66" s="14">
        <f t="shared" si="19"/>
        <v>6</v>
      </c>
      <c r="L66" s="14">
        <f t="shared" si="27"/>
        <v>6</v>
      </c>
      <c r="M66" s="15">
        <f t="shared" si="28"/>
        <v>6</v>
      </c>
      <c r="N66" s="16">
        <v>60</v>
      </c>
      <c r="O66" s="16">
        <f t="shared" si="41"/>
        <v>0</v>
      </c>
      <c r="P66" s="16">
        <f t="shared" si="42"/>
        <v>0</v>
      </c>
      <c r="Q66" s="16"/>
      <c r="R66" s="16">
        <f t="shared" si="29"/>
        <v>0</v>
      </c>
      <c r="S66" s="16">
        <f t="shared" si="30"/>
        <v>0</v>
      </c>
      <c r="T66" s="50">
        <v>180</v>
      </c>
      <c r="U66" s="16">
        <f t="shared" si="31"/>
        <v>0</v>
      </c>
      <c r="V66" s="16">
        <f t="shared" si="32"/>
        <v>28</v>
      </c>
      <c r="W66" s="16">
        <f t="shared" si="33"/>
        <v>28</v>
      </c>
      <c r="X66" s="15">
        <f t="shared" si="34"/>
        <v>28</v>
      </c>
      <c r="Y66" s="47">
        <v>21.5</v>
      </c>
      <c r="Z66" s="16">
        <f t="shared" si="35"/>
        <v>0</v>
      </c>
      <c r="AA66" s="16">
        <f t="shared" si="36"/>
        <v>51</v>
      </c>
      <c r="AB66" s="16">
        <f t="shared" si="37"/>
        <v>51</v>
      </c>
      <c r="AC66" s="15">
        <f t="shared" si="38"/>
        <v>51</v>
      </c>
      <c r="AD66" s="18">
        <f t="shared" si="39"/>
        <v>106</v>
      </c>
      <c r="AE66" s="19">
        <f t="shared" si="40"/>
        <v>106</v>
      </c>
      <c r="AF66" s="19">
        <f t="shared" si="22"/>
        <v>136</v>
      </c>
    </row>
    <row r="67" spans="1:32" x14ac:dyDescent="0.25">
      <c r="A67" s="43">
        <v>60</v>
      </c>
      <c r="B67" s="44" t="s">
        <v>163</v>
      </c>
      <c r="C67" s="45">
        <v>10</v>
      </c>
      <c r="D67" s="67">
        <v>8.1999999999999993</v>
      </c>
      <c r="E67" s="14">
        <f t="shared" si="23"/>
        <v>0</v>
      </c>
      <c r="F67" s="14">
        <f t="shared" si="24"/>
        <v>26</v>
      </c>
      <c r="G67" s="14">
        <f t="shared" si="25"/>
        <v>26</v>
      </c>
      <c r="H67" s="15">
        <f t="shared" si="26"/>
        <v>26</v>
      </c>
      <c r="I67" s="47">
        <v>17</v>
      </c>
      <c r="J67" s="14">
        <f t="shared" si="18"/>
        <v>0</v>
      </c>
      <c r="K67" s="14">
        <f t="shared" si="19"/>
        <v>0</v>
      </c>
      <c r="L67" s="14">
        <f t="shared" si="27"/>
        <v>0</v>
      </c>
      <c r="M67" s="15">
        <f t="shared" si="28"/>
        <v>0</v>
      </c>
      <c r="N67" s="16">
        <v>60</v>
      </c>
      <c r="O67" s="16">
        <f t="shared" si="41"/>
        <v>0</v>
      </c>
      <c r="P67" s="16">
        <f t="shared" si="42"/>
        <v>0</v>
      </c>
      <c r="Q67" s="16"/>
      <c r="R67" s="16">
        <f t="shared" si="29"/>
        <v>0</v>
      </c>
      <c r="S67" s="16">
        <f t="shared" si="30"/>
        <v>0</v>
      </c>
      <c r="T67" s="50">
        <v>205</v>
      </c>
      <c r="U67" s="16">
        <f t="shared" si="31"/>
        <v>0</v>
      </c>
      <c r="V67" s="16">
        <f t="shared" si="32"/>
        <v>45</v>
      </c>
      <c r="W67" s="16">
        <f t="shared" si="33"/>
        <v>45</v>
      </c>
      <c r="X67" s="15">
        <f t="shared" si="34"/>
        <v>45</v>
      </c>
      <c r="Y67" s="47">
        <v>11.5</v>
      </c>
      <c r="Z67" s="16">
        <f t="shared" si="35"/>
        <v>0</v>
      </c>
      <c r="AA67" s="16">
        <f t="shared" si="36"/>
        <v>23</v>
      </c>
      <c r="AB67" s="16">
        <f t="shared" si="37"/>
        <v>23</v>
      </c>
      <c r="AC67" s="15">
        <f t="shared" si="38"/>
        <v>23</v>
      </c>
      <c r="AD67" s="18">
        <f t="shared" si="39"/>
        <v>94</v>
      </c>
      <c r="AE67" s="19">
        <f t="shared" si="40"/>
        <v>94</v>
      </c>
      <c r="AF67" s="19">
        <f t="shared" si="22"/>
        <v>154</v>
      </c>
    </row>
    <row r="68" spans="1:32" x14ac:dyDescent="0.25">
      <c r="A68" s="43">
        <v>61</v>
      </c>
      <c r="B68" s="44" t="s">
        <v>183</v>
      </c>
      <c r="C68" s="45">
        <v>23</v>
      </c>
      <c r="D68" s="67">
        <v>7.57</v>
      </c>
      <c r="E68" s="14">
        <f t="shared" si="23"/>
        <v>46</v>
      </c>
      <c r="F68" s="14">
        <f t="shared" si="24"/>
        <v>0</v>
      </c>
      <c r="G68" s="14">
        <f t="shared" si="25"/>
        <v>46</v>
      </c>
      <c r="H68" s="15">
        <f t="shared" si="26"/>
        <v>46</v>
      </c>
      <c r="I68" s="47">
        <v>43</v>
      </c>
      <c r="J68" s="14">
        <f t="shared" si="18"/>
        <v>0</v>
      </c>
      <c r="K68" s="14">
        <f t="shared" si="19"/>
        <v>27</v>
      </c>
      <c r="L68" s="14">
        <f t="shared" si="27"/>
        <v>27</v>
      </c>
      <c r="M68" s="15">
        <f t="shared" si="28"/>
        <v>27</v>
      </c>
      <c r="N68" s="16">
        <v>60</v>
      </c>
      <c r="O68" s="16">
        <f t="shared" si="41"/>
        <v>0</v>
      </c>
      <c r="P68" s="16">
        <f t="shared" si="42"/>
        <v>0</v>
      </c>
      <c r="Q68" s="16"/>
      <c r="R68" s="16">
        <f t="shared" si="29"/>
        <v>0</v>
      </c>
      <c r="S68" s="16">
        <f t="shared" si="30"/>
        <v>0</v>
      </c>
      <c r="T68" s="50">
        <v>204</v>
      </c>
      <c r="U68" s="16">
        <f t="shared" si="31"/>
        <v>0</v>
      </c>
      <c r="V68" s="16">
        <f t="shared" si="32"/>
        <v>44</v>
      </c>
      <c r="W68" s="16">
        <f t="shared" si="33"/>
        <v>44</v>
      </c>
      <c r="X68" s="15">
        <f t="shared" si="34"/>
        <v>44</v>
      </c>
      <c r="Y68" s="47">
        <v>20</v>
      </c>
      <c r="Z68" s="16">
        <f t="shared" si="35"/>
        <v>0</v>
      </c>
      <c r="AA68" s="16">
        <f t="shared" si="36"/>
        <v>47</v>
      </c>
      <c r="AB68" s="16">
        <f t="shared" si="37"/>
        <v>47</v>
      </c>
      <c r="AC68" s="15">
        <f t="shared" si="38"/>
        <v>47</v>
      </c>
      <c r="AD68" s="18">
        <f t="shared" si="39"/>
        <v>164</v>
      </c>
      <c r="AE68" s="19">
        <f t="shared" si="40"/>
        <v>164</v>
      </c>
      <c r="AF68" s="19">
        <f t="shared" si="22"/>
        <v>35</v>
      </c>
    </row>
    <row r="69" spans="1:32" x14ac:dyDescent="0.25">
      <c r="A69" s="43">
        <v>62</v>
      </c>
      <c r="B69" s="44" t="s">
        <v>184</v>
      </c>
      <c r="C69" s="45">
        <v>23</v>
      </c>
      <c r="D69" s="67">
        <v>7.73</v>
      </c>
      <c r="E69" s="14">
        <f t="shared" si="23"/>
        <v>40</v>
      </c>
      <c r="F69" s="14">
        <f t="shared" si="24"/>
        <v>0</v>
      </c>
      <c r="G69" s="14">
        <f t="shared" si="25"/>
        <v>40</v>
      </c>
      <c r="H69" s="15">
        <f t="shared" si="26"/>
        <v>40</v>
      </c>
      <c r="I69" s="47">
        <v>48</v>
      </c>
      <c r="J69" s="14">
        <f t="shared" si="18"/>
        <v>0</v>
      </c>
      <c r="K69" s="14">
        <f t="shared" si="19"/>
        <v>41</v>
      </c>
      <c r="L69" s="14">
        <f t="shared" si="27"/>
        <v>41</v>
      </c>
      <c r="M69" s="15">
        <f t="shared" si="28"/>
        <v>41</v>
      </c>
      <c r="N69" s="16">
        <v>60</v>
      </c>
      <c r="O69" s="16">
        <f t="shared" si="41"/>
        <v>0</v>
      </c>
      <c r="P69" s="16">
        <f t="shared" si="42"/>
        <v>0</v>
      </c>
      <c r="Q69" s="16"/>
      <c r="R69" s="16">
        <f t="shared" si="29"/>
        <v>0</v>
      </c>
      <c r="S69" s="16">
        <f t="shared" si="30"/>
        <v>0</v>
      </c>
      <c r="T69" s="50">
        <v>180</v>
      </c>
      <c r="U69" s="16">
        <f t="shared" si="31"/>
        <v>0</v>
      </c>
      <c r="V69" s="16">
        <f t="shared" si="32"/>
        <v>28</v>
      </c>
      <c r="W69" s="16">
        <f t="shared" si="33"/>
        <v>28</v>
      </c>
      <c r="X69" s="15">
        <f t="shared" si="34"/>
        <v>28</v>
      </c>
      <c r="Y69" s="47">
        <v>-3</v>
      </c>
      <c r="Z69" s="16">
        <f t="shared" si="35"/>
        <v>0</v>
      </c>
      <c r="AA69" s="16">
        <f t="shared" si="36"/>
        <v>1</v>
      </c>
      <c r="AB69" s="16">
        <f t="shared" si="37"/>
        <v>1</v>
      </c>
      <c r="AC69" s="15">
        <f t="shared" si="38"/>
        <v>1</v>
      </c>
      <c r="AD69" s="18">
        <f t="shared" si="39"/>
        <v>110</v>
      </c>
      <c r="AE69" s="19">
        <f t="shared" si="40"/>
        <v>110</v>
      </c>
      <c r="AF69" s="19">
        <f t="shared" si="22"/>
        <v>127</v>
      </c>
    </row>
    <row r="70" spans="1:32" x14ac:dyDescent="0.25">
      <c r="A70" s="43">
        <v>63</v>
      </c>
      <c r="B70" s="44" t="s">
        <v>185</v>
      </c>
      <c r="C70" s="45">
        <v>23</v>
      </c>
      <c r="D70" s="67">
        <v>8.41</v>
      </c>
      <c r="E70" s="14">
        <f t="shared" si="23"/>
        <v>0</v>
      </c>
      <c r="F70" s="14">
        <f t="shared" si="24"/>
        <v>19</v>
      </c>
      <c r="G70" s="14">
        <f t="shared" si="25"/>
        <v>19</v>
      </c>
      <c r="H70" s="15">
        <f t="shared" si="26"/>
        <v>19</v>
      </c>
      <c r="I70" s="47">
        <v>34</v>
      </c>
      <c r="J70" s="14">
        <f t="shared" si="18"/>
        <v>0</v>
      </c>
      <c r="K70" s="14">
        <f t="shared" si="19"/>
        <v>13</v>
      </c>
      <c r="L70" s="14">
        <f t="shared" si="27"/>
        <v>13</v>
      </c>
      <c r="M70" s="15">
        <f t="shared" si="28"/>
        <v>13</v>
      </c>
      <c r="N70" s="16">
        <v>60</v>
      </c>
      <c r="O70" s="16">
        <f t="shared" si="41"/>
        <v>0</v>
      </c>
      <c r="P70" s="16">
        <f t="shared" si="42"/>
        <v>0</v>
      </c>
      <c r="Q70" s="16"/>
      <c r="R70" s="16">
        <f t="shared" si="29"/>
        <v>0</v>
      </c>
      <c r="S70" s="16">
        <f t="shared" si="30"/>
        <v>0</v>
      </c>
      <c r="T70" s="50">
        <v>157</v>
      </c>
      <c r="U70" s="16">
        <f t="shared" si="31"/>
        <v>0</v>
      </c>
      <c r="V70" s="16">
        <f t="shared" si="32"/>
        <v>16</v>
      </c>
      <c r="W70" s="16">
        <f t="shared" si="33"/>
        <v>16</v>
      </c>
      <c r="X70" s="15">
        <f t="shared" si="34"/>
        <v>16</v>
      </c>
      <c r="Y70" s="47">
        <v>23</v>
      </c>
      <c r="Z70" s="16">
        <f t="shared" si="35"/>
        <v>0</v>
      </c>
      <c r="AA70" s="16">
        <f t="shared" si="36"/>
        <v>54</v>
      </c>
      <c r="AB70" s="16">
        <f t="shared" si="37"/>
        <v>54</v>
      </c>
      <c r="AC70" s="15">
        <f t="shared" si="38"/>
        <v>54</v>
      </c>
      <c r="AD70" s="18">
        <f t="shared" si="39"/>
        <v>102</v>
      </c>
      <c r="AE70" s="19">
        <f t="shared" si="40"/>
        <v>102</v>
      </c>
      <c r="AF70" s="19">
        <f t="shared" si="22"/>
        <v>142</v>
      </c>
    </row>
    <row r="71" spans="1:32" x14ac:dyDescent="0.25">
      <c r="A71" s="43">
        <v>64</v>
      </c>
      <c r="B71" s="44" t="s">
        <v>186</v>
      </c>
      <c r="C71" s="45">
        <v>23</v>
      </c>
      <c r="D71" s="67">
        <v>8.42</v>
      </c>
      <c r="E71" s="14">
        <f t="shared" si="23"/>
        <v>0</v>
      </c>
      <c r="F71" s="14">
        <f t="shared" si="24"/>
        <v>19</v>
      </c>
      <c r="G71" s="14">
        <f t="shared" si="25"/>
        <v>19</v>
      </c>
      <c r="H71" s="15">
        <f t="shared" si="26"/>
        <v>19</v>
      </c>
      <c r="I71" s="47">
        <v>39</v>
      </c>
      <c r="J71" s="14">
        <f t="shared" si="18"/>
        <v>0</v>
      </c>
      <c r="K71" s="14">
        <f t="shared" si="19"/>
        <v>19</v>
      </c>
      <c r="L71" s="14">
        <f t="shared" si="27"/>
        <v>19</v>
      </c>
      <c r="M71" s="15">
        <f t="shared" si="28"/>
        <v>19</v>
      </c>
      <c r="N71" s="16">
        <v>60</v>
      </c>
      <c r="O71" s="16">
        <f t="shared" si="41"/>
        <v>0</v>
      </c>
      <c r="P71" s="16">
        <f t="shared" si="42"/>
        <v>0</v>
      </c>
      <c r="Q71" s="16"/>
      <c r="R71" s="16">
        <f t="shared" si="29"/>
        <v>0</v>
      </c>
      <c r="S71" s="16">
        <f t="shared" si="30"/>
        <v>0</v>
      </c>
      <c r="T71" s="50">
        <v>166</v>
      </c>
      <c r="U71" s="16">
        <f t="shared" si="31"/>
        <v>0</v>
      </c>
      <c r="V71" s="16">
        <f t="shared" si="32"/>
        <v>21</v>
      </c>
      <c r="W71" s="16">
        <f t="shared" si="33"/>
        <v>21</v>
      </c>
      <c r="X71" s="15">
        <f t="shared" si="34"/>
        <v>21</v>
      </c>
      <c r="Y71" s="47">
        <v>14</v>
      </c>
      <c r="Z71" s="16">
        <f t="shared" si="35"/>
        <v>0</v>
      </c>
      <c r="AA71" s="16">
        <f t="shared" si="36"/>
        <v>29</v>
      </c>
      <c r="AB71" s="16">
        <f t="shared" si="37"/>
        <v>29</v>
      </c>
      <c r="AC71" s="15">
        <f t="shared" si="38"/>
        <v>29</v>
      </c>
      <c r="AD71" s="18">
        <f t="shared" si="39"/>
        <v>88</v>
      </c>
      <c r="AE71" s="19">
        <f t="shared" si="40"/>
        <v>88</v>
      </c>
      <c r="AF71" s="19">
        <f t="shared" si="22"/>
        <v>158</v>
      </c>
    </row>
    <row r="72" spans="1:32" x14ac:dyDescent="0.25">
      <c r="A72" s="43">
        <v>65</v>
      </c>
      <c r="B72" s="44" t="s">
        <v>187</v>
      </c>
      <c r="C72" s="45">
        <v>23</v>
      </c>
      <c r="D72" s="67">
        <v>8.41</v>
      </c>
      <c r="E72" s="14">
        <f t="shared" ref="E72:E103" si="43">IF(D72&gt;8.13,0,IF(D72&gt;8.1,28,IF(D72&gt;8.06,29,IF(D72&gt;8.03,30,IF(D72&gt;8,31,IF(D72&gt;7.95,32,IF(D72&gt;7.93,33,IF(D72&gt;7.9,34,IF(D72&gt;7.85,35,IF(D72&gt;7.83,36,IF(D72&gt;7.8,37,IF(D72&gt;7.75,38,IF(D72&gt;7.74,39,IF(D72&gt;7.72,40,IF(D72&gt;7.7,41,IF(D72&gt;7.65,42,IF(D72&gt;7.64,43,IF(D72&gt;7.62,44,IF(D72&gt;7.6,45,IF(D72&gt;7.55,46,IF(D72&gt;7.54,47,IF(D72&gt;7.53,48,IF(D72&gt;7.5,49,IF(D72&gt;7.45,50,IF(D72&gt;7.43,51,IF(D72&gt;7.4,52,IF(D72&gt;7.35,53,IF(D72&gt;7.34,54,IF(D72&gt;7.3,55,IF(D72&gt;7.25,56,IF(D72&gt;7.24,57,IF(D72&gt;7.2,58,IF(D72&gt;7.15,59,IF(D72&gt;7.1,60,IF(D72&gt;7,61,IF(D72&gt;7,62,IF(D72&gt;6.95,63,IF(D72&gt;6.9,64,IF(D72&gt;6.85,65,IF(D72&gt;6.8,66,IF(D72&gt;6.75,67,IF(D72&gt;6.7,68,IF(D72&gt;6.6,69,IF(D72&gt;6.1,70,))))))))))))))))))))))))))))))))))))))))))))</f>
        <v>0</v>
      </c>
      <c r="F72" s="14">
        <f t="shared" ref="F72:F103" si="44">IF(D72&gt;9.5,0,IF(D72&gt;9.4,1,IF(D72&gt;9.3,2,IF(D72&gt;9.2,3,IF(D72&gt;9.1,4,IF(D72&gt;9.05,5,IF(D72&gt;9,6,IF(D72&gt;8.95,7,IF(D72&gt;8.9,8,IF(D72&gt;8.85,9,IF(D72&gt;8.8,10,IF(D72&gt;8.75,11,IF(D72&gt;8.7,12,IF(D72&gt;8.65,13,IF(D72&gt;8.6,14,IF(D72&gt;8.55,15,IF(D72&gt;8.5,16,IF(D72&gt;8.45,17,IF(D72&gt;8.43,18,IF(D72&gt;8.4,19,IF(D72&gt;8.35,20,IF(D72&gt;8.32,21,IF(D72&gt;8.3,22,IF(D72&gt;8.25,23,IF(D72&gt;8.23,24,IF(D72&gt;8.2,25,IF(D72&gt;8.15,26,IF(D72&gt;8.13,27,))))))))))))))))))))))))))))</f>
        <v>19</v>
      </c>
      <c r="G72" s="14">
        <f t="shared" ref="G72:G103" si="45">E72+F72</f>
        <v>19</v>
      </c>
      <c r="H72" s="15">
        <f t="shared" ref="H72:H103" si="46">G72</f>
        <v>19</v>
      </c>
      <c r="I72" s="47">
        <v>42</v>
      </c>
      <c r="J72" s="14">
        <f t="shared" si="18"/>
        <v>0</v>
      </c>
      <c r="K72" s="14">
        <f t="shared" si="19"/>
        <v>25</v>
      </c>
      <c r="L72" s="14">
        <f t="shared" ref="L72:L103" si="47">J72+K72</f>
        <v>25</v>
      </c>
      <c r="M72" s="15">
        <f t="shared" ref="M72:M103" si="48">L72</f>
        <v>25</v>
      </c>
      <c r="N72" s="16">
        <v>60</v>
      </c>
      <c r="O72" s="16">
        <f t="shared" si="41"/>
        <v>0</v>
      </c>
      <c r="P72" s="16">
        <f t="shared" si="42"/>
        <v>0</v>
      </c>
      <c r="Q72" s="16"/>
      <c r="R72" s="16">
        <f t="shared" ref="R72:R103" si="49">O72+P72+Q72</f>
        <v>0</v>
      </c>
      <c r="S72" s="16">
        <f t="shared" ref="S72:S103" si="50">R72</f>
        <v>0</v>
      </c>
      <c r="T72" s="50">
        <v>167</v>
      </c>
      <c r="U72" s="16">
        <f t="shared" ref="U72:U103" si="51">IF(T72&lt;230,0,IF(T72&lt;232,60,IF(T72&lt;234,61,IF(T72&lt;236,62,IF(T72&lt;238,63,IF(T72&lt;240,64,IF(T72&lt;243,65,IF(T72&lt;246,66,IF(T72&lt;249,67,IF(T72&lt;252,68,IF(T72&lt;255,69,IF(T72&lt;280,70,))))))))))))</f>
        <v>0</v>
      </c>
      <c r="V72" s="16">
        <f t="shared" ref="V72:V103" si="52">IF(T72&lt;116,0,IF(T72&lt;119,1,IF(T72&lt;122,2,IF(T72&lt;125,3,IF(T72&lt;128,4,IF(T72&lt;131,5,IF(T72&lt;134,6,IF(T72&lt;137,7,IF(T72&lt;140,8,IF(T72&lt;143,9,IF(T72&lt;146,10,IF(T72&lt;148,11,IF(T72&lt;150,12,IF(T72&lt;152,13,IF(T72&lt;154,14,IF(T72&lt;156,15,IF(T72&lt;158,16,IF(T72&lt;160,17,IF(T72&lt;162,18,IF(T72&lt;164,19,IF(T72&lt;166,20,IF(T72&lt;168,21,IF(T72&lt;170,22,IF(T72&lt;172,23,IF(T72&lt;174,24,IF(T72&lt;176,25,IF(T72&lt;178,26,IF(T72&lt;180,27,IF(T72&lt;182,28,IF(T72&lt;184,29,IF(T72&lt;186,30,IF(T72&lt;188,31,IF(T72&lt;190,32,IF(T72&lt;192,33,IF(T72&lt;194,34,IF(T72&lt;196,35,IF(T72&lt;197,36,IF(T72&lt;198,37,IF(T72&lt;199,38,IF(T72&lt;200,39,IF(T72&lt;201,40,IF(T72&lt;202,41,IF(T72&lt;203,42,IF(T72&lt;204,43,IF(T72&lt;205,44,IF(T72&lt;206,45,IF(T72&lt;207,46,IF(T72&lt;208,47,IF(T72&lt;209,48,IF(T72&lt;210,49,IF(T72&lt;212,50,IF(T72&lt;214,51,IF(T72&lt;216,52,IF(T72&lt;218,53,IF(T72&lt;220,54,IF(T72&lt;222,55,IF(T72&lt;224,56,IF(T72&lt;226,57,IF(T72&lt;228,58,IF(T72&lt;230,59,))))))))))))))))))))))))))))))))))))))))))))))))))))))))))))</f>
        <v>21</v>
      </c>
      <c r="W72" s="16">
        <f t="shared" ref="W72:W103" si="53">U72+V72</f>
        <v>21</v>
      </c>
      <c r="X72" s="15">
        <f t="shared" ref="X72:X103" si="54">W72</f>
        <v>21</v>
      </c>
      <c r="Y72" s="47">
        <v>15</v>
      </c>
      <c r="Z72" s="16">
        <f t="shared" ref="Z72:Z103" si="55">IF(Y72&lt;26,0,IF(Y72&lt;26.5,60,IF(Y72&lt;27,61,IF(Y72&lt;28,62,IF(Y72&lt;29,63,IF(Y72&lt;30,64,IF(Y72&lt;31,65,IF(Y72&lt;32,66,IF(Y72&lt;33,67,IF(Y72&lt;34,68,IF(Y72&lt;35,69,IF(Y72&lt;36,70,IF(Y72&lt;37,71,IF(Y72&lt;38,72,IF(Y72&lt;39,73,IF(Y72&lt;40,74,IF(Y72&lt;41,75,IF(Y72&lt;42,76,IF(Y72&lt;43,77,)))))))))))))))))))</f>
        <v>0</v>
      </c>
      <c r="AA72" s="16">
        <f t="shared" ref="AA72:AA103" si="56">IF(Y72&lt;-3,0,IF(Y72&lt;-2,1,IF(Y72&lt;-1,2,IF(Y72&lt;0,3,IF(Y72&lt;1,4,IF(Y72&lt;2,5,IF(Y72&lt;3,6,IF(Y72&lt;4,7,IF(Y72&lt;4.5,8,IF(Y72&lt;5,9,IF(Y72&lt;5.5,10,IF(Y72&lt;6,11,IF(Y72&lt;6.5,12,IF(Y72&lt;7,13,IF(Y72&lt;7.5,14,IF(Y72&lt;8,15,IF(Y72&lt;8.5,16,IF(Y72&lt;9,17,IF(Y72&lt;9.5,18,IF(Y72&lt;10,19,IF(Y72&lt;10.5,20,IF(Y72&lt;11,21,IF(Y72&lt;11.5,22,IF(Y72&lt;12,23,IF(Y72&lt;12.5,24,IF(Y72&lt;13,25,IF(Y72&lt;13.5,26,IF(Y72&lt;13.7,27,IF(Y72&lt;14,28,IF(Y72&lt;14.5,29,IF(Y72&lt;14.6,30,IF(Y72&lt;15,31,IF(Y72&lt;15.5,32,IF(Y72&lt;15.6,33,IF(Y72&lt;16,34,IF(Y72&lt;16.5,35,IF(Y72&lt;16.7,36,IF(Y72&lt;17,37,IF(Y72&lt;17.5,38,IF(Y72&lt;17.7,39,IF(Y72&lt;18,40,IF(Y72&lt;18.5,41,IF(Y72&lt;18.6,42,IF(Y72&lt;19,43,IF(Y72&lt;19.5,44,IF(Y72&lt;19.6,45,IF(Y72&lt;20,46,IF(Y72&lt;20.5,47,IF(Y72&lt;20.6,48,IF(Y72&lt;21,49,IF(Y72&lt;21.5,50,IF(Y72&lt;22,51,IF(Y72&lt;22.5,52,IF(Y72&lt;23,53,IF(Y72&lt;23.5,54,IF(Y72&lt;24,55,IF(Y72&lt;24.5,56,IF(Y72&lt;25,57,IF(Y72&lt;25.5,58,IF(Y72&lt;26,59,))))))))))))))))))))))))))))))))))))))))))))))))))))))))))))</f>
        <v>32</v>
      </c>
      <c r="AB72" s="16">
        <f t="shared" ref="AB72:AB103" si="57">Z72+AA72</f>
        <v>32</v>
      </c>
      <c r="AC72" s="15">
        <f t="shared" ref="AC72:AC103" si="58">AB72</f>
        <v>32</v>
      </c>
      <c r="AD72" s="18">
        <f t="shared" ref="AD72:AD103" si="59">H72+M72+S72+X72+AC72</f>
        <v>97</v>
      </c>
      <c r="AE72" s="19">
        <f t="shared" ref="AE72:AE103" si="60">AD72</f>
        <v>97</v>
      </c>
      <c r="AF72" s="19">
        <f t="shared" si="22"/>
        <v>152</v>
      </c>
    </row>
    <row r="73" spans="1:32" x14ac:dyDescent="0.25">
      <c r="A73" s="43">
        <v>66</v>
      </c>
      <c r="B73" s="44" t="s">
        <v>188</v>
      </c>
      <c r="C73" s="45">
        <v>50</v>
      </c>
      <c r="D73" s="67">
        <v>7.7</v>
      </c>
      <c r="E73" s="14">
        <f t="shared" si="43"/>
        <v>42</v>
      </c>
      <c r="F73" s="14">
        <f t="shared" si="44"/>
        <v>0</v>
      </c>
      <c r="G73" s="14">
        <f t="shared" si="45"/>
        <v>42</v>
      </c>
      <c r="H73" s="15">
        <f t="shared" si="46"/>
        <v>42</v>
      </c>
      <c r="I73" s="47">
        <v>31</v>
      </c>
      <c r="J73" s="14">
        <f t="shared" ref="J73:J136" si="61">IF(I73&lt;49,0,IF(I73&lt;49.5,44,IF(I73&lt;49.7,45,IF(I73&lt;50,46,IF(I73&lt;50.5,47,IF(I73&lt;50.7,48,IF(I73&lt;51,49,IF(I73&lt;51.5,50,IF(I73&lt;52,51,IF(I73&lt;52.5,52,IF(I73&lt;53,53,IF(I73&lt;53.5,54,IF(I73&lt;54,55,IF(I73&lt;54.5,56,IF(I73&lt;55,57,IF(I73&lt;55.5,58,IF(I73&lt;56,59,IF(I73&lt;56.5,60,IF(I73&lt;57,61,IF(I73&lt;57.5,62,IF(I73&lt;58,63,IF(I73&lt;58.5,64,IF(I73&lt;59,65,IF(I73&lt;59.5,66,IF(I73&lt;60,67,IF(I73&lt;60.5,68,IF(I73&lt;61,69,IF(I73&lt;61.5,70,IF(I73&lt;62,71,IF(I73&lt;62.5,72,IF(I73&lt;63,73,IF(I73&lt;63.5,74,IF(I73&lt;64,75,IF(I73&lt;64.5,76,IF(I73&lt;65,77,IF(I73&lt;65.5,78,IF(I73&lt;66,79,IF(I73&lt;66.5,80,IF(I73&lt;67,81,IF(I73&lt;67.5,82,))))))))))))))))))))))))))))))))))))))))</f>
        <v>0</v>
      </c>
      <c r="K73" s="14">
        <f t="shared" ref="K73:K136" si="62">IF(I73&lt;22,0,IF(I73&lt;23,1,IF(I73&lt;24,2,IF(I73&lt;25,3,IF(I73&lt;26,4,IF(I73&lt;27,5,IF(I73&lt;28,6,IF(I73&lt;29,7,IF(I73&lt;30,8,IF(I73&lt;31,9,IF(I73&lt;32,10,IF(I73&lt;33,11,IF(I73&lt;34,12,IF(I73&lt;35,13,IF(I73&lt;36,14,IF(I73&lt;37,15,IF(I73&lt;38,16,IF(I73&lt;38.5,17,IF(I73&lt;39,18,IF(I73&lt;39.5,19,IF(I73&lt;40,20,IF(I73&lt;40.5,21,IF(I73&lt;41,22,IF(I73&lt;41.5,23,IF(I73&lt;42,24,IF(I73&lt;42.5,25,IF(I73&lt;43,26,IF(I73&lt;43.5,27,IF(I73&lt;44,28,IF(I73&lt;44.5,29,IF(I73&lt;44.7,30,IF(I73&lt;45,31,IF(I73&lt;45.5,32,IF(I73&lt;45.7,33,IF(I73&lt;46,34,IF(I73&lt;46.5,35,IF(I73&lt;46.7,36,IF(I73&lt;47,37,IF(I73&lt;47.5,38,IF(I73&lt;47.7,39,IF(I73&lt;48,40,IF(I73&lt;48.5,41,IF(I73&lt;48.7,42,IF(I73&lt;49,43,))))))))))))))))))))))))))))))))))))))))))))</f>
        <v>10</v>
      </c>
      <c r="L73" s="14">
        <f t="shared" si="47"/>
        <v>10</v>
      </c>
      <c r="M73" s="15">
        <f t="shared" si="48"/>
        <v>10</v>
      </c>
      <c r="N73" s="16">
        <v>60</v>
      </c>
      <c r="O73" s="16">
        <f t="shared" ref="O73:O104" si="63">IF(N73&gt;1.567,0,IF(N73&gt;1.56,60,IF(N73&gt;1.554,61,IF(N73&gt;1.548,62,IF(N73&gt;1.542,63,IF(N73&gt;1.536,64,IF(N73&gt;1.53,65,IF(N73&gt;1.524,66,IF(N73&gt;1.518,67,IF(N73&gt;1.512,68,IF(N73&gt;1.506,69,IF(N73&gt;1.5,70,IF(N73&gt;1.494,71,IF(N73&gt;1.488,72,IF(N73&gt;1.482,73,IF(N73&gt;1.477,74,IF(N73&gt;1.473,75,IF(N73&gt;1.469,76,IF(N73&gt;1.464,77,IF(N73&gt;1.46,78,IF(N73&gt;1.455,79,IF(N73&gt;1.451,80,IF(N73&gt;1.447,81,IF(N73&gt;1.443,82,IF(N73&gt;1.439,83,IF(N73&gt;1.435,84,IF(N73&gt;1.432,85,IF(N73&gt;1.428,86,IF(N73&gt;1.425,87,IF(N73&gt;1.422,88,IF(N73&gt;1.419,89,IF(N73&gt;1.416,90,IF(N73&gt;1.413,91,IF(N73&gt;1.41,92,IF(N73&gt;1.407,93,IF(N73&gt;1.404,94,IF(N73&gt;1.401,95,IF(N73&gt;1.398,96,IF(N73&gt;1.395,97,IF(N73&gt;1.392,98,IF(N73&gt;1.389,99,IF(N73&gt;1.386,100,IF(N73&gt;1.383,101,IF(N73&gt;1.38,102,IF(N73&gt;1.378,103,IF(N73&gt;1.375,104,IF(N73&gt;1.372,105,IF(N73&gt;1.37,106,IF(N73&gt;1.367,107,IF(N73&gt;1.365,108,IF(N73&gt;1.362,109,IF(N73&gt;1.359,110,IF(N73&gt;1.357,111,IF(N73&gt;1.354,112,IF(N73&gt;1.351,113,IF(N73&gt;1.348,114,IF(N73&gt;1.346,115,IF(N73&gt;1.343,116,IF(N73&gt;1.341,117,IF(N73&gt;1.338,118,IF(N73&gt;1.336,119,)))))))))))))))))))))))))))))))))))))))))))))))))))))))))))))</f>
        <v>0</v>
      </c>
      <c r="P73" s="16">
        <f t="shared" ref="P73:P108" si="64">IF(N73&gt;3.015,0,IF(N73&gt;3.001,1,IF(N73&gt;2.587,2,IF(N73&gt;2.573,3,IF(N73&gt;2.559,4,IF(N73&gt;2.545,5,IF(N73&gt;2.531,6,IF(N73&gt;2.517,7,IF(N73&gt;2.503,8,IF(N73&gt;2.489,9,IF(N73&gt;2.475,10,IF(N73&gt;2.461,11,IF(N73&gt;2.448,12,IF(N73&gt;2.435,13,IF(N73&gt;2.422,14,IF(N73&gt;2.409,15,IF(N73&gt;2.396,16,IF(N73&gt;2.383,17,IF(N73&gt;2.37,18,IF(N73&gt;2.357,19,IF(N73&gt;2.344,20,IF(N73&gt;2.332,21,IF(N73&gt;2.32,22,IF(N73&gt;2.308,23,IF(N73&gt;2.296,24,IF(N73&gt;2.284,25,IF(N73&gt;2.272,26,IF(N73&gt;2.26,27,IF(N73&gt;2.248,28,IF(N73&gt;2.236,29,IF(N73&gt;2.225,30,IF(N73&gt;2.214,31,IF(N73&gt;2.203,32,IF(N73&gt;2.192,33,IF(N73&gt;2.181,34,IF(N73&gt;2.17,35,IF(N73&gt;2.16,36,IF(N73&gt;2.15,37,IF(N73&gt;2.14,38,IF(N73&gt;2.131,39,IF(N73&gt;2.122,40,IF(N73&gt;2.113,41,IF(N73&gt;2.104,42,IF(N73&gt;2.095,43,IF(N73&gt;2.086,44,IF(N73&gt;2.077,45,IF(N73&gt;2.068,46,IF(N73&gt;2.059,47,IF(N73&gt;2.05,48,IF(N73&gt;2.042,49,IF(N73&gt;2.034,50,IF(N73&gt;2.026,51,IF(N73&gt;2.018,52,IF(N73&gt;2.01,53,IF(N73&gt;2.002,54,IF(N73&gt;1.595,55,IF(N73&gt;1.588,56,IF(N73&gt;1.581,57,IF(N73&gt;1.574,58,IF(N73&gt;1.567,59,))))))))))))))))))))))))))))))))))))))))))))))))))))))))))))</f>
        <v>0</v>
      </c>
      <c r="Q73" s="16"/>
      <c r="R73" s="16">
        <f t="shared" si="49"/>
        <v>0</v>
      </c>
      <c r="S73" s="16">
        <f t="shared" si="50"/>
        <v>0</v>
      </c>
      <c r="T73" s="50">
        <v>189</v>
      </c>
      <c r="U73" s="16">
        <f t="shared" si="51"/>
        <v>0</v>
      </c>
      <c r="V73" s="16">
        <f t="shared" si="52"/>
        <v>32</v>
      </c>
      <c r="W73" s="16">
        <f t="shared" si="53"/>
        <v>32</v>
      </c>
      <c r="X73" s="15">
        <f t="shared" si="54"/>
        <v>32</v>
      </c>
      <c r="Y73" s="47">
        <v>15</v>
      </c>
      <c r="Z73" s="16">
        <f t="shared" si="55"/>
        <v>0</v>
      </c>
      <c r="AA73" s="16">
        <f t="shared" si="56"/>
        <v>32</v>
      </c>
      <c r="AB73" s="16">
        <f t="shared" si="57"/>
        <v>32</v>
      </c>
      <c r="AC73" s="15">
        <f t="shared" si="58"/>
        <v>32</v>
      </c>
      <c r="AD73" s="18">
        <f t="shared" si="59"/>
        <v>116</v>
      </c>
      <c r="AE73" s="19">
        <f t="shared" si="60"/>
        <v>116</v>
      </c>
      <c r="AF73" s="19">
        <f t="shared" ref="AF73:AF136" si="65">IF(ISNUMBER(AE73),RANK(AE73,$AE$8:$AE$184,0),"")</f>
        <v>121</v>
      </c>
    </row>
    <row r="74" spans="1:32" x14ac:dyDescent="0.25">
      <c r="A74" s="43">
        <v>67</v>
      </c>
      <c r="B74" s="44" t="s">
        <v>189</v>
      </c>
      <c r="C74" s="45">
        <v>50</v>
      </c>
      <c r="D74" s="67">
        <v>7.88</v>
      </c>
      <c r="E74" s="14">
        <f t="shared" si="43"/>
        <v>35</v>
      </c>
      <c r="F74" s="14">
        <f t="shared" si="44"/>
        <v>0</v>
      </c>
      <c r="G74" s="14">
        <f t="shared" si="45"/>
        <v>35</v>
      </c>
      <c r="H74" s="15">
        <f t="shared" si="46"/>
        <v>35</v>
      </c>
      <c r="I74" s="47">
        <v>50</v>
      </c>
      <c r="J74" s="14">
        <f t="shared" si="61"/>
        <v>47</v>
      </c>
      <c r="K74" s="14">
        <f t="shared" si="62"/>
        <v>0</v>
      </c>
      <c r="L74" s="14">
        <f t="shared" si="47"/>
        <v>47</v>
      </c>
      <c r="M74" s="15">
        <f t="shared" si="48"/>
        <v>47</v>
      </c>
      <c r="N74" s="16">
        <v>60</v>
      </c>
      <c r="O74" s="16">
        <f t="shared" si="63"/>
        <v>0</v>
      </c>
      <c r="P74" s="16">
        <f t="shared" si="64"/>
        <v>0</v>
      </c>
      <c r="Q74" s="16"/>
      <c r="R74" s="16">
        <f t="shared" si="49"/>
        <v>0</v>
      </c>
      <c r="S74" s="16">
        <f t="shared" si="50"/>
        <v>0</v>
      </c>
      <c r="T74" s="50">
        <v>184</v>
      </c>
      <c r="U74" s="16">
        <f t="shared" si="51"/>
        <v>0</v>
      </c>
      <c r="V74" s="16">
        <f t="shared" si="52"/>
        <v>30</v>
      </c>
      <c r="W74" s="16">
        <f t="shared" si="53"/>
        <v>30</v>
      </c>
      <c r="X74" s="15">
        <f t="shared" si="54"/>
        <v>30</v>
      </c>
      <c r="Y74" s="47">
        <v>16</v>
      </c>
      <c r="Z74" s="16">
        <f t="shared" si="55"/>
        <v>0</v>
      </c>
      <c r="AA74" s="16">
        <f t="shared" si="56"/>
        <v>35</v>
      </c>
      <c r="AB74" s="16">
        <f t="shared" si="57"/>
        <v>35</v>
      </c>
      <c r="AC74" s="15">
        <f t="shared" si="58"/>
        <v>35</v>
      </c>
      <c r="AD74" s="18">
        <f t="shared" si="59"/>
        <v>147</v>
      </c>
      <c r="AE74" s="19">
        <f t="shared" si="60"/>
        <v>147</v>
      </c>
      <c r="AF74" s="19">
        <f t="shared" si="65"/>
        <v>64</v>
      </c>
    </row>
    <row r="75" spans="1:32" x14ac:dyDescent="0.25">
      <c r="A75" s="43">
        <v>68</v>
      </c>
      <c r="B75" s="44" t="s">
        <v>190</v>
      </c>
      <c r="C75" s="45">
        <v>50</v>
      </c>
      <c r="D75" s="67">
        <v>7.57</v>
      </c>
      <c r="E75" s="14">
        <f t="shared" si="43"/>
        <v>46</v>
      </c>
      <c r="F75" s="14">
        <f t="shared" si="44"/>
        <v>0</v>
      </c>
      <c r="G75" s="14">
        <f t="shared" si="45"/>
        <v>46</v>
      </c>
      <c r="H75" s="15">
        <f t="shared" si="46"/>
        <v>46</v>
      </c>
      <c r="I75" s="47">
        <v>44</v>
      </c>
      <c r="J75" s="14">
        <f t="shared" si="61"/>
        <v>0</v>
      </c>
      <c r="K75" s="14">
        <f t="shared" si="62"/>
        <v>29</v>
      </c>
      <c r="L75" s="14">
        <f t="shared" si="47"/>
        <v>29</v>
      </c>
      <c r="M75" s="15">
        <f t="shared" si="48"/>
        <v>29</v>
      </c>
      <c r="N75" s="16">
        <v>60</v>
      </c>
      <c r="O75" s="16">
        <f t="shared" si="63"/>
        <v>0</v>
      </c>
      <c r="P75" s="16">
        <f t="shared" si="64"/>
        <v>0</v>
      </c>
      <c r="Q75" s="16"/>
      <c r="R75" s="16">
        <f t="shared" si="49"/>
        <v>0</v>
      </c>
      <c r="S75" s="16">
        <f t="shared" si="50"/>
        <v>0</v>
      </c>
      <c r="T75" s="50">
        <v>203</v>
      </c>
      <c r="U75" s="16">
        <f t="shared" si="51"/>
        <v>0</v>
      </c>
      <c r="V75" s="16">
        <f t="shared" si="52"/>
        <v>43</v>
      </c>
      <c r="W75" s="16">
        <f t="shared" si="53"/>
        <v>43</v>
      </c>
      <c r="X75" s="15">
        <f t="shared" si="54"/>
        <v>43</v>
      </c>
      <c r="Y75" s="47">
        <v>22</v>
      </c>
      <c r="Z75" s="16">
        <f t="shared" si="55"/>
        <v>0</v>
      </c>
      <c r="AA75" s="16">
        <f t="shared" si="56"/>
        <v>52</v>
      </c>
      <c r="AB75" s="16">
        <f t="shared" si="57"/>
        <v>52</v>
      </c>
      <c r="AC75" s="15">
        <f t="shared" si="58"/>
        <v>52</v>
      </c>
      <c r="AD75" s="18">
        <f t="shared" si="59"/>
        <v>170</v>
      </c>
      <c r="AE75" s="19">
        <f t="shared" si="60"/>
        <v>170</v>
      </c>
      <c r="AF75" s="19">
        <f t="shared" si="65"/>
        <v>24</v>
      </c>
    </row>
    <row r="76" spans="1:32" x14ac:dyDescent="0.25">
      <c r="A76" s="43">
        <v>69</v>
      </c>
      <c r="B76" s="44" t="s">
        <v>191</v>
      </c>
      <c r="C76" s="45">
        <v>50</v>
      </c>
      <c r="D76" s="67">
        <v>7.24</v>
      </c>
      <c r="E76" s="14">
        <f t="shared" si="43"/>
        <v>58</v>
      </c>
      <c r="F76" s="14">
        <f t="shared" si="44"/>
        <v>0</v>
      </c>
      <c r="G76" s="14">
        <f t="shared" si="45"/>
        <v>58</v>
      </c>
      <c r="H76" s="15">
        <f t="shared" si="46"/>
        <v>58</v>
      </c>
      <c r="I76" s="47">
        <v>38</v>
      </c>
      <c r="J76" s="14">
        <f t="shared" si="61"/>
        <v>0</v>
      </c>
      <c r="K76" s="14">
        <f t="shared" si="62"/>
        <v>17</v>
      </c>
      <c r="L76" s="14">
        <f t="shared" si="47"/>
        <v>17</v>
      </c>
      <c r="M76" s="15">
        <f t="shared" si="48"/>
        <v>17</v>
      </c>
      <c r="N76" s="16">
        <v>60</v>
      </c>
      <c r="O76" s="16">
        <f t="shared" si="63"/>
        <v>0</v>
      </c>
      <c r="P76" s="16">
        <f t="shared" si="64"/>
        <v>0</v>
      </c>
      <c r="Q76" s="16"/>
      <c r="R76" s="16">
        <f t="shared" si="49"/>
        <v>0</v>
      </c>
      <c r="S76" s="16">
        <f t="shared" si="50"/>
        <v>0</v>
      </c>
      <c r="T76" s="50">
        <v>211</v>
      </c>
      <c r="U76" s="16">
        <f t="shared" si="51"/>
        <v>0</v>
      </c>
      <c r="V76" s="16">
        <f t="shared" si="52"/>
        <v>50</v>
      </c>
      <c r="W76" s="16">
        <f t="shared" si="53"/>
        <v>50</v>
      </c>
      <c r="X76" s="15">
        <f t="shared" si="54"/>
        <v>50</v>
      </c>
      <c r="Y76" s="47">
        <v>21</v>
      </c>
      <c r="Z76" s="16">
        <f t="shared" si="55"/>
        <v>0</v>
      </c>
      <c r="AA76" s="16">
        <f t="shared" si="56"/>
        <v>50</v>
      </c>
      <c r="AB76" s="16">
        <f t="shared" si="57"/>
        <v>50</v>
      </c>
      <c r="AC76" s="15">
        <f t="shared" si="58"/>
        <v>50</v>
      </c>
      <c r="AD76" s="18">
        <f t="shared" si="59"/>
        <v>175</v>
      </c>
      <c r="AE76" s="19">
        <f t="shared" si="60"/>
        <v>175</v>
      </c>
      <c r="AF76" s="19">
        <f t="shared" si="65"/>
        <v>20</v>
      </c>
    </row>
    <row r="77" spans="1:32" x14ac:dyDescent="0.25">
      <c r="A77" s="43">
        <v>70</v>
      </c>
      <c r="B77" s="44" t="s">
        <v>192</v>
      </c>
      <c r="C77" s="45">
        <v>27</v>
      </c>
      <c r="D77" s="67">
        <v>7.36</v>
      </c>
      <c r="E77" s="14">
        <f t="shared" si="43"/>
        <v>53</v>
      </c>
      <c r="F77" s="14">
        <f t="shared" si="44"/>
        <v>0</v>
      </c>
      <c r="G77" s="14">
        <f t="shared" si="45"/>
        <v>53</v>
      </c>
      <c r="H77" s="15">
        <f t="shared" si="46"/>
        <v>53</v>
      </c>
      <c r="I77" s="47">
        <v>50</v>
      </c>
      <c r="J77" s="14">
        <f t="shared" si="61"/>
        <v>47</v>
      </c>
      <c r="K77" s="14">
        <f t="shared" si="62"/>
        <v>0</v>
      </c>
      <c r="L77" s="14">
        <f t="shared" si="47"/>
        <v>47</v>
      </c>
      <c r="M77" s="15">
        <f t="shared" si="48"/>
        <v>47</v>
      </c>
      <c r="N77" s="16">
        <v>60</v>
      </c>
      <c r="O77" s="16">
        <f t="shared" si="63"/>
        <v>0</v>
      </c>
      <c r="P77" s="16">
        <f t="shared" si="64"/>
        <v>0</v>
      </c>
      <c r="Q77" s="16"/>
      <c r="R77" s="16">
        <f t="shared" si="49"/>
        <v>0</v>
      </c>
      <c r="S77" s="16">
        <f t="shared" si="50"/>
        <v>0</v>
      </c>
      <c r="T77" s="50">
        <v>209</v>
      </c>
      <c r="U77" s="16">
        <f t="shared" si="51"/>
        <v>0</v>
      </c>
      <c r="V77" s="16">
        <f t="shared" si="52"/>
        <v>49</v>
      </c>
      <c r="W77" s="16">
        <f t="shared" si="53"/>
        <v>49</v>
      </c>
      <c r="X77" s="15">
        <f t="shared" si="54"/>
        <v>49</v>
      </c>
      <c r="Y77" s="47">
        <v>24</v>
      </c>
      <c r="Z77" s="16">
        <f t="shared" si="55"/>
        <v>0</v>
      </c>
      <c r="AA77" s="16">
        <f t="shared" si="56"/>
        <v>56</v>
      </c>
      <c r="AB77" s="16">
        <f t="shared" si="57"/>
        <v>56</v>
      </c>
      <c r="AC77" s="15">
        <f t="shared" si="58"/>
        <v>56</v>
      </c>
      <c r="AD77" s="18">
        <f t="shared" si="59"/>
        <v>205</v>
      </c>
      <c r="AE77" s="19">
        <f t="shared" si="60"/>
        <v>205</v>
      </c>
      <c r="AF77" s="19">
        <f t="shared" si="65"/>
        <v>4</v>
      </c>
    </row>
    <row r="78" spans="1:32" x14ac:dyDescent="0.25">
      <c r="A78" s="43">
        <v>71</v>
      </c>
      <c r="B78" s="44" t="s">
        <v>193</v>
      </c>
      <c r="C78" s="45">
        <v>27</v>
      </c>
      <c r="D78" s="67">
        <v>7.24</v>
      </c>
      <c r="E78" s="14">
        <f t="shared" si="43"/>
        <v>58</v>
      </c>
      <c r="F78" s="14">
        <f t="shared" si="44"/>
        <v>0</v>
      </c>
      <c r="G78" s="14">
        <f t="shared" si="45"/>
        <v>58</v>
      </c>
      <c r="H78" s="15">
        <f t="shared" si="46"/>
        <v>58</v>
      </c>
      <c r="I78" s="47">
        <v>43</v>
      </c>
      <c r="J78" s="14">
        <f t="shared" si="61"/>
        <v>0</v>
      </c>
      <c r="K78" s="14">
        <f t="shared" si="62"/>
        <v>27</v>
      </c>
      <c r="L78" s="14">
        <f t="shared" si="47"/>
        <v>27</v>
      </c>
      <c r="M78" s="15">
        <f t="shared" si="48"/>
        <v>27</v>
      </c>
      <c r="N78" s="16">
        <v>60</v>
      </c>
      <c r="O78" s="16">
        <f t="shared" si="63"/>
        <v>0</v>
      </c>
      <c r="P78" s="16">
        <f t="shared" si="64"/>
        <v>0</v>
      </c>
      <c r="Q78" s="16"/>
      <c r="R78" s="16">
        <f t="shared" si="49"/>
        <v>0</v>
      </c>
      <c r="S78" s="16">
        <f t="shared" si="50"/>
        <v>0</v>
      </c>
      <c r="T78" s="50">
        <v>206</v>
      </c>
      <c r="U78" s="16">
        <f t="shared" si="51"/>
        <v>0</v>
      </c>
      <c r="V78" s="16">
        <f t="shared" si="52"/>
        <v>46</v>
      </c>
      <c r="W78" s="16">
        <f t="shared" si="53"/>
        <v>46</v>
      </c>
      <c r="X78" s="15">
        <f t="shared" si="54"/>
        <v>46</v>
      </c>
      <c r="Y78" s="47">
        <v>17</v>
      </c>
      <c r="Z78" s="16">
        <f t="shared" si="55"/>
        <v>0</v>
      </c>
      <c r="AA78" s="16">
        <f t="shared" si="56"/>
        <v>38</v>
      </c>
      <c r="AB78" s="16">
        <f t="shared" si="57"/>
        <v>38</v>
      </c>
      <c r="AC78" s="15">
        <f t="shared" si="58"/>
        <v>38</v>
      </c>
      <c r="AD78" s="18">
        <f t="shared" si="59"/>
        <v>169</v>
      </c>
      <c r="AE78" s="19">
        <f t="shared" si="60"/>
        <v>169</v>
      </c>
      <c r="AF78" s="19">
        <f t="shared" si="65"/>
        <v>28</v>
      </c>
    </row>
    <row r="79" spans="1:32" x14ac:dyDescent="0.25">
      <c r="A79" s="43">
        <v>72</v>
      </c>
      <c r="B79" s="44" t="s">
        <v>194</v>
      </c>
      <c r="C79" s="45">
        <v>27</v>
      </c>
      <c r="D79" s="67">
        <v>0</v>
      </c>
      <c r="E79" s="14">
        <f t="shared" si="43"/>
        <v>0</v>
      </c>
      <c r="F79" s="14">
        <f t="shared" si="44"/>
        <v>0</v>
      </c>
      <c r="G79" s="14">
        <f t="shared" si="45"/>
        <v>0</v>
      </c>
      <c r="H79" s="15">
        <f t="shared" si="46"/>
        <v>0</v>
      </c>
      <c r="I79" s="47">
        <v>53</v>
      </c>
      <c r="J79" s="14">
        <f t="shared" si="61"/>
        <v>54</v>
      </c>
      <c r="K79" s="14">
        <f t="shared" si="62"/>
        <v>0</v>
      </c>
      <c r="L79" s="14">
        <f t="shared" si="47"/>
        <v>54</v>
      </c>
      <c r="M79" s="15">
        <f t="shared" si="48"/>
        <v>54</v>
      </c>
      <c r="N79" s="16">
        <v>60</v>
      </c>
      <c r="O79" s="16">
        <f t="shared" si="63"/>
        <v>0</v>
      </c>
      <c r="P79" s="16">
        <f t="shared" si="64"/>
        <v>0</v>
      </c>
      <c r="Q79" s="16"/>
      <c r="R79" s="16">
        <f t="shared" si="49"/>
        <v>0</v>
      </c>
      <c r="S79" s="16">
        <f t="shared" si="50"/>
        <v>0</v>
      </c>
      <c r="T79" s="50">
        <v>212</v>
      </c>
      <c r="U79" s="16">
        <f t="shared" si="51"/>
        <v>0</v>
      </c>
      <c r="V79" s="16">
        <f t="shared" si="52"/>
        <v>51</v>
      </c>
      <c r="W79" s="16">
        <f t="shared" si="53"/>
        <v>51</v>
      </c>
      <c r="X79" s="15">
        <f t="shared" si="54"/>
        <v>51</v>
      </c>
      <c r="Y79" s="47">
        <v>13</v>
      </c>
      <c r="Z79" s="16">
        <f t="shared" si="55"/>
        <v>0</v>
      </c>
      <c r="AA79" s="16">
        <f t="shared" si="56"/>
        <v>26</v>
      </c>
      <c r="AB79" s="16">
        <f t="shared" si="57"/>
        <v>26</v>
      </c>
      <c r="AC79" s="15">
        <f t="shared" si="58"/>
        <v>26</v>
      </c>
      <c r="AD79" s="18">
        <f t="shared" si="59"/>
        <v>131</v>
      </c>
      <c r="AE79" s="19">
        <f t="shared" si="60"/>
        <v>131</v>
      </c>
      <c r="AF79" s="19">
        <f t="shared" si="65"/>
        <v>86</v>
      </c>
    </row>
    <row r="80" spans="1:32" x14ac:dyDescent="0.25">
      <c r="A80" s="43">
        <v>73</v>
      </c>
      <c r="B80" s="44" t="s">
        <v>195</v>
      </c>
      <c r="C80" s="45">
        <v>27</v>
      </c>
      <c r="D80" s="67">
        <v>7.62</v>
      </c>
      <c r="E80" s="14">
        <f t="shared" si="43"/>
        <v>45</v>
      </c>
      <c r="F80" s="14">
        <f t="shared" si="44"/>
        <v>0</v>
      </c>
      <c r="G80" s="14">
        <f t="shared" si="45"/>
        <v>45</v>
      </c>
      <c r="H80" s="15">
        <f t="shared" si="46"/>
        <v>45</v>
      </c>
      <c r="I80" s="47">
        <v>43</v>
      </c>
      <c r="J80" s="14">
        <f t="shared" si="61"/>
        <v>0</v>
      </c>
      <c r="K80" s="14">
        <f t="shared" si="62"/>
        <v>27</v>
      </c>
      <c r="L80" s="14">
        <f t="shared" si="47"/>
        <v>27</v>
      </c>
      <c r="M80" s="15">
        <f t="shared" si="48"/>
        <v>27</v>
      </c>
      <c r="N80" s="16">
        <v>60</v>
      </c>
      <c r="O80" s="16">
        <f t="shared" si="63"/>
        <v>0</v>
      </c>
      <c r="P80" s="16">
        <f t="shared" si="64"/>
        <v>0</v>
      </c>
      <c r="Q80" s="16"/>
      <c r="R80" s="16">
        <f t="shared" si="49"/>
        <v>0</v>
      </c>
      <c r="S80" s="16">
        <f t="shared" si="50"/>
        <v>0</v>
      </c>
      <c r="T80" s="50">
        <v>183</v>
      </c>
      <c r="U80" s="16">
        <f t="shared" si="51"/>
        <v>0</v>
      </c>
      <c r="V80" s="16">
        <f t="shared" si="52"/>
        <v>29</v>
      </c>
      <c r="W80" s="16">
        <f t="shared" si="53"/>
        <v>29</v>
      </c>
      <c r="X80" s="15">
        <f t="shared" si="54"/>
        <v>29</v>
      </c>
      <c r="Y80" s="47">
        <v>14</v>
      </c>
      <c r="Z80" s="16">
        <f t="shared" si="55"/>
        <v>0</v>
      </c>
      <c r="AA80" s="16">
        <f t="shared" si="56"/>
        <v>29</v>
      </c>
      <c r="AB80" s="16">
        <f t="shared" si="57"/>
        <v>29</v>
      </c>
      <c r="AC80" s="15">
        <f t="shared" si="58"/>
        <v>29</v>
      </c>
      <c r="AD80" s="18">
        <f t="shared" si="59"/>
        <v>130</v>
      </c>
      <c r="AE80" s="19">
        <f t="shared" si="60"/>
        <v>130</v>
      </c>
      <c r="AF80" s="19">
        <f t="shared" si="65"/>
        <v>90</v>
      </c>
    </row>
    <row r="81" spans="1:32" x14ac:dyDescent="0.25">
      <c r="A81" s="43">
        <v>74</v>
      </c>
      <c r="B81" s="44" t="s">
        <v>196</v>
      </c>
      <c r="C81" s="45">
        <v>27</v>
      </c>
      <c r="D81" s="67">
        <v>7.59</v>
      </c>
      <c r="E81" s="14">
        <f t="shared" si="43"/>
        <v>46</v>
      </c>
      <c r="F81" s="14">
        <f t="shared" si="44"/>
        <v>0</v>
      </c>
      <c r="G81" s="14">
        <f t="shared" si="45"/>
        <v>46</v>
      </c>
      <c r="H81" s="15">
        <f t="shared" si="46"/>
        <v>46</v>
      </c>
      <c r="I81" s="47">
        <v>48</v>
      </c>
      <c r="J81" s="14">
        <f t="shared" si="61"/>
        <v>0</v>
      </c>
      <c r="K81" s="14">
        <f t="shared" si="62"/>
        <v>41</v>
      </c>
      <c r="L81" s="14">
        <f t="shared" si="47"/>
        <v>41</v>
      </c>
      <c r="M81" s="15">
        <f t="shared" si="48"/>
        <v>41</v>
      </c>
      <c r="N81" s="16">
        <v>60</v>
      </c>
      <c r="O81" s="16">
        <f t="shared" si="63"/>
        <v>0</v>
      </c>
      <c r="P81" s="16">
        <f t="shared" si="64"/>
        <v>0</v>
      </c>
      <c r="Q81" s="16"/>
      <c r="R81" s="16">
        <f t="shared" si="49"/>
        <v>0</v>
      </c>
      <c r="S81" s="16">
        <f t="shared" si="50"/>
        <v>0</v>
      </c>
      <c r="T81" s="50">
        <v>200</v>
      </c>
      <c r="U81" s="16">
        <f t="shared" si="51"/>
        <v>0</v>
      </c>
      <c r="V81" s="16">
        <f t="shared" si="52"/>
        <v>40</v>
      </c>
      <c r="W81" s="16">
        <f t="shared" si="53"/>
        <v>40</v>
      </c>
      <c r="X81" s="15">
        <f t="shared" si="54"/>
        <v>40</v>
      </c>
      <c r="Y81" s="47">
        <v>25</v>
      </c>
      <c r="Z81" s="16">
        <f t="shared" si="55"/>
        <v>0</v>
      </c>
      <c r="AA81" s="16">
        <f t="shared" si="56"/>
        <v>58</v>
      </c>
      <c r="AB81" s="16">
        <f t="shared" si="57"/>
        <v>58</v>
      </c>
      <c r="AC81" s="15">
        <f t="shared" si="58"/>
        <v>58</v>
      </c>
      <c r="AD81" s="18">
        <f t="shared" si="59"/>
        <v>185</v>
      </c>
      <c r="AE81" s="19">
        <f t="shared" si="60"/>
        <v>185</v>
      </c>
      <c r="AF81" s="19">
        <f t="shared" si="65"/>
        <v>16</v>
      </c>
    </row>
    <row r="82" spans="1:32" x14ac:dyDescent="0.25">
      <c r="A82" s="43">
        <v>75</v>
      </c>
      <c r="B82" s="44" t="s">
        <v>211</v>
      </c>
      <c r="C82" s="45">
        <v>56</v>
      </c>
      <c r="D82" s="67">
        <v>8.2100000000000009</v>
      </c>
      <c r="E82" s="14">
        <f t="shared" si="43"/>
        <v>0</v>
      </c>
      <c r="F82" s="14">
        <f t="shared" si="44"/>
        <v>25</v>
      </c>
      <c r="G82" s="14">
        <f t="shared" si="45"/>
        <v>25</v>
      </c>
      <c r="H82" s="15">
        <f t="shared" si="46"/>
        <v>25</v>
      </c>
      <c r="I82" s="47">
        <v>42</v>
      </c>
      <c r="J82" s="14">
        <f t="shared" si="61"/>
        <v>0</v>
      </c>
      <c r="K82" s="14">
        <f t="shared" si="62"/>
        <v>25</v>
      </c>
      <c r="L82" s="14">
        <f t="shared" si="47"/>
        <v>25</v>
      </c>
      <c r="M82" s="15">
        <f t="shared" si="48"/>
        <v>25</v>
      </c>
      <c r="N82" s="16">
        <v>60</v>
      </c>
      <c r="O82" s="16">
        <f t="shared" si="63"/>
        <v>0</v>
      </c>
      <c r="P82" s="16">
        <f t="shared" si="64"/>
        <v>0</v>
      </c>
      <c r="Q82" s="16"/>
      <c r="R82" s="16">
        <f t="shared" si="49"/>
        <v>0</v>
      </c>
      <c r="S82" s="16">
        <f t="shared" si="50"/>
        <v>0</v>
      </c>
      <c r="T82" s="50">
        <v>178</v>
      </c>
      <c r="U82" s="16">
        <f t="shared" si="51"/>
        <v>0</v>
      </c>
      <c r="V82" s="16">
        <f t="shared" si="52"/>
        <v>27</v>
      </c>
      <c r="W82" s="16">
        <f t="shared" si="53"/>
        <v>27</v>
      </c>
      <c r="X82" s="15">
        <f t="shared" si="54"/>
        <v>27</v>
      </c>
      <c r="Y82" s="47">
        <v>12.5</v>
      </c>
      <c r="Z82" s="16">
        <f t="shared" si="55"/>
        <v>0</v>
      </c>
      <c r="AA82" s="16">
        <f t="shared" si="56"/>
        <v>25</v>
      </c>
      <c r="AB82" s="16">
        <f t="shared" si="57"/>
        <v>25</v>
      </c>
      <c r="AC82" s="15">
        <f t="shared" si="58"/>
        <v>25</v>
      </c>
      <c r="AD82" s="18">
        <f t="shared" si="59"/>
        <v>102</v>
      </c>
      <c r="AE82" s="19">
        <f t="shared" si="60"/>
        <v>102</v>
      </c>
      <c r="AF82" s="19">
        <f t="shared" si="65"/>
        <v>142</v>
      </c>
    </row>
    <row r="83" spans="1:32" x14ac:dyDescent="0.25">
      <c r="A83" s="43">
        <v>76</v>
      </c>
      <c r="B83" s="44" t="s">
        <v>212</v>
      </c>
      <c r="C83" s="45">
        <v>56</v>
      </c>
      <c r="D83" s="67">
        <v>8.34</v>
      </c>
      <c r="E83" s="14">
        <f t="shared" si="43"/>
        <v>0</v>
      </c>
      <c r="F83" s="14">
        <f t="shared" si="44"/>
        <v>21</v>
      </c>
      <c r="G83" s="14">
        <f t="shared" si="45"/>
        <v>21</v>
      </c>
      <c r="H83" s="15">
        <f t="shared" si="46"/>
        <v>21</v>
      </c>
      <c r="I83" s="47">
        <v>29</v>
      </c>
      <c r="J83" s="14">
        <f t="shared" si="61"/>
        <v>0</v>
      </c>
      <c r="K83" s="14">
        <f t="shared" si="62"/>
        <v>8</v>
      </c>
      <c r="L83" s="14">
        <f t="shared" si="47"/>
        <v>8</v>
      </c>
      <c r="M83" s="15">
        <f t="shared" si="48"/>
        <v>8</v>
      </c>
      <c r="N83" s="16">
        <v>60</v>
      </c>
      <c r="O83" s="16">
        <f t="shared" si="63"/>
        <v>0</v>
      </c>
      <c r="P83" s="16">
        <f t="shared" si="64"/>
        <v>0</v>
      </c>
      <c r="Q83" s="16"/>
      <c r="R83" s="16">
        <f t="shared" si="49"/>
        <v>0</v>
      </c>
      <c r="S83" s="16">
        <f t="shared" si="50"/>
        <v>0</v>
      </c>
      <c r="T83" s="50">
        <v>182</v>
      </c>
      <c r="U83" s="16">
        <f t="shared" si="51"/>
        <v>0</v>
      </c>
      <c r="V83" s="16">
        <f t="shared" si="52"/>
        <v>29</v>
      </c>
      <c r="W83" s="16">
        <f t="shared" si="53"/>
        <v>29</v>
      </c>
      <c r="X83" s="15">
        <f t="shared" si="54"/>
        <v>29</v>
      </c>
      <c r="Y83" s="47">
        <v>29</v>
      </c>
      <c r="Z83" s="16">
        <f t="shared" si="55"/>
        <v>64</v>
      </c>
      <c r="AA83" s="16">
        <f t="shared" si="56"/>
        <v>0</v>
      </c>
      <c r="AB83" s="16">
        <f t="shared" si="57"/>
        <v>64</v>
      </c>
      <c r="AC83" s="15">
        <f t="shared" si="58"/>
        <v>64</v>
      </c>
      <c r="AD83" s="18">
        <f t="shared" si="59"/>
        <v>122</v>
      </c>
      <c r="AE83" s="19">
        <f t="shared" si="60"/>
        <v>122</v>
      </c>
      <c r="AF83" s="19">
        <f t="shared" si="65"/>
        <v>107</v>
      </c>
    </row>
    <row r="84" spans="1:32" x14ac:dyDescent="0.25">
      <c r="A84" s="43">
        <v>77</v>
      </c>
      <c r="B84" s="44" t="s">
        <v>213</v>
      </c>
      <c r="C84" s="45">
        <v>56</v>
      </c>
      <c r="D84" s="67">
        <v>8.68</v>
      </c>
      <c r="E84" s="14">
        <f t="shared" si="43"/>
        <v>0</v>
      </c>
      <c r="F84" s="14">
        <f t="shared" si="44"/>
        <v>13</v>
      </c>
      <c r="G84" s="14">
        <f t="shared" si="45"/>
        <v>13</v>
      </c>
      <c r="H84" s="15">
        <f t="shared" si="46"/>
        <v>13</v>
      </c>
      <c r="I84" s="47">
        <v>45</v>
      </c>
      <c r="J84" s="14">
        <f t="shared" si="61"/>
        <v>0</v>
      </c>
      <c r="K84" s="14">
        <f t="shared" si="62"/>
        <v>32</v>
      </c>
      <c r="L84" s="14">
        <f t="shared" si="47"/>
        <v>32</v>
      </c>
      <c r="M84" s="15">
        <f t="shared" si="48"/>
        <v>32</v>
      </c>
      <c r="N84" s="16">
        <v>60</v>
      </c>
      <c r="O84" s="16">
        <f t="shared" si="63"/>
        <v>0</v>
      </c>
      <c r="P84" s="16">
        <f t="shared" si="64"/>
        <v>0</v>
      </c>
      <c r="Q84" s="16"/>
      <c r="R84" s="16">
        <f t="shared" si="49"/>
        <v>0</v>
      </c>
      <c r="S84" s="16">
        <f t="shared" si="50"/>
        <v>0</v>
      </c>
      <c r="T84" s="50">
        <v>182</v>
      </c>
      <c r="U84" s="16">
        <f t="shared" si="51"/>
        <v>0</v>
      </c>
      <c r="V84" s="16">
        <f t="shared" si="52"/>
        <v>29</v>
      </c>
      <c r="W84" s="16">
        <f t="shared" si="53"/>
        <v>29</v>
      </c>
      <c r="X84" s="15">
        <f t="shared" si="54"/>
        <v>29</v>
      </c>
      <c r="Y84" s="47">
        <v>18</v>
      </c>
      <c r="Z84" s="16">
        <f t="shared" si="55"/>
        <v>0</v>
      </c>
      <c r="AA84" s="16">
        <f t="shared" si="56"/>
        <v>41</v>
      </c>
      <c r="AB84" s="16">
        <f t="shared" si="57"/>
        <v>41</v>
      </c>
      <c r="AC84" s="15">
        <f t="shared" si="58"/>
        <v>41</v>
      </c>
      <c r="AD84" s="18">
        <f t="shared" si="59"/>
        <v>115</v>
      </c>
      <c r="AE84" s="19">
        <f t="shared" si="60"/>
        <v>115</v>
      </c>
      <c r="AF84" s="19">
        <f t="shared" si="65"/>
        <v>124</v>
      </c>
    </row>
    <row r="85" spans="1:32" x14ac:dyDescent="0.25">
      <c r="A85" s="43">
        <v>78</v>
      </c>
      <c r="B85" s="44" t="s">
        <v>214</v>
      </c>
      <c r="C85" s="45">
        <v>56</v>
      </c>
      <c r="D85" s="67">
        <v>8.33</v>
      </c>
      <c r="E85" s="14">
        <f t="shared" si="43"/>
        <v>0</v>
      </c>
      <c r="F85" s="14">
        <f t="shared" si="44"/>
        <v>21</v>
      </c>
      <c r="G85" s="14">
        <f t="shared" si="45"/>
        <v>21</v>
      </c>
      <c r="H85" s="15">
        <f t="shared" si="46"/>
        <v>21</v>
      </c>
      <c r="I85" s="47">
        <v>26</v>
      </c>
      <c r="J85" s="14">
        <f t="shared" si="61"/>
        <v>0</v>
      </c>
      <c r="K85" s="14">
        <f t="shared" si="62"/>
        <v>5</v>
      </c>
      <c r="L85" s="14">
        <f t="shared" si="47"/>
        <v>5</v>
      </c>
      <c r="M85" s="15">
        <f t="shared" si="48"/>
        <v>5</v>
      </c>
      <c r="N85" s="16">
        <v>60</v>
      </c>
      <c r="O85" s="16">
        <f t="shared" si="63"/>
        <v>0</v>
      </c>
      <c r="P85" s="16">
        <f t="shared" si="64"/>
        <v>0</v>
      </c>
      <c r="Q85" s="16"/>
      <c r="R85" s="16">
        <f t="shared" si="49"/>
        <v>0</v>
      </c>
      <c r="S85" s="16">
        <f t="shared" si="50"/>
        <v>0</v>
      </c>
      <c r="T85" s="50">
        <v>196</v>
      </c>
      <c r="U85" s="16">
        <f t="shared" si="51"/>
        <v>0</v>
      </c>
      <c r="V85" s="16">
        <f t="shared" si="52"/>
        <v>36</v>
      </c>
      <c r="W85" s="16">
        <f t="shared" si="53"/>
        <v>36</v>
      </c>
      <c r="X85" s="15">
        <f t="shared" si="54"/>
        <v>36</v>
      </c>
      <c r="Y85" s="47">
        <v>28.5</v>
      </c>
      <c r="Z85" s="16">
        <f t="shared" si="55"/>
        <v>63</v>
      </c>
      <c r="AA85" s="16">
        <f t="shared" si="56"/>
        <v>0</v>
      </c>
      <c r="AB85" s="16">
        <f t="shared" si="57"/>
        <v>63</v>
      </c>
      <c r="AC85" s="15">
        <f t="shared" si="58"/>
        <v>63</v>
      </c>
      <c r="AD85" s="18">
        <f t="shared" si="59"/>
        <v>125</v>
      </c>
      <c r="AE85" s="19">
        <f t="shared" si="60"/>
        <v>125</v>
      </c>
      <c r="AF85" s="19">
        <f t="shared" si="65"/>
        <v>98</v>
      </c>
    </row>
    <row r="86" spans="1:32" x14ac:dyDescent="0.25">
      <c r="A86" s="43">
        <v>79</v>
      </c>
      <c r="B86" s="44" t="s">
        <v>215</v>
      </c>
      <c r="C86" s="45">
        <v>56</v>
      </c>
      <c r="D86" s="67">
        <v>8.23</v>
      </c>
      <c r="E86" s="14">
        <f t="shared" si="43"/>
        <v>0</v>
      </c>
      <c r="F86" s="14">
        <f t="shared" si="44"/>
        <v>25</v>
      </c>
      <c r="G86" s="14">
        <f t="shared" si="45"/>
        <v>25</v>
      </c>
      <c r="H86" s="15">
        <f t="shared" si="46"/>
        <v>25</v>
      </c>
      <c r="I86" s="47">
        <v>38</v>
      </c>
      <c r="J86" s="14">
        <f t="shared" si="61"/>
        <v>0</v>
      </c>
      <c r="K86" s="14">
        <f t="shared" si="62"/>
        <v>17</v>
      </c>
      <c r="L86" s="14">
        <f t="shared" si="47"/>
        <v>17</v>
      </c>
      <c r="M86" s="15">
        <f t="shared" si="48"/>
        <v>17</v>
      </c>
      <c r="N86" s="16">
        <v>60</v>
      </c>
      <c r="O86" s="16">
        <f t="shared" si="63"/>
        <v>0</v>
      </c>
      <c r="P86" s="16">
        <f t="shared" si="64"/>
        <v>0</v>
      </c>
      <c r="Q86" s="16"/>
      <c r="R86" s="16">
        <f t="shared" si="49"/>
        <v>0</v>
      </c>
      <c r="S86" s="16">
        <f t="shared" si="50"/>
        <v>0</v>
      </c>
      <c r="T86" s="50">
        <v>180</v>
      </c>
      <c r="U86" s="16">
        <f t="shared" si="51"/>
        <v>0</v>
      </c>
      <c r="V86" s="16">
        <f t="shared" si="52"/>
        <v>28</v>
      </c>
      <c r="W86" s="16">
        <f t="shared" si="53"/>
        <v>28</v>
      </c>
      <c r="X86" s="15">
        <f t="shared" si="54"/>
        <v>28</v>
      </c>
      <c r="Y86" s="47">
        <v>31</v>
      </c>
      <c r="Z86" s="16">
        <f t="shared" si="55"/>
        <v>66</v>
      </c>
      <c r="AA86" s="16">
        <f t="shared" si="56"/>
        <v>0</v>
      </c>
      <c r="AB86" s="16">
        <f t="shared" si="57"/>
        <v>66</v>
      </c>
      <c r="AC86" s="15">
        <f t="shared" si="58"/>
        <v>66</v>
      </c>
      <c r="AD86" s="18">
        <f t="shared" si="59"/>
        <v>136</v>
      </c>
      <c r="AE86" s="19">
        <f t="shared" si="60"/>
        <v>136</v>
      </c>
      <c r="AF86" s="19">
        <f t="shared" si="65"/>
        <v>79</v>
      </c>
    </row>
    <row r="87" spans="1:32" x14ac:dyDescent="0.25">
      <c r="A87" s="43">
        <v>80</v>
      </c>
      <c r="B87" s="44" t="s">
        <v>216</v>
      </c>
      <c r="C87" s="45">
        <v>11</v>
      </c>
      <c r="D87" s="67">
        <v>7.6</v>
      </c>
      <c r="E87" s="14">
        <f t="shared" si="43"/>
        <v>46</v>
      </c>
      <c r="F87" s="14">
        <f t="shared" si="44"/>
        <v>0</v>
      </c>
      <c r="G87" s="14">
        <f t="shared" si="45"/>
        <v>46</v>
      </c>
      <c r="H87" s="15">
        <f t="shared" si="46"/>
        <v>46</v>
      </c>
      <c r="I87" s="47">
        <v>37</v>
      </c>
      <c r="J87" s="14">
        <f t="shared" si="61"/>
        <v>0</v>
      </c>
      <c r="K87" s="14">
        <f t="shared" si="62"/>
        <v>16</v>
      </c>
      <c r="L87" s="14">
        <f t="shared" si="47"/>
        <v>16</v>
      </c>
      <c r="M87" s="15">
        <f t="shared" si="48"/>
        <v>16</v>
      </c>
      <c r="N87" s="16">
        <v>60</v>
      </c>
      <c r="O87" s="16">
        <f t="shared" si="63"/>
        <v>0</v>
      </c>
      <c r="P87" s="16">
        <f t="shared" si="64"/>
        <v>0</v>
      </c>
      <c r="Q87" s="16"/>
      <c r="R87" s="16">
        <f t="shared" si="49"/>
        <v>0</v>
      </c>
      <c r="S87" s="16">
        <f t="shared" si="50"/>
        <v>0</v>
      </c>
      <c r="T87" s="50">
        <v>195</v>
      </c>
      <c r="U87" s="16">
        <f t="shared" si="51"/>
        <v>0</v>
      </c>
      <c r="V87" s="16">
        <f t="shared" si="52"/>
        <v>35</v>
      </c>
      <c r="W87" s="16">
        <f t="shared" si="53"/>
        <v>35</v>
      </c>
      <c r="X87" s="15">
        <f t="shared" si="54"/>
        <v>35</v>
      </c>
      <c r="Y87" s="47">
        <v>27</v>
      </c>
      <c r="Z87" s="16">
        <f t="shared" si="55"/>
        <v>62</v>
      </c>
      <c r="AA87" s="16">
        <f t="shared" si="56"/>
        <v>0</v>
      </c>
      <c r="AB87" s="16">
        <f t="shared" si="57"/>
        <v>62</v>
      </c>
      <c r="AC87" s="15">
        <f t="shared" si="58"/>
        <v>62</v>
      </c>
      <c r="AD87" s="18">
        <f t="shared" si="59"/>
        <v>159</v>
      </c>
      <c r="AE87" s="19">
        <f t="shared" si="60"/>
        <v>159</v>
      </c>
      <c r="AF87" s="19">
        <f t="shared" si="65"/>
        <v>42</v>
      </c>
    </row>
    <row r="88" spans="1:32" x14ac:dyDescent="0.25">
      <c r="A88" s="43">
        <v>81</v>
      </c>
      <c r="B88" s="44" t="s">
        <v>186</v>
      </c>
      <c r="C88" s="45">
        <v>11</v>
      </c>
      <c r="D88" s="67">
        <v>7.91</v>
      </c>
      <c r="E88" s="14">
        <f t="shared" si="43"/>
        <v>34</v>
      </c>
      <c r="F88" s="14">
        <f t="shared" si="44"/>
        <v>0</v>
      </c>
      <c r="G88" s="14">
        <f t="shared" si="45"/>
        <v>34</v>
      </c>
      <c r="H88" s="15">
        <f t="shared" si="46"/>
        <v>34</v>
      </c>
      <c r="I88" s="47">
        <v>49</v>
      </c>
      <c r="J88" s="14">
        <f t="shared" si="61"/>
        <v>44</v>
      </c>
      <c r="K88" s="14">
        <f t="shared" si="62"/>
        <v>0</v>
      </c>
      <c r="L88" s="14">
        <f t="shared" si="47"/>
        <v>44</v>
      </c>
      <c r="M88" s="15">
        <f t="shared" si="48"/>
        <v>44</v>
      </c>
      <c r="N88" s="16">
        <v>60</v>
      </c>
      <c r="O88" s="16">
        <f t="shared" si="63"/>
        <v>0</v>
      </c>
      <c r="P88" s="16">
        <f t="shared" si="64"/>
        <v>0</v>
      </c>
      <c r="Q88" s="16"/>
      <c r="R88" s="16">
        <f t="shared" si="49"/>
        <v>0</v>
      </c>
      <c r="S88" s="16">
        <f t="shared" si="50"/>
        <v>0</v>
      </c>
      <c r="T88" s="50">
        <v>196</v>
      </c>
      <c r="U88" s="16">
        <f t="shared" si="51"/>
        <v>0</v>
      </c>
      <c r="V88" s="16">
        <f t="shared" si="52"/>
        <v>36</v>
      </c>
      <c r="W88" s="16">
        <f t="shared" si="53"/>
        <v>36</v>
      </c>
      <c r="X88" s="15">
        <f t="shared" si="54"/>
        <v>36</v>
      </c>
      <c r="Y88" s="47">
        <v>16</v>
      </c>
      <c r="Z88" s="16">
        <f t="shared" si="55"/>
        <v>0</v>
      </c>
      <c r="AA88" s="16">
        <f t="shared" si="56"/>
        <v>35</v>
      </c>
      <c r="AB88" s="16">
        <f t="shared" si="57"/>
        <v>35</v>
      </c>
      <c r="AC88" s="15">
        <f t="shared" si="58"/>
        <v>35</v>
      </c>
      <c r="AD88" s="18">
        <f t="shared" si="59"/>
        <v>149</v>
      </c>
      <c r="AE88" s="19">
        <f t="shared" si="60"/>
        <v>149</v>
      </c>
      <c r="AF88" s="19">
        <f t="shared" si="65"/>
        <v>62</v>
      </c>
    </row>
    <row r="89" spans="1:32" x14ac:dyDescent="0.25">
      <c r="A89" s="43">
        <v>82</v>
      </c>
      <c r="B89" s="44" t="s">
        <v>217</v>
      </c>
      <c r="C89" s="45">
        <v>11</v>
      </c>
      <c r="D89" s="67">
        <v>8.0399999999999991</v>
      </c>
      <c r="E89" s="14">
        <f t="shared" si="43"/>
        <v>30</v>
      </c>
      <c r="F89" s="14">
        <f t="shared" si="44"/>
        <v>0</v>
      </c>
      <c r="G89" s="14">
        <f t="shared" si="45"/>
        <v>30</v>
      </c>
      <c r="H89" s="15">
        <f t="shared" si="46"/>
        <v>30</v>
      </c>
      <c r="I89" s="47">
        <v>42</v>
      </c>
      <c r="J89" s="14">
        <f t="shared" si="61"/>
        <v>0</v>
      </c>
      <c r="K89" s="14">
        <f t="shared" si="62"/>
        <v>25</v>
      </c>
      <c r="L89" s="14">
        <f t="shared" si="47"/>
        <v>25</v>
      </c>
      <c r="M89" s="15">
        <f t="shared" si="48"/>
        <v>25</v>
      </c>
      <c r="N89" s="16">
        <v>60</v>
      </c>
      <c r="O89" s="16">
        <f t="shared" si="63"/>
        <v>0</v>
      </c>
      <c r="P89" s="16">
        <f t="shared" si="64"/>
        <v>0</v>
      </c>
      <c r="Q89" s="16"/>
      <c r="R89" s="16">
        <f t="shared" si="49"/>
        <v>0</v>
      </c>
      <c r="S89" s="16">
        <f t="shared" si="50"/>
        <v>0</v>
      </c>
      <c r="T89" s="50">
        <v>201</v>
      </c>
      <c r="U89" s="16">
        <f t="shared" si="51"/>
        <v>0</v>
      </c>
      <c r="V89" s="16">
        <f t="shared" si="52"/>
        <v>41</v>
      </c>
      <c r="W89" s="16">
        <f t="shared" si="53"/>
        <v>41</v>
      </c>
      <c r="X89" s="15">
        <f t="shared" si="54"/>
        <v>41</v>
      </c>
      <c r="Y89" s="47">
        <v>16</v>
      </c>
      <c r="Z89" s="16">
        <f t="shared" si="55"/>
        <v>0</v>
      </c>
      <c r="AA89" s="16">
        <f t="shared" si="56"/>
        <v>35</v>
      </c>
      <c r="AB89" s="16">
        <f t="shared" si="57"/>
        <v>35</v>
      </c>
      <c r="AC89" s="15">
        <f t="shared" si="58"/>
        <v>35</v>
      </c>
      <c r="AD89" s="18">
        <f t="shared" si="59"/>
        <v>131</v>
      </c>
      <c r="AE89" s="19">
        <f t="shared" si="60"/>
        <v>131</v>
      </c>
      <c r="AF89" s="19">
        <f t="shared" si="65"/>
        <v>86</v>
      </c>
    </row>
    <row r="90" spans="1:32" x14ac:dyDescent="0.25">
      <c r="A90" s="43">
        <v>83</v>
      </c>
      <c r="B90" s="44" t="s">
        <v>218</v>
      </c>
      <c r="C90" s="45">
        <v>11</v>
      </c>
      <c r="D90" s="67">
        <v>7.8</v>
      </c>
      <c r="E90" s="14">
        <f t="shared" si="43"/>
        <v>38</v>
      </c>
      <c r="F90" s="14">
        <f t="shared" si="44"/>
        <v>0</v>
      </c>
      <c r="G90" s="14">
        <f t="shared" si="45"/>
        <v>38</v>
      </c>
      <c r="H90" s="15">
        <f t="shared" si="46"/>
        <v>38</v>
      </c>
      <c r="I90" s="47">
        <v>45</v>
      </c>
      <c r="J90" s="14">
        <f t="shared" si="61"/>
        <v>0</v>
      </c>
      <c r="K90" s="14">
        <f t="shared" si="62"/>
        <v>32</v>
      </c>
      <c r="L90" s="14">
        <f t="shared" si="47"/>
        <v>32</v>
      </c>
      <c r="M90" s="15">
        <f t="shared" si="48"/>
        <v>32</v>
      </c>
      <c r="N90" s="16">
        <v>60</v>
      </c>
      <c r="O90" s="16">
        <f t="shared" si="63"/>
        <v>0</v>
      </c>
      <c r="P90" s="16">
        <f t="shared" si="64"/>
        <v>0</v>
      </c>
      <c r="Q90" s="16"/>
      <c r="R90" s="16">
        <f t="shared" si="49"/>
        <v>0</v>
      </c>
      <c r="S90" s="16">
        <f t="shared" si="50"/>
        <v>0</v>
      </c>
      <c r="T90" s="50">
        <v>194</v>
      </c>
      <c r="U90" s="16">
        <f t="shared" si="51"/>
        <v>0</v>
      </c>
      <c r="V90" s="16">
        <f t="shared" si="52"/>
        <v>35</v>
      </c>
      <c r="W90" s="16">
        <f t="shared" si="53"/>
        <v>35</v>
      </c>
      <c r="X90" s="15">
        <f t="shared" si="54"/>
        <v>35</v>
      </c>
      <c r="Y90" s="47">
        <v>7.5</v>
      </c>
      <c r="Z90" s="16">
        <f t="shared" si="55"/>
        <v>0</v>
      </c>
      <c r="AA90" s="16">
        <f t="shared" si="56"/>
        <v>15</v>
      </c>
      <c r="AB90" s="16">
        <f t="shared" si="57"/>
        <v>15</v>
      </c>
      <c r="AC90" s="15">
        <f t="shared" si="58"/>
        <v>15</v>
      </c>
      <c r="AD90" s="18">
        <f t="shared" si="59"/>
        <v>120</v>
      </c>
      <c r="AE90" s="19">
        <f t="shared" si="60"/>
        <v>120</v>
      </c>
      <c r="AF90" s="19">
        <f t="shared" si="65"/>
        <v>111</v>
      </c>
    </row>
    <row r="91" spans="1:32" x14ac:dyDescent="0.25">
      <c r="A91" s="43">
        <v>84</v>
      </c>
      <c r="B91" s="44" t="s">
        <v>238</v>
      </c>
      <c r="C91" s="45">
        <v>43</v>
      </c>
      <c r="D91" s="67">
        <v>7.83</v>
      </c>
      <c r="E91" s="14">
        <f t="shared" si="43"/>
        <v>37</v>
      </c>
      <c r="F91" s="14">
        <f t="shared" si="44"/>
        <v>0</v>
      </c>
      <c r="G91" s="14">
        <f t="shared" si="45"/>
        <v>37</v>
      </c>
      <c r="H91" s="15">
        <f t="shared" si="46"/>
        <v>37</v>
      </c>
      <c r="I91" s="47">
        <v>49</v>
      </c>
      <c r="J91" s="14">
        <f t="shared" si="61"/>
        <v>44</v>
      </c>
      <c r="K91" s="14">
        <f t="shared" si="62"/>
        <v>0</v>
      </c>
      <c r="L91" s="14">
        <f t="shared" si="47"/>
        <v>44</v>
      </c>
      <c r="M91" s="15">
        <f t="shared" si="48"/>
        <v>44</v>
      </c>
      <c r="N91" s="16">
        <v>60</v>
      </c>
      <c r="O91" s="16">
        <f t="shared" si="63"/>
        <v>0</v>
      </c>
      <c r="P91" s="16">
        <f t="shared" si="64"/>
        <v>0</v>
      </c>
      <c r="Q91" s="16"/>
      <c r="R91" s="16">
        <f t="shared" si="49"/>
        <v>0</v>
      </c>
      <c r="S91" s="16">
        <f t="shared" si="50"/>
        <v>0</v>
      </c>
      <c r="T91" s="50">
        <v>190</v>
      </c>
      <c r="U91" s="16">
        <f t="shared" si="51"/>
        <v>0</v>
      </c>
      <c r="V91" s="16">
        <f t="shared" si="52"/>
        <v>33</v>
      </c>
      <c r="W91" s="16">
        <f t="shared" si="53"/>
        <v>33</v>
      </c>
      <c r="X91" s="15">
        <f t="shared" si="54"/>
        <v>33</v>
      </c>
      <c r="Y91" s="47">
        <v>17.5</v>
      </c>
      <c r="Z91" s="16">
        <f t="shared" si="55"/>
        <v>0</v>
      </c>
      <c r="AA91" s="16">
        <f t="shared" si="56"/>
        <v>39</v>
      </c>
      <c r="AB91" s="16">
        <f t="shared" si="57"/>
        <v>39</v>
      </c>
      <c r="AC91" s="15">
        <f t="shared" si="58"/>
        <v>39</v>
      </c>
      <c r="AD91" s="18">
        <f t="shared" si="59"/>
        <v>153</v>
      </c>
      <c r="AE91" s="19">
        <f t="shared" si="60"/>
        <v>153</v>
      </c>
      <c r="AF91" s="19">
        <f t="shared" si="65"/>
        <v>54</v>
      </c>
    </row>
    <row r="92" spans="1:32" x14ac:dyDescent="0.25">
      <c r="A92" s="43">
        <v>85</v>
      </c>
      <c r="B92" s="44" t="s">
        <v>239</v>
      </c>
      <c r="C92" s="45">
        <v>43</v>
      </c>
      <c r="D92" s="67">
        <v>7.94</v>
      </c>
      <c r="E92" s="14">
        <f t="shared" si="43"/>
        <v>33</v>
      </c>
      <c r="F92" s="14">
        <f t="shared" si="44"/>
        <v>0</v>
      </c>
      <c r="G92" s="14">
        <f t="shared" si="45"/>
        <v>33</v>
      </c>
      <c r="H92" s="15">
        <f t="shared" si="46"/>
        <v>33</v>
      </c>
      <c r="I92" s="47">
        <v>28</v>
      </c>
      <c r="J92" s="14">
        <f t="shared" si="61"/>
        <v>0</v>
      </c>
      <c r="K92" s="14">
        <f t="shared" si="62"/>
        <v>7</v>
      </c>
      <c r="L92" s="14">
        <f t="shared" si="47"/>
        <v>7</v>
      </c>
      <c r="M92" s="15">
        <f t="shared" si="48"/>
        <v>7</v>
      </c>
      <c r="N92" s="16">
        <v>60</v>
      </c>
      <c r="O92" s="16">
        <f t="shared" si="63"/>
        <v>0</v>
      </c>
      <c r="P92" s="16">
        <f t="shared" si="64"/>
        <v>0</v>
      </c>
      <c r="Q92" s="16"/>
      <c r="R92" s="16">
        <f t="shared" si="49"/>
        <v>0</v>
      </c>
      <c r="S92" s="16">
        <f t="shared" si="50"/>
        <v>0</v>
      </c>
      <c r="T92" s="50">
        <v>160</v>
      </c>
      <c r="U92" s="16">
        <f t="shared" si="51"/>
        <v>0</v>
      </c>
      <c r="V92" s="16">
        <f t="shared" si="52"/>
        <v>18</v>
      </c>
      <c r="W92" s="16">
        <f t="shared" si="53"/>
        <v>18</v>
      </c>
      <c r="X92" s="15">
        <f t="shared" si="54"/>
        <v>18</v>
      </c>
      <c r="Y92" s="47">
        <v>20</v>
      </c>
      <c r="Z92" s="16">
        <f t="shared" si="55"/>
        <v>0</v>
      </c>
      <c r="AA92" s="16">
        <f t="shared" si="56"/>
        <v>47</v>
      </c>
      <c r="AB92" s="16">
        <f t="shared" si="57"/>
        <v>47</v>
      </c>
      <c r="AC92" s="15">
        <f t="shared" si="58"/>
        <v>47</v>
      </c>
      <c r="AD92" s="18">
        <f t="shared" si="59"/>
        <v>105</v>
      </c>
      <c r="AE92" s="19">
        <f t="shared" si="60"/>
        <v>105</v>
      </c>
      <c r="AF92" s="19">
        <f t="shared" si="65"/>
        <v>137</v>
      </c>
    </row>
    <row r="93" spans="1:32" x14ac:dyDescent="0.25">
      <c r="A93" s="43">
        <v>86</v>
      </c>
      <c r="B93" s="44" t="s">
        <v>240</v>
      </c>
      <c r="C93" s="45">
        <v>43</v>
      </c>
      <c r="D93" s="67">
        <v>8.0500000000000007</v>
      </c>
      <c r="E93" s="14">
        <f t="shared" si="43"/>
        <v>30</v>
      </c>
      <c r="F93" s="14">
        <f t="shared" si="44"/>
        <v>0</v>
      </c>
      <c r="G93" s="14">
        <f t="shared" si="45"/>
        <v>30</v>
      </c>
      <c r="H93" s="15">
        <f t="shared" si="46"/>
        <v>30</v>
      </c>
      <c r="I93" s="47">
        <v>53</v>
      </c>
      <c r="J93" s="14">
        <f t="shared" si="61"/>
        <v>54</v>
      </c>
      <c r="K93" s="14">
        <f t="shared" si="62"/>
        <v>0</v>
      </c>
      <c r="L93" s="14">
        <f t="shared" si="47"/>
        <v>54</v>
      </c>
      <c r="M93" s="15">
        <f t="shared" si="48"/>
        <v>54</v>
      </c>
      <c r="N93" s="16">
        <v>60</v>
      </c>
      <c r="O93" s="16">
        <f t="shared" si="63"/>
        <v>0</v>
      </c>
      <c r="P93" s="16">
        <f t="shared" si="64"/>
        <v>0</v>
      </c>
      <c r="Q93" s="16"/>
      <c r="R93" s="16">
        <f t="shared" si="49"/>
        <v>0</v>
      </c>
      <c r="S93" s="16">
        <f t="shared" si="50"/>
        <v>0</v>
      </c>
      <c r="T93" s="50">
        <v>170</v>
      </c>
      <c r="U93" s="16">
        <f t="shared" si="51"/>
        <v>0</v>
      </c>
      <c r="V93" s="16">
        <f t="shared" si="52"/>
        <v>23</v>
      </c>
      <c r="W93" s="16">
        <f t="shared" si="53"/>
        <v>23</v>
      </c>
      <c r="X93" s="15">
        <f t="shared" si="54"/>
        <v>23</v>
      </c>
      <c r="Y93" s="47">
        <v>13</v>
      </c>
      <c r="Z93" s="16">
        <f t="shared" si="55"/>
        <v>0</v>
      </c>
      <c r="AA93" s="16">
        <f t="shared" si="56"/>
        <v>26</v>
      </c>
      <c r="AB93" s="16">
        <f t="shared" si="57"/>
        <v>26</v>
      </c>
      <c r="AC93" s="15">
        <f t="shared" si="58"/>
        <v>26</v>
      </c>
      <c r="AD93" s="18">
        <f t="shared" si="59"/>
        <v>133</v>
      </c>
      <c r="AE93" s="19">
        <f t="shared" si="60"/>
        <v>133</v>
      </c>
      <c r="AF93" s="19">
        <f t="shared" si="65"/>
        <v>84</v>
      </c>
    </row>
    <row r="94" spans="1:32" x14ac:dyDescent="0.25">
      <c r="A94" s="43">
        <v>87</v>
      </c>
      <c r="B94" s="44" t="s">
        <v>241</v>
      </c>
      <c r="C94" s="45">
        <v>43</v>
      </c>
      <c r="D94" s="67">
        <v>10.039999999999999</v>
      </c>
      <c r="E94" s="14">
        <f t="shared" si="43"/>
        <v>0</v>
      </c>
      <c r="F94" s="14">
        <f t="shared" si="44"/>
        <v>0</v>
      </c>
      <c r="G94" s="14">
        <f t="shared" si="45"/>
        <v>0</v>
      </c>
      <c r="H94" s="15">
        <f t="shared" si="46"/>
        <v>0</v>
      </c>
      <c r="I94" s="47">
        <v>41</v>
      </c>
      <c r="J94" s="14">
        <f t="shared" si="61"/>
        <v>0</v>
      </c>
      <c r="K94" s="14">
        <f t="shared" si="62"/>
        <v>23</v>
      </c>
      <c r="L94" s="14">
        <f t="shared" si="47"/>
        <v>23</v>
      </c>
      <c r="M94" s="15">
        <f t="shared" si="48"/>
        <v>23</v>
      </c>
      <c r="N94" s="16">
        <v>60</v>
      </c>
      <c r="O94" s="16">
        <f t="shared" si="63"/>
        <v>0</v>
      </c>
      <c r="P94" s="16">
        <f t="shared" si="64"/>
        <v>0</v>
      </c>
      <c r="Q94" s="16"/>
      <c r="R94" s="16">
        <f t="shared" si="49"/>
        <v>0</v>
      </c>
      <c r="S94" s="16">
        <f t="shared" si="50"/>
        <v>0</v>
      </c>
      <c r="T94" s="50">
        <v>174</v>
      </c>
      <c r="U94" s="16">
        <f t="shared" si="51"/>
        <v>0</v>
      </c>
      <c r="V94" s="16">
        <f t="shared" si="52"/>
        <v>25</v>
      </c>
      <c r="W94" s="16">
        <f t="shared" si="53"/>
        <v>25</v>
      </c>
      <c r="X94" s="15">
        <f t="shared" si="54"/>
        <v>25</v>
      </c>
      <c r="Y94" s="47">
        <v>7</v>
      </c>
      <c r="Z94" s="16">
        <f t="shared" si="55"/>
        <v>0</v>
      </c>
      <c r="AA94" s="16">
        <f t="shared" si="56"/>
        <v>14</v>
      </c>
      <c r="AB94" s="16">
        <f t="shared" si="57"/>
        <v>14</v>
      </c>
      <c r="AC94" s="15">
        <f t="shared" si="58"/>
        <v>14</v>
      </c>
      <c r="AD94" s="18">
        <f t="shared" si="59"/>
        <v>62</v>
      </c>
      <c r="AE94" s="19">
        <f t="shared" si="60"/>
        <v>62</v>
      </c>
      <c r="AF94" s="19">
        <f t="shared" si="65"/>
        <v>171</v>
      </c>
    </row>
    <row r="95" spans="1:32" x14ac:dyDescent="0.25">
      <c r="A95" s="43">
        <v>88</v>
      </c>
      <c r="B95" s="44" t="s">
        <v>242</v>
      </c>
      <c r="C95" s="45">
        <v>43</v>
      </c>
      <c r="D95" s="67">
        <v>8.0299999999999994</v>
      </c>
      <c r="E95" s="14">
        <f t="shared" si="43"/>
        <v>31</v>
      </c>
      <c r="F95" s="14">
        <f t="shared" si="44"/>
        <v>0</v>
      </c>
      <c r="G95" s="14">
        <f t="shared" si="45"/>
        <v>31</v>
      </c>
      <c r="H95" s="15">
        <f t="shared" si="46"/>
        <v>31</v>
      </c>
      <c r="I95" s="47">
        <v>37</v>
      </c>
      <c r="J95" s="14">
        <f t="shared" si="61"/>
        <v>0</v>
      </c>
      <c r="K95" s="14">
        <f t="shared" si="62"/>
        <v>16</v>
      </c>
      <c r="L95" s="14">
        <f t="shared" si="47"/>
        <v>16</v>
      </c>
      <c r="M95" s="15">
        <f t="shared" si="48"/>
        <v>16</v>
      </c>
      <c r="N95" s="16">
        <v>60</v>
      </c>
      <c r="O95" s="16">
        <f t="shared" si="63"/>
        <v>0</v>
      </c>
      <c r="P95" s="16">
        <f t="shared" si="64"/>
        <v>0</v>
      </c>
      <c r="Q95" s="16"/>
      <c r="R95" s="16">
        <f t="shared" si="49"/>
        <v>0</v>
      </c>
      <c r="S95" s="16">
        <f t="shared" si="50"/>
        <v>0</v>
      </c>
      <c r="T95" s="50">
        <v>174</v>
      </c>
      <c r="U95" s="16">
        <f t="shared" si="51"/>
        <v>0</v>
      </c>
      <c r="V95" s="16">
        <f t="shared" si="52"/>
        <v>25</v>
      </c>
      <c r="W95" s="16">
        <f t="shared" si="53"/>
        <v>25</v>
      </c>
      <c r="X95" s="15">
        <f t="shared" si="54"/>
        <v>25</v>
      </c>
      <c r="Y95" s="47">
        <v>12</v>
      </c>
      <c r="Z95" s="16">
        <f t="shared" si="55"/>
        <v>0</v>
      </c>
      <c r="AA95" s="16">
        <f t="shared" si="56"/>
        <v>24</v>
      </c>
      <c r="AB95" s="16">
        <f t="shared" si="57"/>
        <v>24</v>
      </c>
      <c r="AC95" s="15">
        <f t="shared" si="58"/>
        <v>24</v>
      </c>
      <c r="AD95" s="18">
        <f t="shared" si="59"/>
        <v>96</v>
      </c>
      <c r="AE95" s="19">
        <f t="shared" si="60"/>
        <v>96</v>
      </c>
      <c r="AF95" s="19">
        <f t="shared" si="65"/>
        <v>153</v>
      </c>
    </row>
    <row r="96" spans="1:32" x14ac:dyDescent="0.25">
      <c r="A96" s="43">
        <v>89</v>
      </c>
      <c r="B96" s="44" t="s">
        <v>243</v>
      </c>
      <c r="C96" s="45">
        <v>28</v>
      </c>
      <c r="D96" s="67">
        <v>7.7</v>
      </c>
      <c r="E96" s="14">
        <f t="shared" si="43"/>
        <v>42</v>
      </c>
      <c r="F96" s="14">
        <f t="shared" si="44"/>
        <v>0</v>
      </c>
      <c r="G96" s="14">
        <f t="shared" si="45"/>
        <v>42</v>
      </c>
      <c r="H96" s="15">
        <f t="shared" si="46"/>
        <v>42</v>
      </c>
      <c r="I96" s="47">
        <v>44</v>
      </c>
      <c r="J96" s="14">
        <f t="shared" si="61"/>
        <v>0</v>
      </c>
      <c r="K96" s="14">
        <f t="shared" si="62"/>
        <v>29</v>
      </c>
      <c r="L96" s="14">
        <f t="shared" si="47"/>
        <v>29</v>
      </c>
      <c r="M96" s="15">
        <f t="shared" si="48"/>
        <v>29</v>
      </c>
      <c r="N96" s="16">
        <v>60</v>
      </c>
      <c r="O96" s="16">
        <f t="shared" si="63"/>
        <v>0</v>
      </c>
      <c r="P96" s="16">
        <f t="shared" si="64"/>
        <v>0</v>
      </c>
      <c r="Q96" s="16"/>
      <c r="R96" s="16">
        <f t="shared" si="49"/>
        <v>0</v>
      </c>
      <c r="S96" s="16">
        <f t="shared" si="50"/>
        <v>0</v>
      </c>
      <c r="T96" s="50">
        <v>184</v>
      </c>
      <c r="U96" s="16">
        <f t="shared" si="51"/>
        <v>0</v>
      </c>
      <c r="V96" s="16">
        <f t="shared" si="52"/>
        <v>30</v>
      </c>
      <c r="W96" s="16">
        <f t="shared" si="53"/>
        <v>30</v>
      </c>
      <c r="X96" s="15">
        <f t="shared" si="54"/>
        <v>30</v>
      </c>
      <c r="Y96" s="47">
        <v>13</v>
      </c>
      <c r="Z96" s="16">
        <f t="shared" si="55"/>
        <v>0</v>
      </c>
      <c r="AA96" s="16">
        <f t="shared" si="56"/>
        <v>26</v>
      </c>
      <c r="AB96" s="16">
        <f t="shared" si="57"/>
        <v>26</v>
      </c>
      <c r="AC96" s="15">
        <f t="shared" si="58"/>
        <v>26</v>
      </c>
      <c r="AD96" s="18">
        <f t="shared" si="59"/>
        <v>127</v>
      </c>
      <c r="AE96" s="19">
        <f t="shared" si="60"/>
        <v>127</v>
      </c>
      <c r="AF96" s="19">
        <f t="shared" si="65"/>
        <v>95</v>
      </c>
    </row>
    <row r="97" spans="1:32" x14ac:dyDescent="0.25">
      <c r="A97" s="43">
        <v>90</v>
      </c>
      <c r="B97" s="44" t="s">
        <v>244</v>
      </c>
      <c r="C97" s="45">
        <v>28</v>
      </c>
      <c r="D97" s="67">
        <v>8.3000000000000007</v>
      </c>
      <c r="E97" s="14">
        <f t="shared" si="43"/>
        <v>0</v>
      </c>
      <c r="F97" s="14">
        <f t="shared" si="44"/>
        <v>23</v>
      </c>
      <c r="G97" s="14">
        <f t="shared" si="45"/>
        <v>23</v>
      </c>
      <c r="H97" s="15">
        <f t="shared" si="46"/>
        <v>23</v>
      </c>
      <c r="I97" s="47">
        <v>39</v>
      </c>
      <c r="J97" s="14">
        <f t="shared" si="61"/>
        <v>0</v>
      </c>
      <c r="K97" s="14">
        <f t="shared" si="62"/>
        <v>19</v>
      </c>
      <c r="L97" s="14">
        <f t="shared" si="47"/>
        <v>19</v>
      </c>
      <c r="M97" s="15">
        <f t="shared" si="48"/>
        <v>19</v>
      </c>
      <c r="N97" s="16">
        <v>60</v>
      </c>
      <c r="O97" s="16">
        <f t="shared" si="63"/>
        <v>0</v>
      </c>
      <c r="P97" s="16">
        <f t="shared" si="64"/>
        <v>0</v>
      </c>
      <c r="Q97" s="16"/>
      <c r="R97" s="16">
        <f t="shared" si="49"/>
        <v>0</v>
      </c>
      <c r="S97" s="16">
        <f t="shared" si="50"/>
        <v>0</v>
      </c>
      <c r="T97" s="50">
        <v>187</v>
      </c>
      <c r="U97" s="16">
        <f t="shared" si="51"/>
        <v>0</v>
      </c>
      <c r="V97" s="16">
        <f t="shared" si="52"/>
        <v>31</v>
      </c>
      <c r="W97" s="16">
        <f t="shared" si="53"/>
        <v>31</v>
      </c>
      <c r="X97" s="15">
        <f t="shared" si="54"/>
        <v>31</v>
      </c>
      <c r="Y97" s="47">
        <v>12.5</v>
      </c>
      <c r="Z97" s="16">
        <f t="shared" si="55"/>
        <v>0</v>
      </c>
      <c r="AA97" s="16">
        <f t="shared" si="56"/>
        <v>25</v>
      </c>
      <c r="AB97" s="16">
        <f t="shared" si="57"/>
        <v>25</v>
      </c>
      <c r="AC97" s="15">
        <f t="shared" si="58"/>
        <v>25</v>
      </c>
      <c r="AD97" s="18">
        <f t="shared" si="59"/>
        <v>98</v>
      </c>
      <c r="AE97" s="19">
        <f t="shared" si="60"/>
        <v>98</v>
      </c>
      <c r="AF97" s="19">
        <f t="shared" si="65"/>
        <v>149</v>
      </c>
    </row>
    <row r="98" spans="1:32" x14ac:dyDescent="0.25">
      <c r="A98" s="43">
        <v>91</v>
      </c>
      <c r="B98" s="44" t="s">
        <v>245</v>
      </c>
      <c r="C98" s="45">
        <v>28</v>
      </c>
      <c r="D98" s="67">
        <v>7.72</v>
      </c>
      <c r="E98" s="14">
        <f t="shared" si="43"/>
        <v>41</v>
      </c>
      <c r="F98" s="14">
        <f t="shared" si="44"/>
        <v>0</v>
      </c>
      <c r="G98" s="14">
        <f t="shared" si="45"/>
        <v>41</v>
      </c>
      <c r="H98" s="15">
        <f t="shared" si="46"/>
        <v>41</v>
      </c>
      <c r="I98" s="47">
        <v>37</v>
      </c>
      <c r="J98" s="14">
        <f t="shared" si="61"/>
        <v>0</v>
      </c>
      <c r="K98" s="14">
        <f t="shared" si="62"/>
        <v>16</v>
      </c>
      <c r="L98" s="14">
        <f t="shared" si="47"/>
        <v>16</v>
      </c>
      <c r="M98" s="15">
        <f t="shared" si="48"/>
        <v>16</v>
      </c>
      <c r="N98" s="16">
        <v>60</v>
      </c>
      <c r="O98" s="16">
        <f t="shared" si="63"/>
        <v>0</v>
      </c>
      <c r="P98" s="16">
        <f t="shared" si="64"/>
        <v>0</v>
      </c>
      <c r="Q98" s="16"/>
      <c r="R98" s="16">
        <f t="shared" si="49"/>
        <v>0</v>
      </c>
      <c r="S98" s="16">
        <f t="shared" si="50"/>
        <v>0</v>
      </c>
      <c r="T98" s="50">
        <v>200</v>
      </c>
      <c r="U98" s="16">
        <f t="shared" si="51"/>
        <v>0</v>
      </c>
      <c r="V98" s="16">
        <f t="shared" si="52"/>
        <v>40</v>
      </c>
      <c r="W98" s="16">
        <f t="shared" si="53"/>
        <v>40</v>
      </c>
      <c r="X98" s="15">
        <f t="shared" si="54"/>
        <v>40</v>
      </c>
      <c r="Y98" s="47">
        <v>17.5</v>
      </c>
      <c r="Z98" s="16">
        <f t="shared" si="55"/>
        <v>0</v>
      </c>
      <c r="AA98" s="16">
        <f t="shared" si="56"/>
        <v>39</v>
      </c>
      <c r="AB98" s="16">
        <f t="shared" si="57"/>
        <v>39</v>
      </c>
      <c r="AC98" s="15">
        <f t="shared" si="58"/>
        <v>39</v>
      </c>
      <c r="AD98" s="18">
        <f t="shared" si="59"/>
        <v>136</v>
      </c>
      <c r="AE98" s="19">
        <f t="shared" si="60"/>
        <v>136</v>
      </c>
      <c r="AF98" s="19">
        <f t="shared" si="65"/>
        <v>79</v>
      </c>
    </row>
    <row r="99" spans="1:32" x14ac:dyDescent="0.25">
      <c r="A99" s="43">
        <v>92</v>
      </c>
      <c r="B99" s="44" t="s">
        <v>246</v>
      </c>
      <c r="C99" s="45">
        <v>28</v>
      </c>
      <c r="D99" s="67">
        <v>8.31</v>
      </c>
      <c r="E99" s="14">
        <f t="shared" si="43"/>
        <v>0</v>
      </c>
      <c r="F99" s="14">
        <f t="shared" si="44"/>
        <v>22</v>
      </c>
      <c r="G99" s="14">
        <f t="shared" si="45"/>
        <v>22</v>
      </c>
      <c r="H99" s="15">
        <f t="shared" si="46"/>
        <v>22</v>
      </c>
      <c r="I99" s="47">
        <v>21</v>
      </c>
      <c r="J99" s="14">
        <f t="shared" si="61"/>
        <v>0</v>
      </c>
      <c r="K99" s="14">
        <f t="shared" si="62"/>
        <v>0</v>
      </c>
      <c r="L99" s="14">
        <f t="shared" si="47"/>
        <v>0</v>
      </c>
      <c r="M99" s="15">
        <f t="shared" si="48"/>
        <v>0</v>
      </c>
      <c r="N99" s="16">
        <v>60</v>
      </c>
      <c r="O99" s="16">
        <f t="shared" si="63"/>
        <v>0</v>
      </c>
      <c r="P99" s="16">
        <f t="shared" si="64"/>
        <v>0</v>
      </c>
      <c r="Q99" s="16"/>
      <c r="R99" s="16">
        <f t="shared" si="49"/>
        <v>0</v>
      </c>
      <c r="S99" s="16">
        <f t="shared" si="50"/>
        <v>0</v>
      </c>
      <c r="T99" s="50">
        <v>170</v>
      </c>
      <c r="U99" s="16">
        <f t="shared" si="51"/>
        <v>0</v>
      </c>
      <c r="V99" s="16">
        <f t="shared" si="52"/>
        <v>23</v>
      </c>
      <c r="W99" s="16">
        <f t="shared" si="53"/>
        <v>23</v>
      </c>
      <c r="X99" s="15">
        <f t="shared" si="54"/>
        <v>23</v>
      </c>
      <c r="Y99" s="47">
        <v>15</v>
      </c>
      <c r="Z99" s="16">
        <f t="shared" si="55"/>
        <v>0</v>
      </c>
      <c r="AA99" s="16">
        <f t="shared" si="56"/>
        <v>32</v>
      </c>
      <c r="AB99" s="16">
        <f t="shared" si="57"/>
        <v>32</v>
      </c>
      <c r="AC99" s="15">
        <f t="shared" si="58"/>
        <v>32</v>
      </c>
      <c r="AD99" s="18">
        <f t="shared" si="59"/>
        <v>77</v>
      </c>
      <c r="AE99" s="19">
        <f t="shared" si="60"/>
        <v>77</v>
      </c>
      <c r="AF99" s="19">
        <f t="shared" si="65"/>
        <v>162</v>
      </c>
    </row>
    <row r="100" spans="1:32" x14ac:dyDescent="0.25">
      <c r="A100" s="43">
        <v>93</v>
      </c>
      <c r="B100" s="44" t="s">
        <v>247</v>
      </c>
      <c r="C100" s="45">
        <v>7</v>
      </c>
      <c r="D100" s="67">
        <v>8</v>
      </c>
      <c r="E100" s="14">
        <f t="shared" si="43"/>
        <v>32</v>
      </c>
      <c r="F100" s="14">
        <f t="shared" si="44"/>
        <v>0</v>
      </c>
      <c r="G100" s="14">
        <f t="shared" si="45"/>
        <v>32</v>
      </c>
      <c r="H100" s="15">
        <f t="shared" si="46"/>
        <v>32</v>
      </c>
      <c r="I100" s="47">
        <v>47</v>
      </c>
      <c r="J100" s="14">
        <f t="shared" si="61"/>
        <v>0</v>
      </c>
      <c r="K100" s="14">
        <f t="shared" si="62"/>
        <v>38</v>
      </c>
      <c r="L100" s="14">
        <f t="shared" si="47"/>
        <v>38</v>
      </c>
      <c r="M100" s="15">
        <f t="shared" si="48"/>
        <v>38</v>
      </c>
      <c r="N100" s="16">
        <v>60</v>
      </c>
      <c r="O100" s="16">
        <f t="shared" si="63"/>
        <v>0</v>
      </c>
      <c r="P100" s="16">
        <f t="shared" si="64"/>
        <v>0</v>
      </c>
      <c r="Q100" s="16"/>
      <c r="R100" s="16">
        <f t="shared" si="49"/>
        <v>0</v>
      </c>
      <c r="S100" s="16">
        <f t="shared" si="50"/>
        <v>0</v>
      </c>
      <c r="T100" s="50">
        <v>186</v>
      </c>
      <c r="U100" s="16">
        <f t="shared" si="51"/>
        <v>0</v>
      </c>
      <c r="V100" s="16">
        <f t="shared" si="52"/>
        <v>31</v>
      </c>
      <c r="W100" s="16">
        <f t="shared" si="53"/>
        <v>31</v>
      </c>
      <c r="X100" s="15">
        <f t="shared" si="54"/>
        <v>31</v>
      </c>
      <c r="Y100" s="47">
        <v>18</v>
      </c>
      <c r="Z100" s="16">
        <f t="shared" si="55"/>
        <v>0</v>
      </c>
      <c r="AA100" s="16">
        <f t="shared" si="56"/>
        <v>41</v>
      </c>
      <c r="AB100" s="16">
        <f t="shared" si="57"/>
        <v>41</v>
      </c>
      <c r="AC100" s="15">
        <f t="shared" si="58"/>
        <v>41</v>
      </c>
      <c r="AD100" s="18">
        <f t="shared" si="59"/>
        <v>142</v>
      </c>
      <c r="AE100" s="19">
        <f t="shared" si="60"/>
        <v>142</v>
      </c>
      <c r="AF100" s="19">
        <f t="shared" si="65"/>
        <v>71</v>
      </c>
    </row>
    <row r="101" spans="1:32" x14ac:dyDescent="0.25">
      <c r="A101" s="43">
        <v>94</v>
      </c>
      <c r="B101" s="44" t="s">
        <v>248</v>
      </c>
      <c r="C101" s="45">
        <v>7</v>
      </c>
      <c r="D101" s="67">
        <v>7.85</v>
      </c>
      <c r="E101" s="14">
        <f t="shared" si="43"/>
        <v>36</v>
      </c>
      <c r="F101" s="14">
        <f t="shared" si="44"/>
        <v>0</v>
      </c>
      <c r="G101" s="14">
        <f t="shared" si="45"/>
        <v>36</v>
      </c>
      <c r="H101" s="15">
        <f t="shared" si="46"/>
        <v>36</v>
      </c>
      <c r="I101" s="47">
        <v>46</v>
      </c>
      <c r="J101" s="14">
        <f t="shared" si="61"/>
        <v>0</v>
      </c>
      <c r="K101" s="14">
        <f t="shared" si="62"/>
        <v>35</v>
      </c>
      <c r="L101" s="14">
        <f t="shared" si="47"/>
        <v>35</v>
      </c>
      <c r="M101" s="15">
        <f t="shared" si="48"/>
        <v>35</v>
      </c>
      <c r="N101" s="16">
        <v>60</v>
      </c>
      <c r="O101" s="16">
        <f t="shared" si="63"/>
        <v>0</v>
      </c>
      <c r="P101" s="16">
        <f t="shared" si="64"/>
        <v>0</v>
      </c>
      <c r="Q101" s="16"/>
      <c r="R101" s="16">
        <f t="shared" si="49"/>
        <v>0</v>
      </c>
      <c r="S101" s="16">
        <f t="shared" si="50"/>
        <v>0</v>
      </c>
      <c r="T101" s="50">
        <v>200</v>
      </c>
      <c r="U101" s="16">
        <f t="shared" si="51"/>
        <v>0</v>
      </c>
      <c r="V101" s="16">
        <f t="shared" si="52"/>
        <v>40</v>
      </c>
      <c r="W101" s="16">
        <f t="shared" si="53"/>
        <v>40</v>
      </c>
      <c r="X101" s="15">
        <f t="shared" si="54"/>
        <v>40</v>
      </c>
      <c r="Y101" s="47">
        <v>21</v>
      </c>
      <c r="Z101" s="16">
        <f t="shared" si="55"/>
        <v>0</v>
      </c>
      <c r="AA101" s="16">
        <f t="shared" si="56"/>
        <v>50</v>
      </c>
      <c r="AB101" s="16">
        <f t="shared" si="57"/>
        <v>50</v>
      </c>
      <c r="AC101" s="15">
        <f t="shared" si="58"/>
        <v>50</v>
      </c>
      <c r="AD101" s="18">
        <f t="shared" si="59"/>
        <v>161</v>
      </c>
      <c r="AE101" s="19">
        <f t="shared" si="60"/>
        <v>161</v>
      </c>
      <c r="AF101" s="19">
        <f t="shared" si="65"/>
        <v>38</v>
      </c>
    </row>
    <row r="102" spans="1:32" x14ac:dyDescent="0.25">
      <c r="A102" s="43">
        <v>94</v>
      </c>
      <c r="B102" s="44" t="s">
        <v>249</v>
      </c>
      <c r="C102" s="45">
        <v>7</v>
      </c>
      <c r="D102" s="67">
        <v>7.9</v>
      </c>
      <c r="E102" s="14">
        <f t="shared" si="43"/>
        <v>35</v>
      </c>
      <c r="F102" s="14">
        <f t="shared" si="44"/>
        <v>0</v>
      </c>
      <c r="G102" s="14">
        <f t="shared" si="45"/>
        <v>35</v>
      </c>
      <c r="H102" s="15">
        <f t="shared" si="46"/>
        <v>35</v>
      </c>
      <c r="I102" s="47">
        <v>35</v>
      </c>
      <c r="J102" s="14">
        <f t="shared" si="61"/>
        <v>0</v>
      </c>
      <c r="K102" s="14">
        <f t="shared" si="62"/>
        <v>14</v>
      </c>
      <c r="L102" s="14">
        <f t="shared" si="47"/>
        <v>14</v>
      </c>
      <c r="M102" s="15">
        <f t="shared" si="48"/>
        <v>14</v>
      </c>
      <c r="N102" s="16">
        <v>60</v>
      </c>
      <c r="O102" s="16">
        <f t="shared" si="63"/>
        <v>0</v>
      </c>
      <c r="P102" s="16">
        <f t="shared" si="64"/>
        <v>0</v>
      </c>
      <c r="Q102" s="16"/>
      <c r="R102" s="16">
        <f t="shared" si="49"/>
        <v>0</v>
      </c>
      <c r="S102" s="16">
        <f t="shared" si="50"/>
        <v>0</v>
      </c>
      <c r="T102" s="50">
        <v>189</v>
      </c>
      <c r="U102" s="16">
        <f t="shared" si="51"/>
        <v>0</v>
      </c>
      <c r="V102" s="16">
        <f t="shared" si="52"/>
        <v>32</v>
      </c>
      <c r="W102" s="16">
        <f t="shared" si="53"/>
        <v>32</v>
      </c>
      <c r="X102" s="15">
        <f t="shared" si="54"/>
        <v>32</v>
      </c>
      <c r="Y102" s="47">
        <v>26.5</v>
      </c>
      <c r="Z102" s="16">
        <f t="shared" si="55"/>
        <v>61</v>
      </c>
      <c r="AA102" s="16">
        <f t="shared" si="56"/>
        <v>0</v>
      </c>
      <c r="AB102" s="16">
        <f t="shared" si="57"/>
        <v>61</v>
      </c>
      <c r="AC102" s="15">
        <f t="shared" si="58"/>
        <v>61</v>
      </c>
      <c r="AD102" s="18">
        <f t="shared" si="59"/>
        <v>142</v>
      </c>
      <c r="AE102" s="19">
        <f t="shared" si="60"/>
        <v>142</v>
      </c>
      <c r="AF102" s="19">
        <f t="shared" si="65"/>
        <v>71</v>
      </c>
    </row>
    <row r="103" spans="1:32" x14ac:dyDescent="0.25">
      <c r="A103" s="43">
        <v>95</v>
      </c>
      <c r="B103" s="44" t="s">
        <v>250</v>
      </c>
      <c r="C103" s="45">
        <v>7</v>
      </c>
      <c r="D103" s="67">
        <v>7.82</v>
      </c>
      <c r="E103" s="14">
        <f t="shared" si="43"/>
        <v>37</v>
      </c>
      <c r="F103" s="14">
        <f t="shared" si="44"/>
        <v>0</v>
      </c>
      <c r="G103" s="14">
        <f t="shared" si="45"/>
        <v>37</v>
      </c>
      <c r="H103" s="15">
        <f t="shared" si="46"/>
        <v>37</v>
      </c>
      <c r="I103" s="47">
        <v>47</v>
      </c>
      <c r="J103" s="14">
        <f t="shared" si="61"/>
        <v>0</v>
      </c>
      <c r="K103" s="14">
        <f t="shared" si="62"/>
        <v>38</v>
      </c>
      <c r="L103" s="14">
        <f t="shared" si="47"/>
        <v>38</v>
      </c>
      <c r="M103" s="15">
        <f t="shared" si="48"/>
        <v>38</v>
      </c>
      <c r="N103" s="16">
        <v>60</v>
      </c>
      <c r="O103" s="16">
        <f t="shared" si="63"/>
        <v>0</v>
      </c>
      <c r="P103" s="16">
        <f t="shared" si="64"/>
        <v>0</v>
      </c>
      <c r="Q103" s="16"/>
      <c r="R103" s="16">
        <f t="shared" si="49"/>
        <v>0</v>
      </c>
      <c r="S103" s="16">
        <f t="shared" si="50"/>
        <v>0</v>
      </c>
      <c r="T103" s="50">
        <v>189</v>
      </c>
      <c r="U103" s="16">
        <f t="shared" si="51"/>
        <v>0</v>
      </c>
      <c r="V103" s="16">
        <f t="shared" si="52"/>
        <v>32</v>
      </c>
      <c r="W103" s="16">
        <f t="shared" si="53"/>
        <v>32</v>
      </c>
      <c r="X103" s="15">
        <f t="shared" si="54"/>
        <v>32</v>
      </c>
      <c r="Y103" s="47">
        <v>16.5</v>
      </c>
      <c r="Z103" s="16">
        <f t="shared" si="55"/>
        <v>0</v>
      </c>
      <c r="AA103" s="16">
        <f t="shared" si="56"/>
        <v>36</v>
      </c>
      <c r="AB103" s="16">
        <f t="shared" si="57"/>
        <v>36</v>
      </c>
      <c r="AC103" s="15">
        <f t="shared" si="58"/>
        <v>36</v>
      </c>
      <c r="AD103" s="18">
        <f t="shared" si="59"/>
        <v>143</v>
      </c>
      <c r="AE103" s="19">
        <f t="shared" si="60"/>
        <v>143</v>
      </c>
      <c r="AF103" s="19">
        <f t="shared" si="65"/>
        <v>69</v>
      </c>
    </row>
    <row r="104" spans="1:32" x14ac:dyDescent="0.25">
      <c r="A104" s="43">
        <v>96</v>
      </c>
      <c r="B104" s="44" t="s">
        <v>251</v>
      </c>
      <c r="C104" s="45">
        <v>52</v>
      </c>
      <c r="D104" s="67">
        <v>8.24</v>
      </c>
      <c r="E104" s="14">
        <f t="shared" ref="E104:E135" si="66">IF(D104&gt;8.13,0,IF(D104&gt;8.1,28,IF(D104&gt;8.06,29,IF(D104&gt;8.03,30,IF(D104&gt;8,31,IF(D104&gt;7.95,32,IF(D104&gt;7.93,33,IF(D104&gt;7.9,34,IF(D104&gt;7.85,35,IF(D104&gt;7.83,36,IF(D104&gt;7.8,37,IF(D104&gt;7.75,38,IF(D104&gt;7.74,39,IF(D104&gt;7.72,40,IF(D104&gt;7.7,41,IF(D104&gt;7.65,42,IF(D104&gt;7.64,43,IF(D104&gt;7.62,44,IF(D104&gt;7.6,45,IF(D104&gt;7.55,46,IF(D104&gt;7.54,47,IF(D104&gt;7.53,48,IF(D104&gt;7.5,49,IF(D104&gt;7.45,50,IF(D104&gt;7.43,51,IF(D104&gt;7.4,52,IF(D104&gt;7.35,53,IF(D104&gt;7.34,54,IF(D104&gt;7.3,55,IF(D104&gt;7.25,56,IF(D104&gt;7.24,57,IF(D104&gt;7.2,58,IF(D104&gt;7.15,59,IF(D104&gt;7.1,60,IF(D104&gt;7,61,IF(D104&gt;7,62,IF(D104&gt;6.95,63,IF(D104&gt;6.9,64,IF(D104&gt;6.85,65,IF(D104&gt;6.8,66,IF(D104&gt;6.75,67,IF(D104&gt;6.7,68,IF(D104&gt;6.6,69,IF(D104&gt;6.1,70,))))))))))))))))))))))))))))))))))))))))))))</f>
        <v>0</v>
      </c>
      <c r="F104" s="14">
        <f t="shared" ref="F104:F135" si="67">IF(D104&gt;9.5,0,IF(D104&gt;9.4,1,IF(D104&gt;9.3,2,IF(D104&gt;9.2,3,IF(D104&gt;9.1,4,IF(D104&gt;9.05,5,IF(D104&gt;9,6,IF(D104&gt;8.95,7,IF(D104&gt;8.9,8,IF(D104&gt;8.85,9,IF(D104&gt;8.8,10,IF(D104&gt;8.75,11,IF(D104&gt;8.7,12,IF(D104&gt;8.65,13,IF(D104&gt;8.6,14,IF(D104&gt;8.55,15,IF(D104&gt;8.5,16,IF(D104&gt;8.45,17,IF(D104&gt;8.43,18,IF(D104&gt;8.4,19,IF(D104&gt;8.35,20,IF(D104&gt;8.32,21,IF(D104&gt;8.3,22,IF(D104&gt;8.25,23,IF(D104&gt;8.23,24,IF(D104&gt;8.2,25,IF(D104&gt;8.15,26,IF(D104&gt;8.13,27,))))))))))))))))))))))))))))</f>
        <v>24</v>
      </c>
      <c r="G104" s="14">
        <f t="shared" ref="G104:G135" si="68">E104+F104</f>
        <v>24</v>
      </c>
      <c r="H104" s="15">
        <f t="shared" ref="H104:H135" si="69">G104</f>
        <v>24</v>
      </c>
      <c r="I104" s="47">
        <v>39</v>
      </c>
      <c r="J104" s="14">
        <f t="shared" si="61"/>
        <v>0</v>
      </c>
      <c r="K104" s="14">
        <f t="shared" si="62"/>
        <v>19</v>
      </c>
      <c r="L104" s="14">
        <f t="shared" ref="L104:L135" si="70">J104+K104</f>
        <v>19</v>
      </c>
      <c r="M104" s="15">
        <f t="shared" ref="M104:M135" si="71">L104</f>
        <v>19</v>
      </c>
      <c r="N104" s="16">
        <v>60</v>
      </c>
      <c r="O104" s="16">
        <f t="shared" si="63"/>
        <v>0</v>
      </c>
      <c r="P104" s="16">
        <f t="shared" si="64"/>
        <v>0</v>
      </c>
      <c r="Q104" s="16"/>
      <c r="R104" s="16">
        <f t="shared" ref="R104:R108" si="72">O104+P104+Q104</f>
        <v>0</v>
      </c>
      <c r="S104" s="16">
        <f t="shared" ref="S104:S108" si="73">R104</f>
        <v>0</v>
      </c>
      <c r="T104" s="50">
        <v>190</v>
      </c>
      <c r="U104" s="16">
        <f t="shared" ref="U104:U135" si="74">IF(T104&lt;230,0,IF(T104&lt;232,60,IF(T104&lt;234,61,IF(T104&lt;236,62,IF(T104&lt;238,63,IF(T104&lt;240,64,IF(T104&lt;243,65,IF(T104&lt;246,66,IF(T104&lt;249,67,IF(T104&lt;252,68,IF(T104&lt;255,69,IF(T104&lt;280,70,))))))))))))</f>
        <v>0</v>
      </c>
      <c r="V104" s="16">
        <f t="shared" ref="V104:V135" si="75">IF(T104&lt;116,0,IF(T104&lt;119,1,IF(T104&lt;122,2,IF(T104&lt;125,3,IF(T104&lt;128,4,IF(T104&lt;131,5,IF(T104&lt;134,6,IF(T104&lt;137,7,IF(T104&lt;140,8,IF(T104&lt;143,9,IF(T104&lt;146,10,IF(T104&lt;148,11,IF(T104&lt;150,12,IF(T104&lt;152,13,IF(T104&lt;154,14,IF(T104&lt;156,15,IF(T104&lt;158,16,IF(T104&lt;160,17,IF(T104&lt;162,18,IF(T104&lt;164,19,IF(T104&lt;166,20,IF(T104&lt;168,21,IF(T104&lt;170,22,IF(T104&lt;172,23,IF(T104&lt;174,24,IF(T104&lt;176,25,IF(T104&lt;178,26,IF(T104&lt;180,27,IF(T104&lt;182,28,IF(T104&lt;184,29,IF(T104&lt;186,30,IF(T104&lt;188,31,IF(T104&lt;190,32,IF(T104&lt;192,33,IF(T104&lt;194,34,IF(T104&lt;196,35,IF(T104&lt;197,36,IF(T104&lt;198,37,IF(T104&lt;199,38,IF(T104&lt;200,39,IF(T104&lt;201,40,IF(T104&lt;202,41,IF(T104&lt;203,42,IF(T104&lt;204,43,IF(T104&lt;205,44,IF(T104&lt;206,45,IF(T104&lt;207,46,IF(T104&lt;208,47,IF(T104&lt;209,48,IF(T104&lt;210,49,IF(T104&lt;212,50,IF(T104&lt;214,51,IF(T104&lt;216,52,IF(T104&lt;218,53,IF(T104&lt;220,54,IF(T104&lt;222,55,IF(T104&lt;224,56,IF(T104&lt;226,57,IF(T104&lt;228,58,IF(T104&lt;230,59,))))))))))))))))))))))))))))))))))))))))))))))))))))))))))))</f>
        <v>33</v>
      </c>
      <c r="W104" s="16">
        <f t="shared" ref="W104:W135" si="76">U104+V104</f>
        <v>33</v>
      </c>
      <c r="X104" s="15">
        <f t="shared" ref="X104:X135" si="77">W104</f>
        <v>33</v>
      </c>
      <c r="Y104" s="47">
        <v>22</v>
      </c>
      <c r="Z104" s="16">
        <f t="shared" ref="Z104:Z135" si="78">IF(Y104&lt;26,0,IF(Y104&lt;26.5,60,IF(Y104&lt;27,61,IF(Y104&lt;28,62,IF(Y104&lt;29,63,IF(Y104&lt;30,64,IF(Y104&lt;31,65,IF(Y104&lt;32,66,IF(Y104&lt;33,67,IF(Y104&lt;34,68,IF(Y104&lt;35,69,IF(Y104&lt;36,70,IF(Y104&lt;37,71,IF(Y104&lt;38,72,IF(Y104&lt;39,73,IF(Y104&lt;40,74,IF(Y104&lt;41,75,IF(Y104&lt;42,76,IF(Y104&lt;43,77,)))))))))))))))))))</f>
        <v>0</v>
      </c>
      <c r="AA104" s="16">
        <f t="shared" ref="AA104:AA135" si="79">IF(Y104&lt;-3,0,IF(Y104&lt;-2,1,IF(Y104&lt;-1,2,IF(Y104&lt;0,3,IF(Y104&lt;1,4,IF(Y104&lt;2,5,IF(Y104&lt;3,6,IF(Y104&lt;4,7,IF(Y104&lt;4.5,8,IF(Y104&lt;5,9,IF(Y104&lt;5.5,10,IF(Y104&lt;6,11,IF(Y104&lt;6.5,12,IF(Y104&lt;7,13,IF(Y104&lt;7.5,14,IF(Y104&lt;8,15,IF(Y104&lt;8.5,16,IF(Y104&lt;9,17,IF(Y104&lt;9.5,18,IF(Y104&lt;10,19,IF(Y104&lt;10.5,20,IF(Y104&lt;11,21,IF(Y104&lt;11.5,22,IF(Y104&lt;12,23,IF(Y104&lt;12.5,24,IF(Y104&lt;13,25,IF(Y104&lt;13.5,26,IF(Y104&lt;13.7,27,IF(Y104&lt;14,28,IF(Y104&lt;14.5,29,IF(Y104&lt;14.6,30,IF(Y104&lt;15,31,IF(Y104&lt;15.5,32,IF(Y104&lt;15.6,33,IF(Y104&lt;16,34,IF(Y104&lt;16.5,35,IF(Y104&lt;16.7,36,IF(Y104&lt;17,37,IF(Y104&lt;17.5,38,IF(Y104&lt;17.7,39,IF(Y104&lt;18,40,IF(Y104&lt;18.5,41,IF(Y104&lt;18.6,42,IF(Y104&lt;19,43,IF(Y104&lt;19.5,44,IF(Y104&lt;19.6,45,IF(Y104&lt;20,46,IF(Y104&lt;20.5,47,IF(Y104&lt;20.6,48,IF(Y104&lt;21,49,IF(Y104&lt;21.5,50,IF(Y104&lt;22,51,IF(Y104&lt;22.5,52,IF(Y104&lt;23,53,IF(Y104&lt;23.5,54,IF(Y104&lt;24,55,IF(Y104&lt;24.5,56,IF(Y104&lt;25,57,IF(Y104&lt;25.5,58,IF(Y104&lt;26,59,))))))))))))))))))))))))))))))))))))))))))))))))))))))))))))</f>
        <v>52</v>
      </c>
      <c r="AB104" s="16">
        <f t="shared" ref="AB104:AB135" si="80">Z104+AA104</f>
        <v>52</v>
      </c>
      <c r="AC104" s="15">
        <f t="shared" ref="AC104:AC135" si="81">AB104</f>
        <v>52</v>
      </c>
      <c r="AD104" s="18">
        <f t="shared" ref="AD104:AD135" si="82">H104+M104+S104+X104+AC104</f>
        <v>128</v>
      </c>
      <c r="AE104" s="19">
        <f t="shared" ref="AE104:AE135" si="83">AD104</f>
        <v>128</v>
      </c>
      <c r="AF104" s="19">
        <f t="shared" si="65"/>
        <v>93</v>
      </c>
    </row>
    <row r="105" spans="1:32" x14ac:dyDescent="0.25">
      <c r="A105" s="43">
        <v>97</v>
      </c>
      <c r="B105" s="44" t="s">
        <v>252</v>
      </c>
      <c r="C105" s="45">
        <v>52</v>
      </c>
      <c r="D105" s="67">
        <v>7.93</v>
      </c>
      <c r="E105" s="14">
        <f t="shared" si="66"/>
        <v>34</v>
      </c>
      <c r="F105" s="14">
        <f t="shared" si="67"/>
        <v>0</v>
      </c>
      <c r="G105" s="14">
        <f t="shared" si="68"/>
        <v>34</v>
      </c>
      <c r="H105" s="15">
        <f t="shared" si="69"/>
        <v>34</v>
      </c>
      <c r="I105" s="47">
        <v>48</v>
      </c>
      <c r="J105" s="14">
        <f t="shared" si="61"/>
        <v>0</v>
      </c>
      <c r="K105" s="14">
        <f t="shared" si="62"/>
        <v>41</v>
      </c>
      <c r="L105" s="14">
        <f t="shared" si="70"/>
        <v>41</v>
      </c>
      <c r="M105" s="15">
        <f t="shared" si="71"/>
        <v>41</v>
      </c>
      <c r="N105" s="16">
        <v>60</v>
      </c>
      <c r="O105" s="16">
        <f t="shared" ref="O105:O108" si="84">IF(N105&gt;1.567,0,IF(N105&gt;1.56,60,IF(N105&gt;1.554,61,IF(N105&gt;1.548,62,IF(N105&gt;1.542,63,IF(N105&gt;1.536,64,IF(N105&gt;1.53,65,IF(N105&gt;1.524,66,IF(N105&gt;1.518,67,IF(N105&gt;1.512,68,IF(N105&gt;1.506,69,IF(N105&gt;1.5,70,IF(N105&gt;1.494,71,IF(N105&gt;1.488,72,IF(N105&gt;1.482,73,IF(N105&gt;1.477,74,IF(N105&gt;1.473,75,IF(N105&gt;1.469,76,IF(N105&gt;1.464,77,IF(N105&gt;1.46,78,IF(N105&gt;1.455,79,IF(N105&gt;1.451,80,IF(N105&gt;1.447,81,IF(N105&gt;1.443,82,IF(N105&gt;1.439,83,IF(N105&gt;1.435,84,IF(N105&gt;1.432,85,IF(N105&gt;1.428,86,IF(N105&gt;1.425,87,IF(N105&gt;1.422,88,IF(N105&gt;1.419,89,IF(N105&gt;1.416,90,IF(N105&gt;1.413,91,IF(N105&gt;1.41,92,IF(N105&gt;1.407,93,IF(N105&gt;1.404,94,IF(N105&gt;1.401,95,IF(N105&gt;1.398,96,IF(N105&gt;1.395,97,IF(N105&gt;1.392,98,IF(N105&gt;1.389,99,IF(N105&gt;1.386,100,IF(N105&gt;1.383,101,IF(N105&gt;1.38,102,IF(N105&gt;1.378,103,IF(N105&gt;1.375,104,IF(N105&gt;1.372,105,IF(N105&gt;1.37,106,IF(N105&gt;1.367,107,IF(N105&gt;1.365,108,IF(N105&gt;1.362,109,IF(N105&gt;1.359,110,IF(N105&gt;1.357,111,IF(N105&gt;1.354,112,IF(N105&gt;1.351,113,IF(N105&gt;1.348,114,IF(N105&gt;1.346,115,IF(N105&gt;1.343,116,IF(N105&gt;1.341,117,IF(N105&gt;1.338,118,IF(N105&gt;1.336,119,)))))))))))))))))))))))))))))))))))))))))))))))))))))))))))))</f>
        <v>0</v>
      </c>
      <c r="P105" s="16">
        <f t="shared" si="64"/>
        <v>0</v>
      </c>
      <c r="Q105" s="16"/>
      <c r="R105" s="16">
        <f t="shared" si="72"/>
        <v>0</v>
      </c>
      <c r="S105" s="16">
        <f t="shared" si="73"/>
        <v>0</v>
      </c>
      <c r="T105" s="50">
        <v>192</v>
      </c>
      <c r="U105" s="16">
        <f t="shared" si="74"/>
        <v>0</v>
      </c>
      <c r="V105" s="16">
        <f t="shared" si="75"/>
        <v>34</v>
      </c>
      <c r="W105" s="16">
        <f t="shared" si="76"/>
        <v>34</v>
      </c>
      <c r="X105" s="15">
        <f t="shared" si="77"/>
        <v>34</v>
      </c>
      <c r="Y105" s="47">
        <v>26</v>
      </c>
      <c r="Z105" s="16">
        <f t="shared" si="78"/>
        <v>60</v>
      </c>
      <c r="AA105" s="16">
        <f t="shared" si="79"/>
        <v>0</v>
      </c>
      <c r="AB105" s="16">
        <f t="shared" si="80"/>
        <v>60</v>
      </c>
      <c r="AC105" s="15">
        <f t="shared" si="81"/>
        <v>60</v>
      </c>
      <c r="AD105" s="18">
        <f t="shared" si="82"/>
        <v>169</v>
      </c>
      <c r="AE105" s="19">
        <f t="shared" si="83"/>
        <v>169</v>
      </c>
      <c r="AF105" s="19">
        <f t="shared" si="65"/>
        <v>28</v>
      </c>
    </row>
    <row r="106" spans="1:32" x14ac:dyDescent="0.25">
      <c r="A106" s="43">
        <v>98</v>
      </c>
      <c r="B106" s="44" t="s">
        <v>253</v>
      </c>
      <c r="C106" s="45">
        <v>52</v>
      </c>
      <c r="D106" s="67">
        <v>8.0500000000000007</v>
      </c>
      <c r="E106" s="14">
        <f t="shared" si="66"/>
        <v>30</v>
      </c>
      <c r="F106" s="14">
        <f t="shared" si="67"/>
        <v>0</v>
      </c>
      <c r="G106" s="14">
        <f t="shared" si="68"/>
        <v>30</v>
      </c>
      <c r="H106" s="15">
        <f t="shared" si="69"/>
        <v>30</v>
      </c>
      <c r="I106" s="47">
        <v>38</v>
      </c>
      <c r="J106" s="14">
        <f t="shared" si="61"/>
        <v>0</v>
      </c>
      <c r="K106" s="14">
        <f t="shared" si="62"/>
        <v>17</v>
      </c>
      <c r="L106" s="14">
        <f t="shared" si="70"/>
        <v>17</v>
      </c>
      <c r="M106" s="15">
        <f t="shared" si="71"/>
        <v>17</v>
      </c>
      <c r="N106" s="16">
        <v>60</v>
      </c>
      <c r="O106" s="16">
        <f t="shared" si="84"/>
        <v>0</v>
      </c>
      <c r="P106" s="16">
        <f t="shared" si="64"/>
        <v>0</v>
      </c>
      <c r="Q106" s="16"/>
      <c r="R106" s="16">
        <f t="shared" si="72"/>
        <v>0</v>
      </c>
      <c r="S106" s="16">
        <f t="shared" si="73"/>
        <v>0</v>
      </c>
      <c r="T106" s="50">
        <v>178</v>
      </c>
      <c r="U106" s="16">
        <f t="shared" si="74"/>
        <v>0</v>
      </c>
      <c r="V106" s="16">
        <f t="shared" si="75"/>
        <v>27</v>
      </c>
      <c r="W106" s="16">
        <f t="shared" si="76"/>
        <v>27</v>
      </c>
      <c r="X106" s="15">
        <f t="shared" si="77"/>
        <v>27</v>
      </c>
      <c r="Y106" s="47">
        <v>8</v>
      </c>
      <c r="Z106" s="16">
        <f t="shared" si="78"/>
        <v>0</v>
      </c>
      <c r="AA106" s="16">
        <f t="shared" si="79"/>
        <v>16</v>
      </c>
      <c r="AB106" s="16">
        <f t="shared" si="80"/>
        <v>16</v>
      </c>
      <c r="AC106" s="15">
        <f t="shared" si="81"/>
        <v>16</v>
      </c>
      <c r="AD106" s="18">
        <f t="shared" si="82"/>
        <v>90</v>
      </c>
      <c r="AE106" s="19">
        <f t="shared" si="83"/>
        <v>90</v>
      </c>
      <c r="AF106" s="19">
        <f t="shared" si="65"/>
        <v>157</v>
      </c>
    </row>
    <row r="107" spans="1:32" x14ac:dyDescent="0.25">
      <c r="A107" s="43">
        <v>99</v>
      </c>
      <c r="B107" s="44" t="s">
        <v>254</v>
      </c>
      <c r="C107" s="45">
        <v>52</v>
      </c>
      <c r="D107" s="67">
        <v>8.32</v>
      </c>
      <c r="E107" s="14">
        <f t="shared" si="66"/>
        <v>0</v>
      </c>
      <c r="F107" s="14">
        <f t="shared" si="67"/>
        <v>22</v>
      </c>
      <c r="G107" s="14">
        <f t="shared" si="68"/>
        <v>22</v>
      </c>
      <c r="H107" s="15">
        <f t="shared" si="69"/>
        <v>22</v>
      </c>
      <c r="I107" s="47">
        <v>42</v>
      </c>
      <c r="J107" s="14">
        <f t="shared" si="61"/>
        <v>0</v>
      </c>
      <c r="K107" s="14">
        <f t="shared" si="62"/>
        <v>25</v>
      </c>
      <c r="L107" s="14">
        <f t="shared" si="70"/>
        <v>25</v>
      </c>
      <c r="M107" s="15">
        <f t="shared" si="71"/>
        <v>25</v>
      </c>
      <c r="N107" s="16">
        <v>60</v>
      </c>
      <c r="O107" s="16">
        <f t="shared" si="84"/>
        <v>0</v>
      </c>
      <c r="P107" s="16">
        <f t="shared" si="64"/>
        <v>0</v>
      </c>
      <c r="Q107" s="16"/>
      <c r="R107" s="16">
        <f t="shared" si="72"/>
        <v>0</v>
      </c>
      <c r="S107" s="16">
        <f t="shared" si="73"/>
        <v>0</v>
      </c>
      <c r="T107" s="50">
        <v>198</v>
      </c>
      <c r="U107" s="16">
        <f t="shared" si="74"/>
        <v>0</v>
      </c>
      <c r="V107" s="16">
        <f t="shared" si="75"/>
        <v>38</v>
      </c>
      <c r="W107" s="16">
        <f t="shared" si="76"/>
        <v>38</v>
      </c>
      <c r="X107" s="15">
        <f t="shared" si="77"/>
        <v>38</v>
      </c>
      <c r="Y107" s="47">
        <v>16</v>
      </c>
      <c r="Z107" s="16">
        <f t="shared" si="78"/>
        <v>0</v>
      </c>
      <c r="AA107" s="16">
        <f t="shared" si="79"/>
        <v>35</v>
      </c>
      <c r="AB107" s="16">
        <f t="shared" si="80"/>
        <v>35</v>
      </c>
      <c r="AC107" s="15">
        <f t="shared" si="81"/>
        <v>35</v>
      </c>
      <c r="AD107" s="18">
        <f t="shared" si="82"/>
        <v>120</v>
      </c>
      <c r="AE107" s="19">
        <f t="shared" si="83"/>
        <v>120</v>
      </c>
      <c r="AF107" s="19">
        <f t="shared" si="65"/>
        <v>111</v>
      </c>
    </row>
    <row r="108" spans="1:32" x14ac:dyDescent="0.25">
      <c r="A108" s="43">
        <v>100</v>
      </c>
      <c r="B108" s="44" t="s">
        <v>255</v>
      </c>
      <c r="C108" s="45">
        <v>29</v>
      </c>
      <c r="D108" s="67">
        <v>7.86</v>
      </c>
      <c r="E108" s="14">
        <f t="shared" si="66"/>
        <v>35</v>
      </c>
      <c r="F108" s="14">
        <f t="shared" si="67"/>
        <v>0</v>
      </c>
      <c r="G108" s="14">
        <f t="shared" si="68"/>
        <v>35</v>
      </c>
      <c r="H108" s="15">
        <f t="shared" si="69"/>
        <v>35</v>
      </c>
      <c r="I108" s="47">
        <v>40</v>
      </c>
      <c r="J108" s="14">
        <f t="shared" si="61"/>
        <v>0</v>
      </c>
      <c r="K108" s="14">
        <f t="shared" si="62"/>
        <v>21</v>
      </c>
      <c r="L108" s="14">
        <f t="shared" si="70"/>
        <v>21</v>
      </c>
      <c r="M108" s="15">
        <f t="shared" si="71"/>
        <v>21</v>
      </c>
      <c r="N108" s="16">
        <v>60</v>
      </c>
      <c r="O108" s="16">
        <f t="shared" si="84"/>
        <v>0</v>
      </c>
      <c r="P108" s="16">
        <f t="shared" si="64"/>
        <v>0</v>
      </c>
      <c r="Q108" s="16"/>
      <c r="R108" s="16">
        <f t="shared" si="72"/>
        <v>0</v>
      </c>
      <c r="S108" s="16">
        <f t="shared" si="73"/>
        <v>0</v>
      </c>
      <c r="T108" s="50">
        <v>205</v>
      </c>
      <c r="U108" s="16">
        <f t="shared" si="74"/>
        <v>0</v>
      </c>
      <c r="V108" s="16">
        <f t="shared" si="75"/>
        <v>45</v>
      </c>
      <c r="W108" s="16">
        <f t="shared" si="76"/>
        <v>45</v>
      </c>
      <c r="X108" s="15">
        <f t="shared" si="77"/>
        <v>45</v>
      </c>
      <c r="Y108" s="47">
        <v>35</v>
      </c>
      <c r="Z108" s="16">
        <f t="shared" si="78"/>
        <v>70</v>
      </c>
      <c r="AA108" s="16">
        <f t="shared" si="79"/>
        <v>0</v>
      </c>
      <c r="AB108" s="16">
        <f t="shared" si="80"/>
        <v>70</v>
      </c>
      <c r="AC108" s="15">
        <f t="shared" si="81"/>
        <v>70</v>
      </c>
      <c r="AD108" s="18">
        <f t="shared" si="82"/>
        <v>171</v>
      </c>
      <c r="AE108" s="19">
        <f t="shared" si="83"/>
        <v>171</v>
      </c>
      <c r="AF108" s="19">
        <f t="shared" si="65"/>
        <v>23</v>
      </c>
    </row>
    <row r="109" spans="1:32" x14ac:dyDescent="0.25">
      <c r="A109" s="43">
        <v>101</v>
      </c>
      <c r="B109" s="44" t="s">
        <v>256</v>
      </c>
      <c r="C109" s="45">
        <v>29</v>
      </c>
      <c r="D109" s="67">
        <v>7.36</v>
      </c>
      <c r="E109" s="14">
        <f t="shared" si="66"/>
        <v>53</v>
      </c>
      <c r="F109" s="14">
        <f t="shared" si="67"/>
        <v>0</v>
      </c>
      <c r="G109" s="14">
        <f t="shared" si="68"/>
        <v>53</v>
      </c>
      <c r="H109" s="15">
        <f t="shared" si="69"/>
        <v>53</v>
      </c>
      <c r="I109" s="47">
        <v>41</v>
      </c>
      <c r="J109" s="14">
        <f t="shared" si="61"/>
        <v>0</v>
      </c>
      <c r="K109" s="14">
        <f t="shared" si="62"/>
        <v>23</v>
      </c>
      <c r="L109" s="14">
        <f t="shared" si="70"/>
        <v>23</v>
      </c>
      <c r="M109" s="15">
        <f t="shared" si="71"/>
        <v>23</v>
      </c>
      <c r="N109" s="16"/>
      <c r="O109" s="16"/>
      <c r="P109" s="16"/>
      <c r="Q109" s="16"/>
      <c r="R109" s="16"/>
      <c r="S109" s="16"/>
      <c r="T109" s="50">
        <v>189</v>
      </c>
      <c r="U109" s="16">
        <f t="shared" si="74"/>
        <v>0</v>
      </c>
      <c r="V109" s="16">
        <f t="shared" si="75"/>
        <v>32</v>
      </c>
      <c r="W109" s="16">
        <f t="shared" si="76"/>
        <v>32</v>
      </c>
      <c r="X109" s="15">
        <f t="shared" si="77"/>
        <v>32</v>
      </c>
      <c r="Y109" s="47">
        <v>18.5</v>
      </c>
      <c r="Z109" s="16">
        <f t="shared" si="78"/>
        <v>0</v>
      </c>
      <c r="AA109" s="16">
        <f t="shared" si="79"/>
        <v>42</v>
      </c>
      <c r="AB109" s="16">
        <f t="shared" si="80"/>
        <v>42</v>
      </c>
      <c r="AC109" s="15">
        <f t="shared" si="81"/>
        <v>42</v>
      </c>
      <c r="AD109" s="18">
        <f t="shared" si="82"/>
        <v>150</v>
      </c>
      <c r="AE109" s="19">
        <f t="shared" si="83"/>
        <v>150</v>
      </c>
      <c r="AF109" s="19">
        <f t="shared" si="65"/>
        <v>60</v>
      </c>
    </row>
    <row r="110" spans="1:32" x14ac:dyDescent="0.25">
      <c r="A110" s="43">
        <v>102</v>
      </c>
      <c r="B110" s="44" t="s">
        <v>257</v>
      </c>
      <c r="C110" s="45">
        <v>29</v>
      </c>
      <c r="D110" s="67">
        <v>8.06</v>
      </c>
      <c r="E110" s="14">
        <f t="shared" si="66"/>
        <v>30</v>
      </c>
      <c r="F110" s="14">
        <f t="shared" si="67"/>
        <v>0</v>
      </c>
      <c r="G110" s="14">
        <f t="shared" si="68"/>
        <v>30</v>
      </c>
      <c r="H110" s="15">
        <f t="shared" si="69"/>
        <v>30</v>
      </c>
      <c r="I110" s="47">
        <v>40</v>
      </c>
      <c r="J110" s="14">
        <f t="shared" si="61"/>
        <v>0</v>
      </c>
      <c r="K110" s="14">
        <f t="shared" si="62"/>
        <v>21</v>
      </c>
      <c r="L110" s="14">
        <f t="shared" si="70"/>
        <v>21</v>
      </c>
      <c r="M110" s="15">
        <f t="shared" si="71"/>
        <v>21</v>
      </c>
      <c r="N110" s="16"/>
      <c r="O110" s="16"/>
      <c r="P110" s="16"/>
      <c r="Q110" s="16"/>
      <c r="R110" s="16"/>
      <c r="S110" s="16"/>
      <c r="T110" s="50">
        <v>179</v>
      </c>
      <c r="U110" s="16">
        <f t="shared" si="74"/>
        <v>0</v>
      </c>
      <c r="V110" s="16">
        <f t="shared" si="75"/>
        <v>27</v>
      </c>
      <c r="W110" s="16">
        <f t="shared" si="76"/>
        <v>27</v>
      </c>
      <c r="X110" s="15">
        <f t="shared" si="77"/>
        <v>27</v>
      </c>
      <c r="Y110" s="47">
        <v>25</v>
      </c>
      <c r="Z110" s="16">
        <f t="shared" si="78"/>
        <v>0</v>
      </c>
      <c r="AA110" s="16">
        <f t="shared" si="79"/>
        <v>58</v>
      </c>
      <c r="AB110" s="16">
        <f t="shared" si="80"/>
        <v>58</v>
      </c>
      <c r="AC110" s="15">
        <f t="shared" si="81"/>
        <v>58</v>
      </c>
      <c r="AD110" s="18">
        <f t="shared" si="82"/>
        <v>136</v>
      </c>
      <c r="AE110" s="19">
        <f t="shared" si="83"/>
        <v>136</v>
      </c>
      <c r="AF110" s="19">
        <f t="shared" si="65"/>
        <v>79</v>
      </c>
    </row>
    <row r="111" spans="1:32" x14ac:dyDescent="0.25">
      <c r="A111" s="43">
        <v>103</v>
      </c>
      <c r="B111" s="44" t="s">
        <v>258</v>
      </c>
      <c r="C111" s="45">
        <v>29</v>
      </c>
      <c r="D111" s="67">
        <v>8.4600000000000009</v>
      </c>
      <c r="E111" s="14">
        <f t="shared" si="66"/>
        <v>0</v>
      </c>
      <c r="F111" s="14">
        <f t="shared" si="67"/>
        <v>17</v>
      </c>
      <c r="G111" s="14">
        <f t="shared" si="68"/>
        <v>17</v>
      </c>
      <c r="H111" s="15">
        <f t="shared" si="69"/>
        <v>17</v>
      </c>
      <c r="I111" s="47">
        <v>17</v>
      </c>
      <c r="J111" s="14">
        <f t="shared" si="61"/>
        <v>0</v>
      </c>
      <c r="K111" s="14">
        <f t="shared" si="62"/>
        <v>0</v>
      </c>
      <c r="L111" s="14">
        <f t="shared" si="70"/>
        <v>0</v>
      </c>
      <c r="M111" s="15">
        <f t="shared" si="71"/>
        <v>0</v>
      </c>
      <c r="N111" s="16"/>
      <c r="O111" s="16"/>
      <c r="P111" s="16"/>
      <c r="Q111" s="16"/>
      <c r="R111" s="16"/>
      <c r="S111" s="16"/>
      <c r="T111" s="50">
        <v>180</v>
      </c>
      <c r="U111" s="16">
        <f t="shared" si="74"/>
        <v>0</v>
      </c>
      <c r="V111" s="16">
        <f t="shared" si="75"/>
        <v>28</v>
      </c>
      <c r="W111" s="16">
        <f t="shared" si="76"/>
        <v>28</v>
      </c>
      <c r="X111" s="15">
        <f t="shared" si="77"/>
        <v>28</v>
      </c>
      <c r="Y111" s="47">
        <v>7</v>
      </c>
      <c r="Z111" s="16">
        <f t="shared" si="78"/>
        <v>0</v>
      </c>
      <c r="AA111" s="16">
        <f t="shared" si="79"/>
        <v>14</v>
      </c>
      <c r="AB111" s="16">
        <f t="shared" si="80"/>
        <v>14</v>
      </c>
      <c r="AC111" s="15">
        <f t="shared" si="81"/>
        <v>14</v>
      </c>
      <c r="AD111" s="18">
        <f t="shared" si="82"/>
        <v>59</v>
      </c>
      <c r="AE111" s="19">
        <f t="shared" si="83"/>
        <v>59</v>
      </c>
      <c r="AF111" s="19">
        <f t="shared" si="65"/>
        <v>172</v>
      </c>
    </row>
    <row r="112" spans="1:32" x14ac:dyDescent="0.25">
      <c r="A112" s="43">
        <v>104</v>
      </c>
      <c r="B112" s="44" t="s">
        <v>259</v>
      </c>
      <c r="C112" s="45">
        <v>29</v>
      </c>
      <c r="D112" s="67">
        <v>7.9</v>
      </c>
      <c r="E112" s="14">
        <f t="shared" si="66"/>
        <v>35</v>
      </c>
      <c r="F112" s="14">
        <f t="shared" si="67"/>
        <v>0</v>
      </c>
      <c r="G112" s="14">
        <f t="shared" si="68"/>
        <v>35</v>
      </c>
      <c r="H112" s="15">
        <f t="shared" si="69"/>
        <v>35</v>
      </c>
      <c r="I112" s="47">
        <v>26</v>
      </c>
      <c r="J112" s="14">
        <f t="shared" si="61"/>
        <v>0</v>
      </c>
      <c r="K112" s="14">
        <f t="shared" si="62"/>
        <v>5</v>
      </c>
      <c r="L112" s="14">
        <f t="shared" si="70"/>
        <v>5</v>
      </c>
      <c r="M112" s="15">
        <f t="shared" si="71"/>
        <v>5</v>
      </c>
      <c r="N112" s="16"/>
      <c r="O112" s="16"/>
      <c r="P112" s="16"/>
      <c r="Q112" s="16"/>
      <c r="R112" s="16"/>
      <c r="S112" s="16"/>
      <c r="T112" s="50">
        <v>196</v>
      </c>
      <c r="U112" s="16">
        <f t="shared" si="74"/>
        <v>0</v>
      </c>
      <c r="V112" s="16">
        <f t="shared" si="75"/>
        <v>36</v>
      </c>
      <c r="W112" s="16">
        <f t="shared" si="76"/>
        <v>36</v>
      </c>
      <c r="X112" s="15">
        <f t="shared" si="77"/>
        <v>36</v>
      </c>
      <c r="Y112" s="47">
        <v>23</v>
      </c>
      <c r="Z112" s="16">
        <f t="shared" si="78"/>
        <v>0</v>
      </c>
      <c r="AA112" s="16">
        <f t="shared" si="79"/>
        <v>54</v>
      </c>
      <c r="AB112" s="16">
        <f t="shared" si="80"/>
        <v>54</v>
      </c>
      <c r="AC112" s="15">
        <f t="shared" si="81"/>
        <v>54</v>
      </c>
      <c r="AD112" s="18">
        <f t="shared" si="82"/>
        <v>130</v>
      </c>
      <c r="AE112" s="19">
        <f t="shared" si="83"/>
        <v>130</v>
      </c>
      <c r="AF112" s="19">
        <f t="shared" si="65"/>
        <v>90</v>
      </c>
    </row>
    <row r="113" spans="1:32" x14ac:dyDescent="0.25">
      <c r="A113" s="43">
        <v>105</v>
      </c>
      <c r="B113" s="44" t="s">
        <v>260</v>
      </c>
      <c r="C113" s="45">
        <v>53</v>
      </c>
      <c r="D113" s="67">
        <v>7.54</v>
      </c>
      <c r="E113" s="14">
        <f t="shared" si="66"/>
        <v>48</v>
      </c>
      <c r="F113" s="14">
        <f t="shared" si="67"/>
        <v>0</v>
      </c>
      <c r="G113" s="14">
        <f t="shared" si="68"/>
        <v>48</v>
      </c>
      <c r="H113" s="15">
        <f t="shared" si="69"/>
        <v>48</v>
      </c>
      <c r="I113" s="47">
        <v>39</v>
      </c>
      <c r="J113" s="14">
        <f t="shared" si="61"/>
        <v>0</v>
      </c>
      <c r="K113" s="14">
        <f t="shared" si="62"/>
        <v>19</v>
      </c>
      <c r="L113" s="14">
        <f t="shared" si="70"/>
        <v>19</v>
      </c>
      <c r="M113" s="15">
        <f t="shared" si="71"/>
        <v>19</v>
      </c>
      <c r="N113" s="17"/>
      <c r="O113" s="17"/>
      <c r="P113" s="17"/>
      <c r="Q113" s="17"/>
      <c r="R113" s="17"/>
      <c r="S113" s="17"/>
      <c r="T113" s="50">
        <v>190</v>
      </c>
      <c r="U113" s="16">
        <f t="shared" si="74"/>
        <v>0</v>
      </c>
      <c r="V113" s="16">
        <f t="shared" si="75"/>
        <v>33</v>
      </c>
      <c r="W113" s="16">
        <f t="shared" si="76"/>
        <v>33</v>
      </c>
      <c r="X113" s="15">
        <f t="shared" si="77"/>
        <v>33</v>
      </c>
      <c r="Y113" s="47">
        <v>13</v>
      </c>
      <c r="Z113" s="16">
        <f t="shared" si="78"/>
        <v>0</v>
      </c>
      <c r="AA113" s="16">
        <f t="shared" si="79"/>
        <v>26</v>
      </c>
      <c r="AB113" s="16">
        <f t="shared" si="80"/>
        <v>26</v>
      </c>
      <c r="AC113" s="15">
        <f t="shared" si="81"/>
        <v>26</v>
      </c>
      <c r="AD113" s="18">
        <f t="shared" si="82"/>
        <v>126</v>
      </c>
      <c r="AE113" s="19">
        <f t="shared" si="83"/>
        <v>126</v>
      </c>
      <c r="AF113" s="19">
        <f t="shared" si="65"/>
        <v>96</v>
      </c>
    </row>
    <row r="114" spans="1:32" x14ac:dyDescent="0.25">
      <c r="A114" s="43">
        <v>106</v>
      </c>
      <c r="B114" s="44" t="s">
        <v>261</v>
      </c>
      <c r="C114" s="45">
        <v>53</v>
      </c>
      <c r="D114" s="67">
        <v>7.97</v>
      </c>
      <c r="E114" s="14">
        <f t="shared" si="66"/>
        <v>32</v>
      </c>
      <c r="F114" s="14">
        <f t="shared" si="67"/>
        <v>0</v>
      </c>
      <c r="G114" s="14">
        <f t="shared" si="68"/>
        <v>32</v>
      </c>
      <c r="H114" s="15">
        <f t="shared" si="69"/>
        <v>32</v>
      </c>
      <c r="I114" s="47">
        <v>59</v>
      </c>
      <c r="J114" s="14">
        <f t="shared" si="61"/>
        <v>66</v>
      </c>
      <c r="K114" s="14">
        <f t="shared" si="62"/>
        <v>0</v>
      </c>
      <c r="L114" s="14">
        <f t="shared" si="70"/>
        <v>66</v>
      </c>
      <c r="M114" s="15">
        <f t="shared" si="71"/>
        <v>66</v>
      </c>
      <c r="N114" s="17"/>
      <c r="O114" s="17"/>
      <c r="P114" s="17"/>
      <c r="Q114" s="17"/>
      <c r="R114" s="17"/>
      <c r="S114" s="17"/>
      <c r="T114" s="50">
        <v>192</v>
      </c>
      <c r="U114" s="16">
        <f t="shared" si="74"/>
        <v>0</v>
      </c>
      <c r="V114" s="16">
        <f t="shared" si="75"/>
        <v>34</v>
      </c>
      <c r="W114" s="16">
        <f t="shared" si="76"/>
        <v>34</v>
      </c>
      <c r="X114" s="15">
        <f t="shared" si="77"/>
        <v>34</v>
      </c>
      <c r="Y114" s="47">
        <v>27</v>
      </c>
      <c r="Z114" s="16">
        <f t="shared" si="78"/>
        <v>62</v>
      </c>
      <c r="AA114" s="16">
        <f t="shared" si="79"/>
        <v>0</v>
      </c>
      <c r="AB114" s="16">
        <f t="shared" si="80"/>
        <v>62</v>
      </c>
      <c r="AC114" s="15">
        <f t="shared" si="81"/>
        <v>62</v>
      </c>
      <c r="AD114" s="18">
        <f t="shared" si="82"/>
        <v>194</v>
      </c>
      <c r="AE114" s="19">
        <f t="shared" si="83"/>
        <v>194</v>
      </c>
      <c r="AF114" s="19">
        <f t="shared" si="65"/>
        <v>10</v>
      </c>
    </row>
    <row r="115" spans="1:32" x14ac:dyDescent="0.25">
      <c r="A115" s="43">
        <v>107</v>
      </c>
      <c r="B115" s="44" t="s">
        <v>262</v>
      </c>
      <c r="C115" s="45">
        <v>53</v>
      </c>
      <c r="D115" s="67">
        <v>8.01</v>
      </c>
      <c r="E115" s="14">
        <f t="shared" si="66"/>
        <v>31</v>
      </c>
      <c r="F115" s="14">
        <f t="shared" si="67"/>
        <v>0</v>
      </c>
      <c r="G115" s="14">
        <f t="shared" si="68"/>
        <v>31</v>
      </c>
      <c r="H115" s="15">
        <f t="shared" si="69"/>
        <v>31</v>
      </c>
      <c r="I115" s="47">
        <v>40</v>
      </c>
      <c r="J115" s="14">
        <f t="shared" si="61"/>
        <v>0</v>
      </c>
      <c r="K115" s="14">
        <f t="shared" si="62"/>
        <v>21</v>
      </c>
      <c r="L115" s="14">
        <f t="shared" si="70"/>
        <v>21</v>
      </c>
      <c r="M115" s="15">
        <f t="shared" si="71"/>
        <v>21</v>
      </c>
      <c r="N115" s="17"/>
      <c r="O115" s="17"/>
      <c r="P115" s="17"/>
      <c r="Q115" s="17"/>
      <c r="R115" s="17"/>
      <c r="S115" s="17"/>
      <c r="T115" s="50">
        <v>213</v>
      </c>
      <c r="U115" s="16">
        <f t="shared" si="74"/>
        <v>0</v>
      </c>
      <c r="V115" s="16">
        <f t="shared" si="75"/>
        <v>51</v>
      </c>
      <c r="W115" s="16">
        <f t="shared" si="76"/>
        <v>51</v>
      </c>
      <c r="X115" s="15">
        <f t="shared" si="77"/>
        <v>51</v>
      </c>
      <c r="Y115" s="47">
        <v>23</v>
      </c>
      <c r="Z115" s="16">
        <f t="shared" si="78"/>
        <v>0</v>
      </c>
      <c r="AA115" s="16">
        <f t="shared" si="79"/>
        <v>54</v>
      </c>
      <c r="AB115" s="16">
        <f t="shared" si="80"/>
        <v>54</v>
      </c>
      <c r="AC115" s="15">
        <f t="shared" si="81"/>
        <v>54</v>
      </c>
      <c r="AD115" s="18">
        <f t="shared" si="82"/>
        <v>157</v>
      </c>
      <c r="AE115" s="19">
        <f t="shared" si="83"/>
        <v>157</v>
      </c>
      <c r="AF115" s="19">
        <f t="shared" si="65"/>
        <v>47</v>
      </c>
    </row>
    <row r="116" spans="1:32" x14ac:dyDescent="0.25">
      <c r="A116" s="43">
        <v>108</v>
      </c>
      <c r="B116" s="44" t="s">
        <v>263</v>
      </c>
      <c r="C116" s="45">
        <v>53</v>
      </c>
      <c r="D116" s="67">
        <v>7.63</v>
      </c>
      <c r="E116" s="14">
        <f t="shared" si="66"/>
        <v>44</v>
      </c>
      <c r="F116" s="14">
        <f t="shared" si="67"/>
        <v>0</v>
      </c>
      <c r="G116" s="14">
        <f t="shared" si="68"/>
        <v>44</v>
      </c>
      <c r="H116" s="15">
        <f t="shared" si="69"/>
        <v>44</v>
      </c>
      <c r="I116" s="47">
        <v>41</v>
      </c>
      <c r="J116" s="14">
        <f t="shared" si="61"/>
        <v>0</v>
      </c>
      <c r="K116" s="14">
        <f t="shared" si="62"/>
        <v>23</v>
      </c>
      <c r="L116" s="14">
        <f t="shared" si="70"/>
        <v>23</v>
      </c>
      <c r="M116" s="15">
        <f t="shared" si="71"/>
        <v>23</v>
      </c>
      <c r="N116" s="17"/>
      <c r="O116" s="17"/>
      <c r="P116" s="17"/>
      <c r="Q116" s="17"/>
      <c r="R116" s="17"/>
      <c r="S116" s="17"/>
      <c r="T116" s="50">
        <v>203</v>
      </c>
      <c r="U116" s="16">
        <f t="shared" si="74"/>
        <v>0</v>
      </c>
      <c r="V116" s="16">
        <f t="shared" si="75"/>
        <v>43</v>
      </c>
      <c r="W116" s="16">
        <f t="shared" si="76"/>
        <v>43</v>
      </c>
      <c r="X116" s="15">
        <f t="shared" si="77"/>
        <v>43</v>
      </c>
      <c r="Y116" s="47">
        <v>26</v>
      </c>
      <c r="Z116" s="16">
        <f t="shared" si="78"/>
        <v>60</v>
      </c>
      <c r="AA116" s="16">
        <f t="shared" si="79"/>
        <v>0</v>
      </c>
      <c r="AB116" s="16">
        <f t="shared" si="80"/>
        <v>60</v>
      </c>
      <c r="AC116" s="15">
        <f t="shared" si="81"/>
        <v>60</v>
      </c>
      <c r="AD116" s="18">
        <f t="shared" si="82"/>
        <v>170</v>
      </c>
      <c r="AE116" s="19">
        <f t="shared" si="83"/>
        <v>170</v>
      </c>
      <c r="AF116" s="19">
        <f t="shared" si="65"/>
        <v>24</v>
      </c>
    </row>
    <row r="117" spans="1:32" x14ac:dyDescent="0.25">
      <c r="A117" s="43">
        <v>109</v>
      </c>
      <c r="B117" s="44" t="s">
        <v>264</v>
      </c>
      <c r="C117" s="45">
        <v>22</v>
      </c>
      <c r="D117" s="67">
        <v>7.86</v>
      </c>
      <c r="E117" s="14">
        <f t="shared" si="66"/>
        <v>35</v>
      </c>
      <c r="F117" s="14">
        <f t="shared" si="67"/>
        <v>0</v>
      </c>
      <c r="G117" s="14">
        <f t="shared" si="68"/>
        <v>35</v>
      </c>
      <c r="H117" s="15">
        <f t="shared" si="69"/>
        <v>35</v>
      </c>
      <c r="I117" s="47">
        <v>41</v>
      </c>
      <c r="J117" s="14">
        <f t="shared" si="61"/>
        <v>0</v>
      </c>
      <c r="K117" s="14">
        <f t="shared" si="62"/>
        <v>23</v>
      </c>
      <c r="L117" s="14">
        <f t="shared" si="70"/>
        <v>23</v>
      </c>
      <c r="M117" s="15">
        <f t="shared" si="71"/>
        <v>23</v>
      </c>
      <c r="N117" s="17"/>
      <c r="O117" s="17"/>
      <c r="P117" s="17"/>
      <c r="Q117" s="17"/>
      <c r="R117" s="17"/>
      <c r="S117" s="17"/>
      <c r="T117" s="50">
        <v>203</v>
      </c>
      <c r="U117" s="16">
        <f t="shared" si="74"/>
        <v>0</v>
      </c>
      <c r="V117" s="16">
        <f t="shared" si="75"/>
        <v>43</v>
      </c>
      <c r="W117" s="16">
        <f t="shared" si="76"/>
        <v>43</v>
      </c>
      <c r="X117" s="15">
        <f t="shared" si="77"/>
        <v>43</v>
      </c>
      <c r="Y117" s="47">
        <v>22</v>
      </c>
      <c r="Z117" s="16">
        <f t="shared" si="78"/>
        <v>0</v>
      </c>
      <c r="AA117" s="16">
        <f t="shared" si="79"/>
        <v>52</v>
      </c>
      <c r="AB117" s="16">
        <f t="shared" si="80"/>
        <v>52</v>
      </c>
      <c r="AC117" s="15">
        <f t="shared" si="81"/>
        <v>52</v>
      </c>
      <c r="AD117" s="18">
        <f t="shared" si="82"/>
        <v>153</v>
      </c>
      <c r="AE117" s="19">
        <f t="shared" si="83"/>
        <v>153</v>
      </c>
      <c r="AF117" s="19">
        <f t="shared" si="65"/>
        <v>54</v>
      </c>
    </row>
    <row r="118" spans="1:32" x14ac:dyDescent="0.25">
      <c r="A118" s="43">
        <v>110</v>
      </c>
      <c r="B118" s="44" t="s">
        <v>265</v>
      </c>
      <c r="C118" s="45">
        <v>22</v>
      </c>
      <c r="D118" s="67">
        <v>7.36</v>
      </c>
      <c r="E118" s="14">
        <f t="shared" si="66"/>
        <v>53</v>
      </c>
      <c r="F118" s="14">
        <f t="shared" si="67"/>
        <v>0</v>
      </c>
      <c r="G118" s="14">
        <f t="shared" si="68"/>
        <v>53</v>
      </c>
      <c r="H118" s="15">
        <f t="shared" si="69"/>
        <v>53</v>
      </c>
      <c r="I118" s="47">
        <v>41</v>
      </c>
      <c r="J118" s="14">
        <f t="shared" si="61"/>
        <v>0</v>
      </c>
      <c r="K118" s="14">
        <f t="shared" si="62"/>
        <v>23</v>
      </c>
      <c r="L118" s="14">
        <f t="shared" si="70"/>
        <v>23</v>
      </c>
      <c r="M118" s="15">
        <f t="shared" si="71"/>
        <v>23</v>
      </c>
      <c r="N118" s="17"/>
      <c r="O118" s="17"/>
      <c r="P118" s="17"/>
      <c r="Q118" s="17"/>
      <c r="R118" s="17"/>
      <c r="S118" s="17"/>
      <c r="T118" s="50">
        <v>210</v>
      </c>
      <c r="U118" s="16">
        <f t="shared" si="74"/>
        <v>0</v>
      </c>
      <c r="V118" s="16">
        <f t="shared" si="75"/>
        <v>50</v>
      </c>
      <c r="W118" s="16">
        <f t="shared" si="76"/>
        <v>50</v>
      </c>
      <c r="X118" s="15">
        <f t="shared" si="77"/>
        <v>50</v>
      </c>
      <c r="Y118" s="47">
        <v>19</v>
      </c>
      <c r="Z118" s="16">
        <f t="shared" si="78"/>
        <v>0</v>
      </c>
      <c r="AA118" s="16">
        <f t="shared" si="79"/>
        <v>44</v>
      </c>
      <c r="AB118" s="16">
        <f t="shared" si="80"/>
        <v>44</v>
      </c>
      <c r="AC118" s="15">
        <f t="shared" si="81"/>
        <v>44</v>
      </c>
      <c r="AD118" s="18">
        <f t="shared" si="82"/>
        <v>170</v>
      </c>
      <c r="AE118" s="19">
        <f t="shared" si="83"/>
        <v>170</v>
      </c>
      <c r="AF118" s="19">
        <f t="shared" si="65"/>
        <v>24</v>
      </c>
    </row>
    <row r="119" spans="1:32" x14ac:dyDescent="0.25">
      <c r="A119" s="43">
        <v>111</v>
      </c>
      <c r="B119" s="44" t="s">
        <v>266</v>
      </c>
      <c r="C119" s="45">
        <v>22</v>
      </c>
      <c r="D119" s="67">
        <v>8.2100000000000009</v>
      </c>
      <c r="E119" s="14">
        <f t="shared" si="66"/>
        <v>0</v>
      </c>
      <c r="F119" s="14">
        <f t="shared" si="67"/>
        <v>25</v>
      </c>
      <c r="G119" s="14">
        <f t="shared" si="68"/>
        <v>25</v>
      </c>
      <c r="H119" s="15">
        <f t="shared" si="69"/>
        <v>25</v>
      </c>
      <c r="I119" s="47">
        <v>43</v>
      </c>
      <c r="J119" s="14">
        <f t="shared" si="61"/>
        <v>0</v>
      </c>
      <c r="K119" s="14">
        <f t="shared" si="62"/>
        <v>27</v>
      </c>
      <c r="L119" s="14">
        <f t="shared" si="70"/>
        <v>27</v>
      </c>
      <c r="M119" s="15">
        <f t="shared" si="71"/>
        <v>27</v>
      </c>
      <c r="N119" s="17"/>
      <c r="O119" s="17"/>
      <c r="P119" s="17"/>
      <c r="Q119" s="17"/>
      <c r="R119" s="17"/>
      <c r="S119" s="17"/>
      <c r="T119" s="50">
        <v>189</v>
      </c>
      <c r="U119" s="16">
        <f t="shared" si="74"/>
        <v>0</v>
      </c>
      <c r="V119" s="16">
        <f t="shared" si="75"/>
        <v>32</v>
      </c>
      <c r="W119" s="16">
        <f t="shared" si="76"/>
        <v>32</v>
      </c>
      <c r="X119" s="15">
        <f t="shared" si="77"/>
        <v>32</v>
      </c>
      <c r="Y119" s="47">
        <v>17</v>
      </c>
      <c r="Z119" s="16">
        <f t="shared" si="78"/>
        <v>0</v>
      </c>
      <c r="AA119" s="16">
        <f t="shared" si="79"/>
        <v>38</v>
      </c>
      <c r="AB119" s="16">
        <f t="shared" si="80"/>
        <v>38</v>
      </c>
      <c r="AC119" s="15">
        <f t="shared" si="81"/>
        <v>38</v>
      </c>
      <c r="AD119" s="18">
        <f t="shared" si="82"/>
        <v>122</v>
      </c>
      <c r="AE119" s="19">
        <f t="shared" si="83"/>
        <v>122</v>
      </c>
      <c r="AF119" s="19">
        <f t="shared" si="65"/>
        <v>107</v>
      </c>
    </row>
    <row r="120" spans="1:32" x14ac:dyDescent="0.25">
      <c r="A120" s="43">
        <v>112</v>
      </c>
      <c r="B120" s="44" t="s">
        <v>267</v>
      </c>
      <c r="C120" s="45">
        <v>22</v>
      </c>
      <c r="D120" s="67">
        <v>7.69</v>
      </c>
      <c r="E120" s="14">
        <f t="shared" si="66"/>
        <v>42</v>
      </c>
      <c r="F120" s="14">
        <f t="shared" si="67"/>
        <v>0</v>
      </c>
      <c r="G120" s="14">
        <f t="shared" si="68"/>
        <v>42</v>
      </c>
      <c r="H120" s="15">
        <f t="shared" si="69"/>
        <v>42</v>
      </c>
      <c r="I120" s="47">
        <v>45</v>
      </c>
      <c r="J120" s="14">
        <f t="shared" si="61"/>
        <v>0</v>
      </c>
      <c r="K120" s="14">
        <f t="shared" si="62"/>
        <v>32</v>
      </c>
      <c r="L120" s="14">
        <f t="shared" si="70"/>
        <v>32</v>
      </c>
      <c r="M120" s="15">
        <f t="shared" si="71"/>
        <v>32</v>
      </c>
      <c r="N120" s="17"/>
      <c r="O120" s="17"/>
      <c r="P120" s="17"/>
      <c r="Q120" s="17"/>
      <c r="R120" s="17"/>
      <c r="S120" s="17"/>
      <c r="T120" s="50">
        <v>189</v>
      </c>
      <c r="U120" s="16">
        <f t="shared" si="74"/>
        <v>0</v>
      </c>
      <c r="V120" s="16">
        <f t="shared" si="75"/>
        <v>32</v>
      </c>
      <c r="W120" s="16">
        <f t="shared" si="76"/>
        <v>32</v>
      </c>
      <c r="X120" s="15">
        <f t="shared" si="77"/>
        <v>32</v>
      </c>
      <c r="Y120" s="47">
        <v>15.5</v>
      </c>
      <c r="Z120" s="16">
        <f t="shared" si="78"/>
        <v>0</v>
      </c>
      <c r="AA120" s="16">
        <f t="shared" si="79"/>
        <v>33</v>
      </c>
      <c r="AB120" s="16">
        <f t="shared" si="80"/>
        <v>33</v>
      </c>
      <c r="AC120" s="15">
        <f t="shared" si="81"/>
        <v>33</v>
      </c>
      <c r="AD120" s="18">
        <f t="shared" si="82"/>
        <v>139</v>
      </c>
      <c r="AE120" s="19">
        <f t="shared" si="83"/>
        <v>139</v>
      </c>
      <c r="AF120" s="19">
        <f t="shared" si="65"/>
        <v>73</v>
      </c>
    </row>
    <row r="121" spans="1:32" x14ac:dyDescent="0.25">
      <c r="A121" s="43">
        <v>113</v>
      </c>
      <c r="B121" s="44" t="s">
        <v>268</v>
      </c>
      <c r="C121" s="45">
        <v>22</v>
      </c>
      <c r="D121" s="67">
        <v>7.84</v>
      </c>
      <c r="E121" s="14">
        <f t="shared" si="66"/>
        <v>36</v>
      </c>
      <c r="F121" s="14">
        <f t="shared" si="67"/>
        <v>0</v>
      </c>
      <c r="G121" s="14">
        <f t="shared" si="68"/>
        <v>36</v>
      </c>
      <c r="H121" s="15">
        <f t="shared" si="69"/>
        <v>36</v>
      </c>
      <c r="I121" s="47">
        <v>46</v>
      </c>
      <c r="J121" s="14">
        <f t="shared" si="61"/>
        <v>0</v>
      </c>
      <c r="K121" s="14">
        <f t="shared" si="62"/>
        <v>35</v>
      </c>
      <c r="L121" s="14">
        <f t="shared" si="70"/>
        <v>35</v>
      </c>
      <c r="M121" s="15">
        <f t="shared" si="71"/>
        <v>35</v>
      </c>
      <c r="N121" s="17"/>
      <c r="O121" s="17"/>
      <c r="P121" s="17"/>
      <c r="Q121" s="17"/>
      <c r="R121" s="17"/>
      <c r="S121" s="17"/>
      <c r="T121" s="50">
        <v>198</v>
      </c>
      <c r="U121" s="16">
        <f t="shared" si="74"/>
        <v>0</v>
      </c>
      <c r="V121" s="16">
        <f t="shared" si="75"/>
        <v>38</v>
      </c>
      <c r="W121" s="16">
        <f t="shared" si="76"/>
        <v>38</v>
      </c>
      <c r="X121" s="15">
        <f t="shared" si="77"/>
        <v>38</v>
      </c>
      <c r="Y121" s="47">
        <v>18.5</v>
      </c>
      <c r="Z121" s="16">
        <f t="shared" si="78"/>
        <v>0</v>
      </c>
      <c r="AA121" s="16">
        <f t="shared" si="79"/>
        <v>42</v>
      </c>
      <c r="AB121" s="16">
        <f t="shared" si="80"/>
        <v>42</v>
      </c>
      <c r="AC121" s="15">
        <f t="shared" si="81"/>
        <v>42</v>
      </c>
      <c r="AD121" s="18">
        <f t="shared" si="82"/>
        <v>151</v>
      </c>
      <c r="AE121" s="19">
        <f t="shared" si="83"/>
        <v>151</v>
      </c>
      <c r="AF121" s="19">
        <f t="shared" si="65"/>
        <v>59</v>
      </c>
    </row>
    <row r="122" spans="1:32" x14ac:dyDescent="0.25">
      <c r="A122" s="43">
        <v>114</v>
      </c>
      <c r="B122" s="44" t="s">
        <v>269</v>
      </c>
      <c r="C122" s="45">
        <v>67</v>
      </c>
      <c r="D122" s="67">
        <v>7.82</v>
      </c>
      <c r="E122" s="14">
        <f t="shared" si="66"/>
        <v>37</v>
      </c>
      <c r="F122" s="14">
        <f t="shared" si="67"/>
        <v>0</v>
      </c>
      <c r="G122" s="14">
        <f t="shared" si="68"/>
        <v>37</v>
      </c>
      <c r="H122" s="15">
        <f t="shared" si="69"/>
        <v>37</v>
      </c>
      <c r="I122" s="47">
        <v>46</v>
      </c>
      <c r="J122" s="14">
        <f t="shared" si="61"/>
        <v>0</v>
      </c>
      <c r="K122" s="14">
        <f t="shared" si="62"/>
        <v>35</v>
      </c>
      <c r="L122" s="14">
        <f t="shared" si="70"/>
        <v>35</v>
      </c>
      <c r="M122" s="15">
        <f t="shared" si="71"/>
        <v>35</v>
      </c>
      <c r="N122" s="17"/>
      <c r="O122" s="17"/>
      <c r="P122" s="17"/>
      <c r="Q122" s="17"/>
      <c r="R122" s="17"/>
      <c r="S122" s="17"/>
      <c r="T122" s="50">
        <v>203</v>
      </c>
      <c r="U122" s="16">
        <f t="shared" si="74"/>
        <v>0</v>
      </c>
      <c r="V122" s="16">
        <f t="shared" si="75"/>
        <v>43</v>
      </c>
      <c r="W122" s="16">
        <f t="shared" si="76"/>
        <v>43</v>
      </c>
      <c r="X122" s="15">
        <f t="shared" si="77"/>
        <v>43</v>
      </c>
      <c r="Y122" s="47">
        <v>18</v>
      </c>
      <c r="Z122" s="16">
        <f t="shared" si="78"/>
        <v>0</v>
      </c>
      <c r="AA122" s="16">
        <f t="shared" si="79"/>
        <v>41</v>
      </c>
      <c r="AB122" s="16">
        <f t="shared" si="80"/>
        <v>41</v>
      </c>
      <c r="AC122" s="15">
        <f t="shared" si="81"/>
        <v>41</v>
      </c>
      <c r="AD122" s="18">
        <f t="shared" si="82"/>
        <v>156</v>
      </c>
      <c r="AE122" s="19">
        <f t="shared" si="83"/>
        <v>156</v>
      </c>
      <c r="AF122" s="19">
        <f t="shared" si="65"/>
        <v>49</v>
      </c>
    </row>
    <row r="123" spans="1:32" x14ac:dyDescent="0.25">
      <c r="A123" s="43">
        <v>115</v>
      </c>
      <c r="B123" s="44" t="s">
        <v>270</v>
      </c>
      <c r="C123" s="45">
        <v>67</v>
      </c>
      <c r="D123" s="67">
        <v>7.4</v>
      </c>
      <c r="E123" s="14">
        <f t="shared" si="66"/>
        <v>53</v>
      </c>
      <c r="F123" s="14">
        <f t="shared" si="67"/>
        <v>0</v>
      </c>
      <c r="G123" s="14">
        <f t="shared" si="68"/>
        <v>53</v>
      </c>
      <c r="H123" s="15">
        <f t="shared" si="69"/>
        <v>53</v>
      </c>
      <c r="I123" s="47">
        <v>44</v>
      </c>
      <c r="J123" s="14">
        <f t="shared" si="61"/>
        <v>0</v>
      </c>
      <c r="K123" s="14">
        <f t="shared" si="62"/>
        <v>29</v>
      </c>
      <c r="L123" s="14">
        <f t="shared" si="70"/>
        <v>29</v>
      </c>
      <c r="M123" s="15">
        <f t="shared" si="71"/>
        <v>29</v>
      </c>
      <c r="N123" s="17"/>
      <c r="O123" s="17"/>
      <c r="P123" s="17"/>
      <c r="Q123" s="17"/>
      <c r="R123" s="17"/>
      <c r="S123" s="17"/>
      <c r="T123" s="50">
        <v>212</v>
      </c>
      <c r="U123" s="16">
        <f t="shared" si="74"/>
        <v>0</v>
      </c>
      <c r="V123" s="16">
        <f t="shared" si="75"/>
        <v>51</v>
      </c>
      <c r="W123" s="16">
        <f t="shared" si="76"/>
        <v>51</v>
      </c>
      <c r="X123" s="15">
        <f t="shared" si="77"/>
        <v>51</v>
      </c>
      <c r="Y123" s="47">
        <v>12</v>
      </c>
      <c r="Z123" s="16">
        <f t="shared" si="78"/>
        <v>0</v>
      </c>
      <c r="AA123" s="16">
        <f t="shared" si="79"/>
        <v>24</v>
      </c>
      <c r="AB123" s="16">
        <f t="shared" si="80"/>
        <v>24</v>
      </c>
      <c r="AC123" s="15">
        <f t="shared" si="81"/>
        <v>24</v>
      </c>
      <c r="AD123" s="18">
        <f t="shared" si="82"/>
        <v>157</v>
      </c>
      <c r="AE123" s="19">
        <f t="shared" si="83"/>
        <v>157</v>
      </c>
      <c r="AF123" s="19">
        <f t="shared" si="65"/>
        <v>47</v>
      </c>
    </row>
    <row r="124" spans="1:32" x14ac:dyDescent="0.25">
      <c r="A124" s="43">
        <v>116</v>
      </c>
      <c r="B124" s="44" t="s">
        <v>271</v>
      </c>
      <c r="C124" s="45">
        <v>67</v>
      </c>
      <c r="D124" s="67">
        <v>7.96</v>
      </c>
      <c r="E124" s="14">
        <f t="shared" si="66"/>
        <v>32</v>
      </c>
      <c r="F124" s="14">
        <f t="shared" si="67"/>
        <v>0</v>
      </c>
      <c r="G124" s="14">
        <f t="shared" si="68"/>
        <v>32</v>
      </c>
      <c r="H124" s="15">
        <f t="shared" si="69"/>
        <v>32</v>
      </c>
      <c r="I124" s="47">
        <v>35</v>
      </c>
      <c r="J124" s="14">
        <f t="shared" si="61"/>
        <v>0</v>
      </c>
      <c r="K124" s="14">
        <f t="shared" si="62"/>
        <v>14</v>
      </c>
      <c r="L124" s="14">
        <f t="shared" si="70"/>
        <v>14</v>
      </c>
      <c r="M124" s="15">
        <f t="shared" si="71"/>
        <v>14</v>
      </c>
      <c r="N124" s="17"/>
      <c r="O124" s="17"/>
      <c r="P124" s="17"/>
      <c r="Q124" s="17"/>
      <c r="R124" s="17"/>
      <c r="S124" s="17"/>
      <c r="T124" s="50">
        <v>169</v>
      </c>
      <c r="U124" s="16">
        <f t="shared" si="74"/>
        <v>0</v>
      </c>
      <c r="V124" s="16">
        <f t="shared" si="75"/>
        <v>22</v>
      </c>
      <c r="W124" s="16">
        <f t="shared" si="76"/>
        <v>22</v>
      </c>
      <c r="X124" s="15">
        <f t="shared" si="77"/>
        <v>22</v>
      </c>
      <c r="Y124" s="47">
        <v>12</v>
      </c>
      <c r="Z124" s="16">
        <f t="shared" si="78"/>
        <v>0</v>
      </c>
      <c r="AA124" s="16">
        <f t="shared" si="79"/>
        <v>24</v>
      </c>
      <c r="AB124" s="16">
        <f t="shared" si="80"/>
        <v>24</v>
      </c>
      <c r="AC124" s="15">
        <f t="shared" si="81"/>
        <v>24</v>
      </c>
      <c r="AD124" s="18">
        <f t="shared" si="82"/>
        <v>92</v>
      </c>
      <c r="AE124" s="19">
        <f t="shared" si="83"/>
        <v>92</v>
      </c>
      <c r="AF124" s="19">
        <f t="shared" si="65"/>
        <v>155</v>
      </c>
    </row>
    <row r="125" spans="1:32" x14ac:dyDescent="0.25">
      <c r="A125" s="43">
        <v>117</v>
      </c>
      <c r="B125" s="44" t="s">
        <v>272</v>
      </c>
      <c r="C125" s="45">
        <v>67</v>
      </c>
      <c r="D125" s="67">
        <v>8.25</v>
      </c>
      <c r="E125" s="14">
        <f t="shared" si="66"/>
        <v>0</v>
      </c>
      <c r="F125" s="14">
        <f t="shared" si="67"/>
        <v>24</v>
      </c>
      <c r="G125" s="14">
        <f t="shared" si="68"/>
        <v>24</v>
      </c>
      <c r="H125" s="15">
        <f t="shared" si="69"/>
        <v>24</v>
      </c>
      <c r="I125" s="47">
        <v>25</v>
      </c>
      <c r="J125" s="14">
        <f t="shared" si="61"/>
        <v>0</v>
      </c>
      <c r="K125" s="14">
        <f t="shared" si="62"/>
        <v>4</v>
      </c>
      <c r="L125" s="14">
        <f t="shared" si="70"/>
        <v>4</v>
      </c>
      <c r="M125" s="15">
        <f t="shared" si="71"/>
        <v>4</v>
      </c>
      <c r="N125" s="17"/>
      <c r="O125" s="17"/>
      <c r="P125" s="17"/>
      <c r="Q125" s="17"/>
      <c r="R125" s="17"/>
      <c r="S125" s="17"/>
      <c r="T125" s="50">
        <v>186</v>
      </c>
      <c r="U125" s="16">
        <f t="shared" si="74"/>
        <v>0</v>
      </c>
      <c r="V125" s="16">
        <f t="shared" si="75"/>
        <v>31</v>
      </c>
      <c r="W125" s="16">
        <f t="shared" si="76"/>
        <v>31</v>
      </c>
      <c r="X125" s="15">
        <f t="shared" si="77"/>
        <v>31</v>
      </c>
      <c r="Y125" s="47">
        <v>18</v>
      </c>
      <c r="Z125" s="16">
        <f t="shared" si="78"/>
        <v>0</v>
      </c>
      <c r="AA125" s="16">
        <f t="shared" si="79"/>
        <v>41</v>
      </c>
      <c r="AB125" s="16">
        <f t="shared" si="80"/>
        <v>41</v>
      </c>
      <c r="AC125" s="15">
        <f t="shared" si="81"/>
        <v>41</v>
      </c>
      <c r="AD125" s="18">
        <f t="shared" si="82"/>
        <v>100</v>
      </c>
      <c r="AE125" s="19">
        <f t="shared" si="83"/>
        <v>100</v>
      </c>
      <c r="AF125" s="19">
        <f t="shared" si="65"/>
        <v>146</v>
      </c>
    </row>
    <row r="126" spans="1:32" x14ac:dyDescent="0.25">
      <c r="A126" s="43">
        <v>118</v>
      </c>
      <c r="B126" s="44" t="s">
        <v>273</v>
      </c>
      <c r="C126" s="45">
        <v>67</v>
      </c>
      <c r="D126" s="67">
        <v>8.73</v>
      </c>
      <c r="E126" s="14">
        <f t="shared" si="66"/>
        <v>0</v>
      </c>
      <c r="F126" s="14">
        <f t="shared" si="67"/>
        <v>12</v>
      </c>
      <c r="G126" s="14">
        <f t="shared" si="68"/>
        <v>12</v>
      </c>
      <c r="H126" s="15">
        <f t="shared" si="69"/>
        <v>12</v>
      </c>
      <c r="I126" s="47">
        <v>14</v>
      </c>
      <c r="J126" s="14">
        <f t="shared" si="61"/>
        <v>0</v>
      </c>
      <c r="K126" s="14">
        <f t="shared" si="62"/>
        <v>0</v>
      </c>
      <c r="L126" s="14">
        <f t="shared" si="70"/>
        <v>0</v>
      </c>
      <c r="M126" s="15">
        <f t="shared" si="71"/>
        <v>0</v>
      </c>
      <c r="N126" s="17"/>
      <c r="O126" s="17"/>
      <c r="P126" s="17"/>
      <c r="Q126" s="17"/>
      <c r="R126" s="17"/>
      <c r="S126" s="17"/>
      <c r="T126" s="50">
        <v>168</v>
      </c>
      <c r="U126" s="16">
        <f t="shared" si="74"/>
        <v>0</v>
      </c>
      <c r="V126" s="16">
        <f t="shared" si="75"/>
        <v>22</v>
      </c>
      <c r="W126" s="16">
        <f t="shared" si="76"/>
        <v>22</v>
      </c>
      <c r="X126" s="15">
        <f t="shared" si="77"/>
        <v>22</v>
      </c>
      <c r="Y126" s="47">
        <v>12</v>
      </c>
      <c r="Z126" s="16">
        <f t="shared" si="78"/>
        <v>0</v>
      </c>
      <c r="AA126" s="16">
        <f t="shared" si="79"/>
        <v>24</v>
      </c>
      <c r="AB126" s="16">
        <f t="shared" si="80"/>
        <v>24</v>
      </c>
      <c r="AC126" s="15">
        <f t="shared" si="81"/>
        <v>24</v>
      </c>
      <c r="AD126" s="18">
        <f t="shared" si="82"/>
        <v>58</v>
      </c>
      <c r="AE126" s="19">
        <f t="shared" si="83"/>
        <v>58</v>
      </c>
      <c r="AF126" s="19">
        <f t="shared" si="65"/>
        <v>173</v>
      </c>
    </row>
    <row r="127" spans="1:32" x14ac:dyDescent="0.25">
      <c r="A127" s="43">
        <v>119</v>
      </c>
      <c r="B127" s="44" t="s">
        <v>379</v>
      </c>
      <c r="C127" s="45">
        <v>41</v>
      </c>
      <c r="D127" s="67">
        <v>8.31</v>
      </c>
      <c r="E127" s="14">
        <f t="shared" si="66"/>
        <v>0</v>
      </c>
      <c r="F127" s="14">
        <f t="shared" si="67"/>
        <v>22</v>
      </c>
      <c r="G127" s="14">
        <f t="shared" si="68"/>
        <v>22</v>
      </c>
      <c r="H127" s="15">
        <f t="shared" si="69"/>
        <v>22</v>
      </c>
      <c r="I127" s="47">
        <v>40</v>
      </c>
      <c r="J127" s="14">
        <f t="shared" si="61"/>
        <v>0</v>
      </c>
      <c r="K127" s="14">
        <f t="shared" si="62"/>
        <v>21</v>
      </c>
      <c r="L127" s="14">
        <f t="shared" si="70"/>
        <v>21</v>
      </c>
      <c r="M127" s="15">
        <f t="shared" si="71"/>
        <v>21</v>
      </c>
      <c r="N127" s="17"/>
      <c r="O127" s="17"/>
      <c r="P127" s="17"/>
      <c r="Q127" s="17"/>
      <c r="R127" s="17"/>
      <c r="S127" s="17"/>
      <c r="T127" s="50">
        <v>184</v>
      </c>
      <c r="U127" s="16">
        <f t="shared" si="74"/>
        <v>0</v>
      </c>
      <c r="V127" s="16">
        <f t="shared" si="75"/>
        <v>30</v>
      </c>
      <c r="W127" s="16">
        <f t="shared" si="76"/>
        <v>30</v>
      </c>
      <c r="X127" s="15">
        <f t="shared" si="77"/>
        <v>30</v>
      </c>
      <c r="Y127" s="47">
        <v>15</v>
      </c>
      <c r="Z127" s="16">
        <f t="shared" si="78"/>
        <v>0</v>
      </c>
      <c r="AA127" s="16">
        <f t="shared" si="79"/>
        <v>32</v>
      </c>
      <c r="AB127" s="16">
        <f t="shared" si="80"/>
        <v>32</v>
      </c>
      <c r="AC127" s="15">
        <f t="shared" si="81"/>
        <v>32</v>
      </c>
      <c r="AD127" s="18">
        <f t="shared" si="82"/>
        <v>105</v>
      </c>
      <c r="AE127" s="19">
        <f t="shared" si="83"/>
        <v>105</v>
      </c>
      <c r="AF127" s="19">
        <f t="shared" si="65"/>
        <v>137</v>
      </c>
    </row>
    <row r="128" spans="1:32" x14ac:dyDescent="0.25">
      <c r="A128" s="43">
        <v>120</v>
      </c>
      <c r="B128" s="44" t="s">
        <v>380</v>
      </c>
      <c r="C128" s="45">
        <v>41</v>
      </c>
      <c r="D128" s="67">
        <v>7.8</v>
      </c>
      <c r="E128" s="14">
        <f t="shared" si="66"/>
        <v>38</v>
      </c>
      <c r="F128" s="14">
        <f t="shared" si="67"/>
        <v>0</v>
      </c>
      <c r="G128" s="14">
        <f t="shared" si="68"/>
        <v>38</v>
      </c>
      <c r="H128" s="15">
        <f t="shared" si="69"/>
        <v>38</v>
      </c>
      <c r="I128" s="47">
        <v>46</v>
      </c>
      <c r="J128" s="14">
        <f t="shared" si="61"/>
        <v>0</v>
      </c>
      <c r="K128" s="14">
        <f t="shared" si="62"/>
        <v>35</v>
      </c>
      <c r="L128" s="14">
        <f t="shared" si="70"/>
        <v>35</v>
      </c>
      <c r="M128" s="15">
        <f t="shared" si="71"/>
        <v>35</v>
      </c>
      <c r="N128" s="17"/>
      <c r="O128" s="17"/>
      <c r="P128" s="17"/>
      <c r="Q128" s="17"/>
      <c r="R128" s="17"/>
      <c r="S128" s="17"/>
      <c r="T128" s="50">
        <v>186</v>
      </c>
      <c r="U128" s="16">
        <f t="shared" si="74"/>
        <v>0</v>
      </c>
      <c r="V128" s="16">
        <f t="shared" si="75"/>
        <v>31</v>
      </c>
      <c r="W128" s="16">
        <f t="shared" si="76"/>
        <v>31</v>
      </c>
      <c r="X128" s="15">
        <f t="shared" si="77"/>
        <v>31</v>
      </c>
      <c r="Y128" s="47">
        <v>16</v>
      </c>
      <c r="Z128" s="16">
        <f t="shared" si="78"/>
        <v>0</v>
      </c>
      <c r="AA128" s="16">
        <f t="shared" si="79"/>
        <v>35</v>
      </c>
      <c r="AB128" s="16">
        <f t="shared" si="80"/>
        <v>35</v>
      </c>
      <c r="AC128" s="15">
        <f t="shared" si="81"/>
        <v>35</v>
      </c>
      <c r="AD128" s="18">
        <f t="shared" si="82"/>
        <v>139</v>
      </c>
      <c r="AE128" s="19">
        <f t="shared" si="83"/>
        <v>139</v>
      </c>
      <c r="AF128" s="19">
        <f t="shared" si="65"/>
        <v>73</v>
      </c>
    </row>
    <row r="129" spans="1:32" x14ac:dyDescent="0.25">
      <c r="A129" s="43">
        <v>121</v>
      </c>
      <c r="B129" s="44" t="s">
        <v>381</v>
      </c>
      <c r="C129" s="45">
        <v>41</v>
      </c>
      <c r="D129" s="67">
        <v>8.34</v>
      </c>
      <c r="E129" s="14">
        <f t="shared" si="66"/>
        <v>0</v>
      </c>
      <c r="F129" s="14">
        <f t="shared" si="67"/>
        <v>21</v>
      </c>
      <c r="G129" s="14">
        <f t="shared" si="68"/>
        <v>21</v>
      </c>
      <c r="H129" s="15">
        <f t="shared" si="69"/>
        <v>21</v>
      </c>
      <c r="I129" s="47">
        <v>36</v>
      </c>
      <c r="J129" s="14">
        <f t="shared" si="61"/>
        <v>0</v>
      </c>
      <c r="K129" s="14">
        <f t="shared" si="62"/>
        <v>15</v>
      </c>
      <c r="L129" s="14">
        <f t="shared" si="70"/>
        <v>15</v>
      </c>
      <c r="M129" s="15">
        <f t="shared" si="71"/>
        <v>15</v>
      </c>
      <c r="N129" s="17"/>
      <c r="O129" s="17"/>
      <c r="P129" s="17"/>
      <c r="Q129" s="17"/>
      <c r="R129" s="17"/>
      <c r="S129" s="17"/>
      <c r="T129" s="50">
        <v>160</v>
      </c>
      <c r="U129" s="16">
        <f t="shared" si="74"/>
        <v>0</v>
      </c>
      <c r="V129" s="16">
        <f t="shared" si="75"/>
        <v>18</v>
      </c>
      <c r="W129" s="16">
        <f t="shared" si="76"/>
        <v>18</v>
      </c>
      <c r="X129" s="15">
        <f t="shared" si="77"/>
        <v>18</v>
      </c>
      <c r="Y129" s="47">
        <v>-1</v>
      </c>
      <c r="Z129" s="16">
        <f t="shared" si="78"/>
        <v>0</v>
      </c>
      <c r="AA129" s="16">
        <f t="shared" si="79"/>
        <v>3</v>
      </c>
      <c r="AB129" s="16">
        <f t="shared" si="80"/>
        <v>3</v>
      </c>
      <c r="AC129" s="15">
        <f t="shared" si="81"/>
        <v>3</v>
      </c>
      <c r="AD129" s="18">
        <f t="shared" si="82"/>
        <v>57</v>
      </c>
      <c r="AE129" s="19">
        <f t="shared" si="83"/>
        <v>57</v>
      </c>
      <c r="AF129" s="19">
        <f t="shared" si="65"/>
        <v>175</v>
      </c>
    </row>
    <row r="130" spans="1:32" x14ac:dyDescent="0.25">
      <c r="A130" s="43">
        <v>122</v>
      </c>
      <c r="B130" s="44" t="s">
        <v>382</v>
      </c>
      <c r="C130" s="45">
        <v>41</v>
      </c>
      <c r="D130" s="67">
        <v>8.64</v>
      </c>
      <c r="E130" s="14">
        <f t="shared" si="66"/>
        <v>0</v>
      </c>
      <c r="F130" s="14">
        <f t="shared" si="67"/>
        <v>14</v>
      </c>
      <c r="G130" s="14">
        <f t="shared" si="68"/>
        <v>14</v>
      </c>
      <c r="H130" s="15">
        <f t="shared" si="69"/>
        <v>14</v>
      </c>
      <c r="I130" s="47">
        <v>46</v>
      </c>
      <c r="J130" s="14">
        <f t="shared" si="61"/>
        <v>0</v>
      </c>
      <c r="K130" s="14">
        <f t="shared" si="62"/>
        <v>35</v>
      </c>
      <c r="L130" s="14">
        <f t="shared" si="70"/>
        <v>35</v>
      </c>
      <c r="M130" s="15">
        <f t="shared" si="71"/>
        <v>35</v>
      </c>
      <c r="N130" s="17"/>
      <c r="O130" s="17"/>
      <c r="P130" s="17"/>
      <c r="Q130" s="17"/>
      <c r="R130" s="17"/>
      <c r="S130" s="17"/>
      <c r="T130" s="50">
        <v>154</v>
      </c>
      <c r="U130" s="16">
        <f t="shared" si="74"/>
        <v>0</v>
      </c>
      <c r="V130" s="16">
        <f t="shared" si="75"/>
        <v>15</v>
      </c>
      <c r="W130" s="16">
        <f t="shared" si="76"/>
        <v>15</v>
      </c>
      <c r="X130" s="15">
        <f t="shared" si="77"/>
        <v>15</v>
      </c>
      <c r="Y130" s="47">
        <v>5</v>
      </c>
      <c r="Z130" s="16">
        <f t="shared" si="78"/>
        <v>0</v>
      </c>
      <c r="AA130" s="16">
        <f t="shared" si="79"/>
        <v>10</v>
      </c>
      <c r="AB130" s="16">
        <f t="shared" si="80"/>
        <v>10</v>
      </c>
      <c r="AC130" s="15">
        <f t="shared" si="81"/>
        <v>10</v>
      </c>
      <c r="AD130" s="18">
        <f t="shared" si="82"/>
        <v>74</v>
      </c>
      <c r="AE130" s="19">
        <f t="shared" si="83"/>
        <v>74</v>
      </c>
      <c r="AF130" s="19">
        <f t="shared" si="65"/>
        <v>164</v>
      </c>
    </row>
    <row r="131" spans="1:32" x14ac:dyDescent="0.25">
      <c r="A131" s="43">
        <v>123</v>
      </c>
      <c r="B131" s="44" t="s">
        <v>383</v>
      </c>
      <c r="C131" s="45">
        <v>45</v>
      </c>
      <c r="D131" s="67">
        <v>7.8</v>
      </c>
      <c r="E131" s="14">
        <f t="shared" si="66"/>
        <v>38</v>
      </c>
      <c r="F131" s="14">
        <f t="shared" si="67"/>
        <v>0</v>
      </c>
      <c r="G131" s="14">
        <f t="shared" si="68"/>
        <v>38</v>
      </c>
      <c r="H131" s="15">
        <f t="shared" si="69"/>
        <v>38</v>
      </c>
      <c r="I131" s="47">
        <v>55</v>
      </c>
      <c r="J131" s="14">
        <f t="shared" si="61"/>
        <v>58</v>
      </c>
      <c r="K131" s="14">
        <f t="shared" si="62"/>
        <v>0</v>
      </c>
      <c r="L131" s="14">
        <f t="shared" si="70"/>
        <v>58</v>
      </c>
      <c r="M131" s="15">
        <f t="shared" si="71"/>
        <v>58</v>
      </c>
      <c r="N131" s="17"/>
      <c r="O131" s="17"/>
      <c r="P131" s="17"/>
      <c r="Q131" s="17"/>
      <c r="R131" s="17"/>
      <c r="S131" s="17"/>
      <c r="T131" s="50">
        <v>186</v>
      </c>
      <c r="U131" s="16">
        <f t="shared" si="74"/>
        <v>0</v>
      </c>
      <c r="V131" s="16">
        <f t="shared" si="75"/>
        <v>31</v>
      </c>
      <c r="W131" s="16">
        <f t="shared" si="76"/>
        <v>31</v>
      </c>
      <c r="X131" s="15">
        <f t="shared" si="77"/>
        <v>31</v>
      </c>
      <c r="Y131" s="47">
        <v>17.5</v>
      </c>
      <c r="Z131" s="16">
        <f t="shared" si="78"/>
        <v>0</v>
      </c>
      <c r="AA131" s="16">
        <f t="shared" si="79"/>
        <v>39</v>
      </c>
      <c r="AB131" s="16">
        <f t="shared" si="80"/>
        <v>39</v>
      </c>
      <c r="AC131" s="15">
        <f t="shared" si="81"/>
        <v>39</v>
      </c>
      <c r="AD131" s="18">
        <f t="shared" si="82"/>
        <v>166</v>
      </c>
      <c r="AE131" s="19">
        <f t="shared" si="83"/>
        <v>166</v>
      </c>
      <c r="AF131" s="19">
        <f t="shared" si="65"/>
        <v>30</v>
      </c>
    </row>
    <row r="132" spans="1:32" x14ac:dyDescent="0.25">
      <c r="A132" s="43">
        <v>124</v>
      </c>
      <c r="B132" s="44" t="s">
        <v>384</v>
      </c>
      <c r="C132" s="45">
        <v>45</v>
      </c>
      <c r="D132" s="67">
        <v>7.97</v>
      </c>
      <c r="E132" s="14">
        <f t="shared" si="66"/>
        <v>32</v>
      </c>
      <c r="F132" s="14">
        <f t="shared" si="67"/>
        <v>0</v>
      </c>
      <c r="G132" s="14">
        <f t="shared" si="68"/>
        <v>32</v>
      </c>
      <c r="H132" s="15">
        <f t="shared" si="69"/>
        <v>32</v>
      </c>
      <c r="I132" s="47">
        <v>47</v>
      </c>
      <c r="J132" s="14">
        <f t="shared" si="61"/>
        <v>0</v>
      </c>
      <c r="K132" s="14">
        <f t="shared" si="62"/>
        <v>38</v>
      </c>
      <c r="L132" s="14">
        <f t="shared" si="70"/>
        <v>38</v>
      </c>
      <c r="M132" s="15">
        <f t="shared" si="71"/>
        <v>38</v>
      </c>
      <c r="N132" s="17"/>
      <c r="O132" s="17"/>
      <c r="P132" s="17"/>
      <c r="Q132" s="17"/>
      <c r="R132" s="17"/>
      <c r="S132" s="17"/>
      <c r="T132" s="50">
        <v>180</v>
      </c>
      <c r="U132" s="16">
        <f t="shared" si="74"/>
        <v>0</v>
      </c>
      <c r="V132" s="16">
        <f t="shared" si="75"/>
        <v>28</v>
      </c>
      <c r="W132" s="16">
        <f t="shared" si="76"/>
        <v>28</v>
      </c>
      <c r="X132" s="15">
        <f t="shared" si="77"/>
        <v>28</v>
      </c>
      <c r="Y132" s="47">
        <v>13.5</v>
      </c>
      <c r="Z132" s="16">
        <f t="shared" si="78"/>
        <v>0</v>
      </c>
      <c r="AA132" s="16">
        <f t="shared" si="79"/>
        <v>27</v>
      </c>
      <c r="AB132" s="16">
        <f t="shared" si="80"/>
        <v>27</v>
      </c>
      <c r="AC132" s="15">
        <f t="shared" si="81"/>
        <v>27</v>
      </c>
      <c r="AD132" s="18">
        <f t="shared" si="82"/>
        <v>125</v>
      </c>
      <c r="AE132" s="19">
        <f t="shared" si="83"/>
        <v>125</v>
      </c>
      <c r="AF132" s="19">
        <f t="shared" si="65"/>
        <v>98</v>
      </c>
    </row>
    <row r="133" spans="1:32" x14ac:dyDescent="0.25">
      <c r="A133" s="43">
        <v>125</v>
      </c>
      <c r="B133" s="44" t="s">
        <v>266</v>
      </c>
      <c r="C133" s="45">
        <v>45</v>
      </c>
      <c r="D133" s="67">
        <v>8.3000000000000007</v>
      </c>
      <c r="E133" s="14">
        <f t="shared" si="66"/>
        <v>0</v>
      </c>
      <c r="F133" s="14">
        <f t="shared" si="67"/>
        <v>23</v>
      </c>
      <c r="G133" s="14">
        <f t="shared" si="68"/>
        <v>23</v>
      </c>
      <c r="H133" s="15">
        <f t="shared" si="69"/>
        <v>23</v>
      </c>
      <c r="I133" s="47">
        <v>47</v>
      </c>
      <c r="J133" s="14">
        <f t="shared" si="61"/>
        <v>0</v>
      </c>
      <c r="K133" s="14">
        <f t="shared" si="62"/>
        <v>38</v>
      </c>
      <c r="L133" s="14">
        <f t="shared" si="70"/>
        <v>38</v>
      </c>
      <c r="M133" s="15">
        <f t="shared" si="71"/>
        <v>38</v>
      </c>
      <c r="N133" s="17"/>
      <c r="O133" s="17"/>
      <c r="P133" s="17"/>
      <c r="Q133" s="17"/>
      <c r="R133" s="17"/>
      <c r="S133" s="17"/>
      <c r="T133" s="50">
        <v>200</v>
      </c>
      <c r="U133" s="16">
        <f t="shared" si="74"/>
        <v>0</v>
      </c>
      <c r="V133" s="16">
        <f t="shared" si="75"/>
        <v>40</v>
      </c>
      <c r="W133" s="16">
        <f t="shared" si="76"/>
        <v>40</v>
      </c>
      <c r="X133" s="15">
        <f t="shared" si="77"/>
        <v>40</v>
      </c>
      <c r="Y133" s="47">
        <v>22.5</v>
      </c>
      <c r="Z133" s="16">
        <f t="shared" si="78"/>
        <v>0</v>
      </c>
      <c r="AA133" s="16">
        <f t="shared" si="79"/>
        <v>53</v>
      </c>
      <c r="AB133" s="16">
        <f t="shared" si="80"/>
        <v>53</v>
      </c>
      <c r="AC133" s="15">
        <f t="shared" si="81"/>
        <v>53</v>
      </c>
      <c r="AD133" s="18">
        <f t="shared" si="82"/>
        <v>154</v>
      </c>
      <c r="AE133" s="19">
        <f t="shared" si="83"/>
        <v>154</v>
      </c>
      <c r="AF133" s="19">
        <f t="shared" si="65"/>
        <v>52</v>
      </c>
    </row>
    <row r="134" spans="1:32" x14ac:dyDescent="0.25">
      <c r="A134" s="43">
        <v>126</v>
      </c>
      <c r="B134" s="44" t="s">
        <v>385</v>
      </c>
      <c r="C134" s="45">
        <v>45</v>
      </c>
      <c r="D134" s="67">
        <v>7.56</v>
      </c>
      <c r="E134" s="14">
        <f t="shared" si="66"/>
        <v>46</v>
      </c>
      <c r="F134" s="14">
        <f t="shared" si="67"/>
        <v>0</v>
      </c>
      <c r="G134" s="14">
        <f t="shared" si="68"/>
        <v>46</v>
      </c>
      <c r="H134" s="15">
        <f t="shared" si="69"/>
        <v>46</v>
      </c>
      <c r="I134" s="47">
        <v>43</v>
      </c>
      <c r="J134" s="14">
        <f t="shared" si="61"/>
        <v>0</v>
      </c>
      <c r="K134" s="14">
        <f t="shared" si="62"/>
        <v>27</v>
      </c>
      <c r="L134" s="14">
        <f t="shared" si="70"/>
        <v>27</v>
      </c>
      <c r="M134" s="15">
        <f t="shared" si="71"/>
        <v>27</v>
      </c>
      <c r="N134" s="17"/>
      <c r="O134" s="17"/>
      <c r="P134" s="17"/>
      <c r="Q134" s="17"/>
      <c r="R134" s="17"/>
      <c r="S134" s="17"/>
      <c r="T134" s="50">
        <v>180</v>
      </c>
      <c r="U134" s="16">
        <f t="shared" si="74"/>
        <v>0</v>
      </c>
      <c r="V134" s="16">
        <f t="shared" si="75"/>
        <v>28</v>
      </c>
      <c r="W134" s="16">
        <f t="shared" si="76"/>
        <v>28</v>
      </c>
      <c r="X134" s="15">
        <f t="shared" si="77"/>
        <v>28</v>
      </c>
      <c r="Y134" s="47">
        <v>11</v>
      </c>
      <c r="Z134" s="16">
        <f t="shared" si="78"/>
        <v>0</v>
      </c>
      <c r="AA134" s="16">
        <f t="shared" si="79"/>
        <v>22</v>
      </c>
      <c r="AB134" s="16">
        <f t="shared" si="80"/>
        <v>22</v>
      </c>
      <c r="AC134" s="15">
        <f t="shared" si="81"/>
        <v>22</v>
      </c>
      <c r="AD134" s="18">
        <f t="shared" si="82"/>
        <v>123</v>
      </c>
      <c r="AE134" s="19">
        <f t="shared" si="83"/>
        <v>123</v>
      </c>
      <c r="AF134" s="19">
        <f t="shared" si="65"/>
        <v>106</v>
      </c>
    </row>
    <row r="135" spans="1:32" x14ac:dyDescent="0.25">
      <c r="A135" s="43">
        <v>127</v>
      </c>
      <c r="B135" s="44" t="s">
        <v>386</v>
      </c>
      <c r="C135" s="45">
        <v>45</v>
      </c>
      <c r="D135" s="67">
        <v>7.9</v>
      </c>
      <c r="E135" s="14">
        <f t="shared" si="66"/>
        <v>35</v>
      </c>
      <c r="F135" s="14">
        <f t="shared" si="67"/>
        <v>0</v>
      </c>
      <c r="G135" s="14">
        <f t="shared" si="68"/>
        <v>35</v>
      </c>
      <c r="H135" s="15">
        <f t="shared" si="69"/>
        <v>35</v>
      </c>
      <c r="I135" s="47">
        <v>57</v>
      </c>
      <c r="J135" s="14">
        <f t="shared" si="61"/>
        <v>62</v>
      </c>
      <c r="K135" s="14">
        <f t="shared" si="62"/>
        <v>0</v>
      </c>
      <c r="L135" s="14">
        <f t="shared" si="70"/>
        <v>62</v>
      </c>
      <c r="M135" s="15">
        <f t="shared" si="71"/>
        <v>62</v>
      </c>
      <c r="N135" s="17"/>
      <c r="O135" s="17"/>
      <c r="P135" s="17"/>
      <c r="Q135" s="17"/>
      <c r="R135" s="17"/>
      <c r="S135" s="17"/>
      <c r="T135" s="50">
        <v>150</v>
      </c>
      <c r="U135" s="16">
        <f t="shared" si="74"/>
        <v>0</v>
      </c>
      <c r="V135" s="16">
        <f t="shared" si="75"/>
        <v>13</v>
      </c>
      <c r="W135" s="16">
        <f t="shared" si="76"/>
        <v>13</v>
      </c>
      <c r="X135" s="15">
        <f t="shared" si="77"/>
        <v>13</v>
      </c>
      <c r="Y135" s="47">
        <v>24</v>
      </c>
      <c r="Z135" s="16">
        <f t="shared" si="78"/>
        <v>0</v>
      </c>
      <c r="AA135" s="16">
        <f t="shared" si="79"/>
        <v>56</v>
      </c>
      <c r="AB135" s="16">
        <f t="shared" si="80"/>
        <v>56</v>
      </c>
      <c r="AC135" s="15">
        <f t="shared" si="81"/>
        <v>56</v>
      </c>
      <c r="AD135" s="18">
        <f t="shared" si="82"/>
        <v>166</v>
      </c>
      <c r="AE135" s="19">
        <f t="shared" si="83"/>
        <v>166</v>
      </c>
      <c r="AF135" s="19">
        <f t="shared" si="65"/>
        <v>30</v>
      </c>
    </row>
    <row r="136" spans="1:32" x14ac:dyDescent="0.25">
      <c r="A136" s="43">
        <v>128</v>
      </c>
      <c r="B136" s="44" t="s">
        <v>387</v>
      </c>
      <c r="C136" s="45">
        <v>48</v>
      </c>
      <c r="D136" s="67">
        <v>8.57</v>
      </c>
      <c r="E136" s="14">
        <f t="shared" ref="E136:E154" si="85">IF(D136&gt;8.13,0,IF(D136&gt;8.1,28,IF(D136&gt;8.06,29,IF(D136&gt;8.03,30,IF(D136&gt;8,31,IF(D136&gt;7.95,32,IF(D136&gt;7.93,33,IF(D136&gt;7.9,34,IF(D136&gt;7.85,35,IF(D136&gt;7.83,36,IF(D136&gt;7.8,37,IF(D136&gt;7.75,38,IF(D136&gt;7.74,39,IF(D136&gt;7.72,40,IF(D136&gt;7.7,41,IF(D136&gt;7.65,42,IF(D136&gt;7.64,43,IF(D136&gt;7.62,44,IF(D136&gt;7.6,45,IF(D136&gt;7.55,46,IF(D136&gt;7.54,47,IF(D136&gt;7.53,48,IF(D136&gt;7.5,49,IF(D136&gt;7.45,50,IF(D136&gt;7.43,51,IF(D136&gt;7.4,52,IF(D136&gt;7.35,53,IF(D136&gt;7.34,54,IF(D136&gt;7.3,55,IF(D136&gt;7.25,56,IF(D136&gt;7.24,57,IF(D136&gt;7.2,58,IF(D136&gt;7.15,59,IF(D136&gt;7.1,60,IF(D136&gt;7,61,IF(D136&gt;7,62,IF(D136&gt;6.95,63,IF(D136&gt;6.9,64,IF(D136&gt;6.85,65,IF(D136&gt;6.8,66,IF(D136&gt;6.75,67,IF(D136&gt;6.7,68,IF(D136&gt;6.6,69,IF(D136&gt;6.1,70,))))))))))))))))))))))))))))))))))))))))))))</f>
        <v>0</v>
      </c>
      <c r="F136" s="14">
        <f t="shared" ref="F136:F154" si="86">IF(D136&gt;9.5,0,IF(D136&gt;9.4,1,IF(D136&gt;9.3,2,IF(D136&gt;9.2,3,IF(D136&gt;9.1,4,IF(D136&gt;9.05,5,IF(D136&gt;9,6,IF(D136&gt;8.95,7,IF(D136&gt;8.9,8,IF(D136&gt;8.85,9,IF(D136&gt;8.8,10,IF(D136&gt;8.75,11,IF(D136&gt;8.7,12,IF(D136&gt;8.65,13,IF(D136&gt;8.6,14,IF(D136&gt;8.55,15,IF(D136&gt;8.5,16,IF(D136&gt;8.45,17,IF(D136&gt;8.43,18,IF(D136&gt;8.4,19,IF(D136&gt;8.35,20,IF(D136&gt;8.32,21,IF(D136&gt;8.3,22,IF(D136&gt;8.25,23,IF(D136&gt;8.23,24,IF(D136&gt;8.2,25,IF(D136&gt;8.15,26,IF(D136&gt;8.13,27,))))))))))))))))))))))))))))</f>
        <v>15</v>
      </c>
      <c r="G136" s="14">
        <f t="shared" ref="G136:G154" si="87">E136+F136</f>
        <v>15</v>
      </c>
      <c r="H136" s="15">
        <f t="shared" ref="H136:H154" si="88">G136</f>
        <v>15</v>
      </c>
      <c r="I136" s="47">
        <v>38</v>
      </c>
      <c r="J136" s="14">
        <f t="shared" si="61"/>
        <v>0</v>
      </c>
      <c r="K136" s="14">
        <f t="shared" si="62"/>
        <v>17</v>
      </c>
      <c r="L136" s="14">
        <f t="shared" ref="L136:L154" si="89">J136+K136</f>
        <v>17</v>
      </c>
      <c r="M136" s="15">
        <f t="shared" ref="M136:M154" si="90">L136</f>
        <v>17</v>
      </c>
      <c r="N136" s="17"/>
      <c r="O136" s="17"/>
      <c r="P136" s="17"/>
      <c r="Q136" s="17"/>
      <c r="R136" s="17"/>
      <c r="S136" s="17"/>
      <c r="T136" s="50">
        <v>170</v>
      </c>
      <c r="U136" s="16">
        <f t="shared" ref="U136:U154" si="91">IF(T136&lt;230,0,IF(T136&lt;232,60,IF(T136&lt;234,61,IF(T136&lt;236,62,IF(T136&lt;238,63,IF(T136&lt;240,64,IF(T136&lt;243,65,IF(T136&lt;246,66,IF(T136&lt;249,67,IF(T136&lt;252,68,IF(T136&lt;255,69,IF(T136&lt;280,70,))))))))))))</f>
        <v>0</v>
      </c>
      <c r="V136" s="16">
        <f t="shared" ref="V136:V154" si="92">IF(T136&lt;116,0,IF(T136&lt;119,1,IF(T136&lt;122,2,IF(T136&lt;125,3,IF(T136&lt;128,4,IF(T136&lt;131,5,IF(T136&lt;134,6,IF(T136&lt;137,7,IF(T136&lt;140,8,IF(T136&lt;143,9,IF(T136&lt;146,10,IF(T136&lt;148,11,IF(T136&lt;150,12,IF(T136&lt;152,13,IF(T136&lt;154,14,IF(T136&lt;156,15,IF(T136&lt;158,16,IF(T136&lt;160,17,IF(T136&lt;162,18,IF(T136&lt;164,19,IF(T136&lt;166,20,IF(T136&lt;168,21,IF(T136&lt;170,22,IF(T136&lt;172,23,IF(T136&lt;174,24,IF(T136&lt;176,25,IF(T136&lt;178,26,IF(T136&lt;180,27,IF(T136&lt;182,28,IF(T136&lt;184,29,IF(T136&lt;186,30,IF(T136&lt;188,31,IF(T136&lt;190,32,IF(T136&lt;192,33,IF(T136&lt;194,34,IF(T136&lt;196,35,IF(T136&lt;197,36,IF(T136&lt;198,37,IF(T136&lt;199,38,IF(T136&lt;200,39,IF(T136&lt;201,40,IF(T136&lt;202,41,IF(T136&lt;203,42,IF(T136&lt;204,43,IF(T136&lt;205,44,IF(T136&lt;206,45,IF(T136&lt;207,46,IF(T136&lt;208,47,IF(T136&lt;209,48,IF(T136&lt;210,49,IF(T136&lt;212,50,IF(T136&lt;214,51,IF(T136&lt;216,52,IF(T136&lt;218,53,IF(T136&lt;220,54,IF(T136&lt;222,55,IF(T136&lt;224,56,IF(T136&lt;226,57,IF(T136&lt;228,58,IF(T136&lt;230,59,))))))))))))))))))))))))))))))))))))))))))))))))))))))))))))</f>
        <v>23</v>
      </c>
      <c r="W136" s="16">
        <f t="shared" ref="W136:W154" si="93">U136+V136</f>
        <v>23</v>
      </c>
      <c r="X136" s="15">
        <f t="shared" ref="X136:X154" si="94">W136</f>
        <v>23</v>
      </c>
      <c r="Y136" s="47">
        <v>10</v>
      </c>
      <c r="Z136" s="16">
        <f t="shared" ref="Z136:Z154" si="95">IF(Y136&lt;26,0,IF(Y136&lt;26.5,60,IF(Y136&lt;27,61,IF(Y136&lt;28,62,IF(Y136&lt;29,63,IF(Y136&lt;30,64,IF(Y136&lt;31,65,IF(Y136&lt;32,66,IF(Y136&lt;33,67,IF(Y136&lt;34,68,IF(Y136&lt;35,69,IF(Y136&lt;36,70,IF(Y136&lt;37,71,IF(Y136&lt;38,72,IF(Y136&lt;39,73,IF(Y136&lt;40,74,IF(Y136&lt;41,75,IF(Y136&lt;42,76,IF(Y136&lt;43,77,)))))))))))))))))))</f>
        <v>0</v>
      </c>
      <c r="AA136" s="16">
        <f t="shared" ref="AA136:AA154" si="96">IF(Y136&lt;-3,0,IF(Y136&lt;-2,1,IF(Y136&lt;-1,2,IF(Y136&lt;0,3,IF(Y136&lt;1,4,IF(Y136&lt;2,5,IF(Y136&lt;3,6,IF(Y136&lt;4,7,IF(Y136&lt;4.5,8,IF(Y136&lt;5,9,IF(Y136&lt;5.5,10,IF(Y136&lt;6,11,IF(Y136&lt;6.5,12,IF(Y136&lt;7,13,IF(Y136&lt;7.5,14,IF(Y136&lt;8,15,IF(Y136&lt;8.5,16,IF(Y136&lt;9,17,IF(Y136&lt;9.5,18,IF(Y136&lt;10,19,IF(Y136&lt;10.5,20,IF(Y136&lt;11,21,IF(Y136&lt;11.5,22,IF(Y136&lt;12,23,IF(Y136&lt;12.5,24,IF(Y136&lt;13,25,IF(Y136&lt;13.5,26,IF(Y136&lt;13.7,27,IF(Y136&lt;14,28,IF(Y136&lt;14.5,29,IF(Y136&lt;14.6,30,IF(Y136&lt;15,31,IF(Y136&lt;15.5,32,IF(Y136&lt;15.6,33,IF(Y136&lt;16,34,IF(Y136&lt;16.5,35,IF(Y136&lt;16.7,36,IF(Y136&lt;17,37,IF(Y136&lt;17.5,38,IF(Y136&lt;17.7,39,IF(Y136&lt;18,40,IF(Y136&lt;18.5,41,IF(Y136&lt;18.6,42,IF(Y136&lt;19,43,IF(Y136&lt;19.5,44,IF(Y136&lt;19.6,45,IF(Y136&lt;20,46,IF(Y136&lt;20.5,47,IF(Y136&lt;20.6,48,IF(Y136&lt;21,49,IF(Y136&lt;21.5,50,IF(Y136&lt;22,51,IF(Y136&lt;22.5,52,IF(Y136&lt;23,53,IF(Y136&lt;23.5,54,IF(Y136&lt;24,55,IF(Y136&lt;24.5,56,IF(Y136&lt;25,57,IF(Y136&lt;25.5,58,IF(Y136&lt;26,59,))))))))))))))))))))))))))))))))))))))))))))))))))))))))))))</f>
        <v>20</v>
      </c>
      <c r="AB136" s="16">
        <f t="shared" ref="AB136:AB154" si="97">Z136+AA136</f>
        <v>20</v>
      </c>
      <c r="AC136" s="15">
        <f t="shared" ref="AC136:AC154" si="98">AB136</f>
        <v>20</v>
      </c>
      <c r="AD136" s="18">
        <f t="shared" ref="AD136:AD154" si="99">H136+M136+S136+X136+AC136</f>
        <v>75</v>
      </c>
      <c r="AE136" s="19">
        <f t="shared" ref="AE136:AE154" si="100">AD136</f>
        <v>75</v>
      </c>
      <c r="AF136" s="19">
        <f t="shared" si="65"/>
        <v>163</v>
      </c>
    </row>
    <row r="137" spans="1:32" x14ac:dyDescent="0.25">
      <c r="A137" s="43">
        <v>129</v>
      </c>
      <c r="B137" s="44" t="s">
        <v>388</v>
      </c>
      <c r="C137" s="45">
        <v>48</v>
      </c>
      <c r="D137" s="67">
        <v>7.8</v>
      </c>
      <c r="E137" s="14">
        <f t="shared" si="85"/>
        <v>38</v>
      </c>
      <c r="F137" s="14">
        <f t="shared" si="86"/>
        <v>0</v>
      </c>
      <c r="G137" s="14">
        <f t="shared" si="87"/>
        <v>38</v>
      </c>
      <c r="H137" s="15">
        <f t="shared" si="88"/>
        <v>38</v>
      </c>
      <c r="I137" s="47">
        <v>24</v>
      </c>
      <c r="J137" s="14">
        <f t="shared" ref="J137:J154" si="101">IF(I137&lt;49,0,IF(I137&lt;49.5,44,IF(I137&lt;49.7,45,IF(I137&lt;50,46,IF(I137&lt;50.5,47,IF(I137&lt;50.7,48,IF(I137&lt;51,49,IF(I137&lt;51.5,50,IF(I137&lt;52,51,IF(I137&lt;52.5,52,IF(I137&lt;53,53,IF(I137&lt;53.5,54,IF(I137&lt;54,55,IF(I137&lt;54.5,56,IF(I137&lt;55,57,IF(I137&lt;55.5,58,IF(I137&lt;56,59,IF(I137&lt;56.5,60,IF(I137&lt;57,61,IF(I137&lt;57.5,62,IF(I137&lt;58,63,IF(I137&lt;58.5,64,IF(I137&lt;59,65,IF(I137&lt;59.5,66,IF(I137&lt;60,67,IF(I137&lt;60.5,68,IF(I137&lt;61,69,IF(I137&lt;61.5,70,IF(I137&lt;62,71,IF(I137&lt;62.5,72,IF(I137&lt;63,73,IF(I137&lt;63.5,74,IF(I137&lt;64,75,IF(I137&lt;64.5,76,IF(I137&lt;65,77,IF(I137&lt;65.5,78,IF(I137&lt;66,79,IF(I137&lt;66.5,80,IF(I137&lt;67,81,IF(I137&lt;67.5,82,))))))))))))))))))))))))))))))))))))))))</f>
        <v>0</v>
      </c>
      <c r="K137" s="14">
        <f t="shared" ref="K137:K154" si="102">IF(I137&lt;22,0,IF(I137&lt;23,1,IF(I137&lt;24,2,IF(I137&lt;25,3,IF(I137&lt;26,4,IF(I137&lt;27,5,IF(I137&lt;28,6,IF(I137&lt;29,7,IF(I137&lt;30,8,IF(I137&lt;31,9,IF(I137&lt;32,10,IF(I137&lt;33,11,IF(I137&lt;34,12,IF(I137&lt;35,13,IF(I137&lt;36,14,IF(I137&lt;37,15,IF(I137&lt;38,16,IF(I137&lt;38.5,17,IF(I137&lt;39,18,IF(I137&lt;39.5,19,IF(I137&lt;40,20,IF(I137&lt;40.5,21,IF(I137&lt;41,22,IF(I137&lt;41.5,23,IF(I137&lt;42,24,IF(I137&lt;42.5,25,IF(I137&lt;43,26,IF(I137&lt;43.5,27,IF(I137&lt;44,28,IF(I137&lt;44.5,29,IF(I137&lt;44.7,30,IF(I137&lt;45,31,IF(I137&lt;45.5,32,IF(I137&lt;45.7,33,IF(I137&lt;46,34,IF(I137&lt;46.5,35,IF(I137&lt;46.7,36,IF(I137&lt;47,37,IF(I137&lt;47.5,38,IF(I137&lt;47.7,39,IF(I137&lt;48,40,IF(I137&lt;48.5,41,IF(I137&lt;48.7,42,IF(I137&lt;49,43,))))))))))))))))))))))))))))))))))))))))))))</f>
        <v>3</v>
      </c>
      <c r="L137" s="14">
        <f t="shared" si="89"/>
        <v>3</v>
      </c>
      <c r="M137" s="15">
        <f t="shared" si="90"/>
        <v>3</v>
      </c>
      <c r="N137" s="17"/>
      <c r="O137" s="17"/>
      <c r="P137" s="17"/>
      <c r="Q137" s="17"/>
      <c r="R137" s="17"/>
      <c r="S137" s="17"/>
      <c r="T137" s="50">
        <v>190</v>
      </c>
      <c r="U137" s="16">
        <f t="shared" si="91"/>
        <v>0</v>
      </c>
      <c r="V137" s="16">
        <f t="shared" si="92"/>
        <v>33</v>
      </c>
      <c r="W137" s="16">
        <f t="shared" si="93"/>
        <v>33</v>
      </c>
      <c r="X137" s="15">
        <f t="shared" si="94"/>
        <v>33</v>
      </c>
      <c r="Y137" s="47">
        <v>13</v>
      </c>
      <c r="Z137" s="16">
        <f t="shared" si="95"/>
        <v>0</v>
      </c>
      <c r="AA137" s="16">
        <f t="shared" si="96"/>
        <v>26</v>
      </c>
      <c r="AB137" s="16">
        <f t="shared" si="97"/>
        <v>26</v>
      </c>
      <c r="AC137" s="15">
        <f t="shared" si="98"/>
        <v>26</v>
      </c>
      <c r="AD137" s="18">
        <f t="shared" si="99"/>
        <v>100</v>
      </c>
      <c r="AE137" s="19">
        <f t="shared" si="100"/>
        <v>100</v>
      </c>
      <c r="AF137" s="19">
        <f t="shared" ref="AF137:AF184" si="103">IF(ISNUMBER(AE137),RANK(AE137,$AE$8:$AE$184,0),"")</f>
        <v>146</v>
      </c>
    </row>
    <row r="138" spans="1:32" x14ac:dyDescent="0.25">
      <c r="A138" s="43">
        <v>130</v>
      </c>
      <c r="B138" s="44" t="s">
        <v>389</v>
      </c>
      <c r="C138" s="45">
        <v>48</v>
      </c>
      <c r="D138" s="67">
        <v>7.67</v>
      </c>
      <c r="E138" s="14">
        <f t="shared" si="85"/>
        <v>42</v>
      </c>
      <c r="F138" s="14">
        <f t="shared" si="86"/>
        <v>0</v>
      </c>
      <c r="G138" s="14">
        <f t="shared" si="87"/>
        <v>42</v>
      </c>
      <c r="H138" s="15">
        <f t="shared" si="88"/>
        <v>42</v>
      </c>
      <c r="I138" s="47">
        <v>38</v>
      </c>
      <c r="J138" s="14">
        <f t="shared" si="101"/>
        <v>0</v>
      </c>
      <c r="K138" s="14">
        <f t="shared" si="102"/>
        <v>17</v>
      </c>
      <c r="L138" s="14">
        <f t="shared" si="89"/>
        <v>17</v>
      </c>
      <c r="M138" s="15">
        <f t="shared" si="90"/>
        <v>17</v>
      </c>
      <c r="N138" s="17"/>
      <c r="O138" s="17"/>
      <c r="P138" s="17"/>
      <c r="Q138" s="17"/>
      <c r="R138" s="17"/>
      <c r="S138" s="17"/>
      <c r="T138" s="50">
        <v>165</v>
      </c>
      <c r="U138" s="16">
        <f t="shared" si="91"/>
        <v>0</v>
      </c>
      <c r="V138" s="16">
        <f t="shared" si="92"/>
        <v>20</v>
      </c>
      <c r="W138" s="16">
        <f t="shared" si="93"/>
        <v>20</v>
      </c>
      <c r="X138" s="15">
        <f t="shared" si="94"/>
        <v>20</v>
      </c>
      <c r="Y138" s="47">
        <v>18.5</v>
      </c>
      <c r="Z138" s="16">
        <f t="shared" si="95"/>
        <v>0</v>
      </c>
      <c r="AA138" s="16">
        <f t="shared" si="96"/>
        <v>42</v>
      </c>
      <c r="AB138" s="16">
        <f t="shared" si="97"/>
        <v>42</v>
      </c>
      <c r="AC138" s="15">
        <f t="shared" si="98"/>
        <v>42</v>
      </c>
      <c r="AD138" s="18">
        <f t="shared" si="99"/>
        <v>121</v>
      </c>
      <c r="AE138" s="19">
        <f t="shared" si="100"/>
        <v>121</v>
      </c>
      <c r="AF138" s="19">
        <f t="shared" si="103"/>
        <v>110</v>
      </c>
    </row>
    <row r="139" spans="1:32" x14ac:dyDescent="0.25">
      <c r="A139" s="43">
        <v>131</v>
      </c>
      <c r="B139" s="44" t="s">
        <v>390</v>
      </c>
      <c r="C139" s="45">
        <v>48</v>
      </c>
      <c r="D139" s="67">
        <v>8.39</v>
      </c>
      <c r="E139" s="14">
        <f t="shared" si="85"/>
        <v>0</v>
      </c>
      <c r="F139" s="14">
        <f t="shared" si="86"/>
        <v>20</v>
      </c>
      <c r="G139" s="14">
        <f t="shared" si="87"/>
        <v>20</v>
      </c>
      <c r="H139" s="15">
        <f t="shared" si="88"/>
        <v>20</v>
      </c>
      <c r="I139" s="47">
        <v>35</v>
      </c>
      <c r="J139" s="14">
        <f t="shared" si="101"/>
        <v>0</v>
      </c>
      <c r="K139" s="14">
        <f t="shared" si="102"/>
        <v>14</v>
      </c>
      <c r="L139" s="14">
        <f t="shared" si="89"/>
        <v>14</v>
      </c>
      <c r="M139" s="15">
        <f t="shared" si="90"/>
        <v>14</v>
      </c>
      <c r="N139" s="17"/>
      <c r="O139" s="17"/>
      <c r="P139" s="17"/>
      <c r="Q139" s="17"/>
      <c r="R139" s="17"/>
      <c r="S139" s="17"/>
      <c r="T139" s="50">
        <v>160</v>
      </c>
      <c r="U139" s="16">
        <f t="shared" si="91"/>
        <v>0</v>
      </c>
      <c r="V139" s="16">
        <f t="shared" si="92"/>
        <v>18</v>
      </c>
      <c r="W139" s="16">
        <f t="shared" si="93"/>
        <v>18</v>
      </c>
      <c r="X139" s="15">
        <f t="shared" si="94"/>
        <v>18</v>
      </c>
      <c r="Y139" s="47">
        <v>14</v>
      </c>
      <c r="Z139" s="16">
        <f t="shared" si="95"/>
        <v>0</v>
      </c>
      <c r="AA139" s="16">
        <f t="shared" si="96"/>
        <v>29</v>
      </c>
      <c r="AB139" s="16">
        <f t="shared" si="97"/>
        <v>29</v>
      </c>
      <c r="AC139" s="15">
        <f t="shared" si="98"/>
        <v>29</v>
      </c>
      <c r="AD139" s="18">
        <f t="shared" si="99"/>
        <v>81</v>
      </c>
      <c r="AE139" s="19">
        <f t="shared" si="100"/>
        <v>81</v>
      </c>
      <c r="AF139" s="19">
        <f t="shared" si="103"/>
        <v>161</v>
      </c>
    </row>
    <row r="140" spans="1:32" x14ac:dyDescent="0.25">
      <c r="A140" s="43">
        <v>132</v>
      </c>
      <c r="B140" s="44" t="s">
        <v>391</v>
      </c>
      <c r="C140" s="45">
        <v>48</v>
      </c>
      <c r="D140" s="67">
        <v>8.3699999999999992</v>
      </c>
      <c r="E140" s="14">
        <f t="shared" si="85"/>
        <v>0</v>
      </c>
      <c r="F140" s="14">
        <f t="shared" si="86"/>
        <v>20</v>
      </c>
      <c r="G140" s="14">
        <f t="shared" si="87"/>
        <v>20</v>
      </c>
      <c r="H140" s="15">
        <f t="shared" si="88"/>
        <v>20</v>
      </c>
      <c r="I140" s="47">
        <v>45</v>
      </c>
      <c r="J140" s="14">
        <f t="shared" si="101"/>
        <v>0</v>
      </c>
      <c r="K140" s="14">
        <f t="shared" si="102"/>
        <v>32</v>
      </c>
      <c r="L140" s="14">
        <f t="shared" si="89"/>
        <v>32</v>
      </c>
      <c r="M140" s="15">
        <f t="shared" si="90"/>
        <v>32</v>
      </c>
      <c r="N140" s="17"/>
      <c r="O140" s="17"/>
      <c r="P140" s="17"/>
      <c r="Q140" s="17"/>
      <c r="R140" s="17"/>
      <c r="S140" s="17"/>
      <c r="T140" s="50">
        <v>175</v>
      </c>
      <c r="U140" s="16">
        <f t="shared" si="91"/>
        <v>0</v>
      </c>
      <c r="V140" s="16">
        <f t="shared" si="92"/>
        <v>25</v>
      </c>
      <c r="W140" s="16">
        <f t="shared" si="93"/>
        <v>25</v>
      </c>
      <c r="X140" s="15">
        <f t="shared" si="94"/>
        <v>25</v>
      </c>
      <c r="Y140" s="47">
        <v>13</v>
      </c>
      <c r="Z140" s="16">
        <f t="shared" si="95"/>
        <v>0</v>
      </c>
      <c r="AA140" s="16">
        <f t="shared" si="96"/>
        <v>26</v>
      </c>
      <c r="AB140" s="16">
        <f t="shared" si="97"/>
        <v>26</v>
      </c>
      <c r="AC140" s="15">
        <f t="shared" si="98"/>
        <v>26</v>
      </c>
      <c r="AD140" s="18">
        <f t="shared" si="99"/>
        <v>103</v>
      </c>
      <c r="AE140" s="19">
        <f t="shared" si="100"/>
        <v>103</v>
      </c>
      <c r="AF140" s="19">
        <f t="shared" si="103"/>
        <v>140</v>
      </c>
    </row>
    <row r="141" spans="1:32" x14ac:dyDescent="0.25">
      <c r="A141" s="43">
        <v>133</v>
      </c>
      <c r="B141" s="44" t="s">
        <v>392</v>
      </c>
      <c r="C141" s="45">
        <v>36</v>
      </c>
      <c r="D141" s="67">
        <v>7.9</v>
      </c>
      <c r="E141" s="14">
        <f t="shared" si="85"/>
        <v>35</v>
      </c>
      <c r="F141" s="14">
        <f t="shared" si="86"/>
        <v>0</v>
      </c>
      <c r="G141" s="14">
        <f t="shared" si="87"/>
        <v>35</v>
      </c>
      <c r="H141" s="15">
        <f t="shared" si="88"/>
        <v>35</v>
      </c>
      <c r="I141" s="47">
        <v>56</v>
      </c>
      <c r="J141" s="14">
        <f t="shared" si="101"/>
        <v>60</v>
      </c>
      <c r="K141" s="14">
        <f t="shared" si="102"/>
        <v>0</v>
      </c>
      <c r="L141" s="14">
        <f t="shared" si="89"/>
        <v>60</v>
      </c>
      <c r="M141" s="15">
        <f t="shared" si="90"/>
        <v>60</v>
      </c>
      <c r="N141" s="17"/>
      <c r="O141" s="17"/>
      <c r="P141" s="17"/>
      <c r="Q141" s="17"/>
      <c r="R141" s="17"/>
      <c r="S141" s="17"/>
      <c r="T141" s="50">
        <v>197</v>
      </c>
      <c r="U141" s="16">
        <f t="shared" si="91"/>
        <v>0</v>
      </c>
      <c r="V141" s="16">
        <f t="shared" si="92"/>
        <v>37</v>
      </c>
      <c r="W141" s="16">
        <f t="shared" si="93"/>
        <v>37</v>
      </c>
      <c r="X141" s="15">
        <f t="shared" si="94"/>
        <v>37</v>
      </c>
      <c r="Y141" s="47">
        <v>26</v>
      </c>
      <c r="Z141" s="16">
        <f t="shared" si="95"/>
        <v>60</v>
      </c>
      <c r="AA141" s="16">
        <f t="shared" si="96"/>
        <v>0</v>
      </c>
      <c r="AB141" s="16">
        <f t="shared" si="97"/>
        <v>60</v>
      </c>
      <c r="AC141" s="15">
        <f t="shared" si="98"/>
        <v>60</v>
      </c>
      <c r="AD141" s="18">
        <f t="shared" si="99"/>
        <v>192</v>
      </c>
      <c r="AE141" s="19">
        <f t="shared" si="100"/>
        <v>192</v>
      </c>
      <c r="AF141" s="19">
        <f t="shared" si="103"/>
        <v>14</v>
      </c>
    </row>
    <row r="142" spans="1:32" x14ac:dyDescent="0.25">
      <c r="A142" s="43">
        <v>134</v>
      </c>
      <c r="B142" s="44" t="s">
        <v>393</v>
      </c>
      <c r="C142" s="45">
        <v>36</v>
      </c>
      <c r="D142" s="67">
        <v>7.9</v>
      </c>
      <c r="E142" s="14">
        <f t="shared" si="85"/>
        <v>35</v>
      </c>
      <c r="F142" s="14">
        <f t="shared" si="86"/>
        <v>0</v>
      </c>
      <c r="G142" s="14">
        <f t="shared" si="87"/>
        <v>35</v>
      </c>
      <c r="H142" s="15">
        <f t="shared" si="88"/>
        <v>35</v>
      </c>
      <c r="I142" s="47">
        <v>49</v>
      </c>
      <c r="J142" s="14">
        <f t="shared" si="101"/>
        <v>44</v>
      </c>
      <c r="K142" s="14">
        <f t="shared" si="102"/>
        <v>0</v>
      </c>
      <c r="L142" s="14">
        <f t="shared" si="89"/>
        <v>44</v>
      </c>
      <c r="M142" s="15">
        <f t="shared" si="90"/>
        <v>44</v>
      </c>
      <c r="N142" s="17"/>
      <c r="O142" s="17"/>
      <c r="P142" s="17"/>
      <c r="Q142" s="17"/>
      <c r="R142" s="17"/>
      <c r="S142" s="17"/>
      <c r="T142" s="50">
        <v>202</v>
      </c>
      <c r="U142" s="16">
        <f t="shared" si="91"/>
        <v>0</v>
      </c>
      <c r="V142" s="16">
        <f t="shared" si="92"/>
        <v>42</v>
      </c>
      <c r="W142" s="16">
        <f t="shared" si="93"/>
        <v>42</v>
      </c>
      <c r="X142" s="15">
        <f t="shared" si="94"/>
        <v>42</v>
      </c>
      <c r="Y142" s="47">
        <v>3</v>
      </c>
      <c r="Z142" s="16">
        <f t="shared" si="95"/>
        <v>0</v>
      </c>
      <c r="AA142" s="16">
        <f t="shared" si="96"/>
        <v>7</v>
      </c>
      <c r="AB142" s="16">
        <f t="shared" si="97"/>
        <v>7</v>
      </c>
      <c r="AC142" s="15">
        <f t="shared" si="98"/>
        <v>7</v>
      </c>
      <c r="AD142" s="18">
        <f t="shared" si="99"/>
        <v>128</v>
      </c>
      <c r="AE142" s="19">
        <f t="shared" si="100"/>
        <v>128</v>
      </c>
      <c r="AF142" s="19">
        <f t="shared" si="103"/>
        <v>93</v>
      </c>
    </row>
    <row r="143" spans="1:32" x14ac:dyDescent="0.25">
      <c r="A143" s="43">
        <v>135</v>
      </c>
      <c r="B143" s="44" t="s">
        <v>394</v>
      </c>
      <c r="C143" s="45">
        <v>36</v>
      </c>
      <c r="D143" s="67">
        <v>8</v>
      </c>
      <c r="E143" s="14">
        <f t="shared" si="85"/>
        <v>32</v>
      </c>
      <c r="F143" s="14">
        <f t="shared" si="86"/>
        <v>0</v>
      </c>
      <c r="G143" s="14">
        <f t="shared" si="87"/>
        <v>32</v>
      </c>
      <c r="H143" s="15">
        <f t="shared" si="88"/>
        <v>32</v>
      </c>
      <c r="I143" s="47">
        <v>36</v>
      </c>
      <c r="J143" s="14">
        <f t="shared" si="101"/>
        <v>0</v>
      </c>
      <c r="K143" s="14">
        <f t="shared" si="102"/>
        <v>15</v>
      </c>
      <c r="L143" s="14">
        <f t="shared" si="89"/>
        <v>15</v>
      </c>
      <c r="M143" s="15">
        <f t="shared" si="90"/>
        <v>15</v>
      </c>
      <c r="N143" s="17"/>
      <c r="O143" s="17"/>
      <c r="P143" s="17"/>
      <c r="Q143" s="17"/>
      <c r="R143" s="17"/>
      <c r="S143" s="17"/>
      <c r="T143" s="50">
        <v>186</v>
      </c>
      <c r="U143" s="16">
        <f t="shared" si="91"/>
        <v>0</v>
      </c>
      <c r="V143" s="16">
        <f t="shared" si="92"/>
        <v>31</v>
      </c>
      <c r="W143" s="16">
        <f t="shared" si="93"/>
        <v>31</v>
      </c>
      <c r="X143" s="15">
        <f t="shared" si="94"/>
        <v>31</v>
      </c>
      <c r="Y143" s="47">
        <v>11</v>
      </c>
      <c r="Z143" s="16">
        <f t="shared" si="95"/>
        <v>0</v>
      </c>
      <c r="AA143" s="16">
        <f t="shared" si="96"/>
        <v>22</v>
      </c>
      <c r="AB143" s="16">
        <f t="shared" si="97"/>
        <v>22</v>
      </c>
      <c r="AC143" s="15">
        <f t="shared" si="98"/>
        <v>22</v>
      </c>
      <c r="AD143" s="18">
        <f t="shared" si="99"/>
        <v>100</v>
      </c>
      <c r="AE143" s="19">
        <f t="shared" si="100"/>
        <v>100</v>
      </c>
      <c r="AF143" s="19">
        <f t="shared" si="103"/>
        <v>146</v>
      </c>
    </row>
    <row r="144" spans="1:32" x14ac:dyDescent="0.25">
      <c r="A144" s="43">
        <v>136</v>
      </c>
      <c r="B144" s="44" t="s">
        <v>395</v>
      </c>
      <c r="C144" s="45">
        <v>36</v>
      </c>
      <c r="D144" s="67">
        <v>7.88</v>
      </c>
      <c r="E144" s="14">
        <f t="shared" si="85"/>
        <v>35</v>
      </c>
      <c r="F144" s="14">
        <f t="shared" si="86"/>
        <v>0</v>
      </c>
      <c r="G144" s="14">
        <f t="shared" si="87"/>
        <v>35</v>
      </c>
      <c r="H144" s="15">
        <f t="shared" si="88"/>
        <v>35</v>
      </c>
      <c r="I144" s="47">
        <v>44</v>
      </c>
      <c r="J144" s="14">
        <f t="shared" si="101"/>
        <v>0</v>
      </c>
      <c r="K144" s="14">
        <f t="shared" si="102"/>
        <v>29</v>
      </c>
      <c r="L144" s="14">
        <f t="shared" si="89"/>
        <v>29</v>
      </c>
      <c r="M144" s="15">
        <f t="shared" si="90"/>
        <v>29</v>
      </c>
      <c r="N144" s="17"/>
      <c r="O144" s="17"/>
      <c r="P144" s="17"/>
      <c r="Q144" s="17"/>
      <c r="R144" s="17"/>
      <c r="S144" s="17"/>
      <c r="T144" s="50">
        <v>197</v>
      </c>
      <c r="U144" s="16">
        <f t="shared" si="91"/>
        <v>0</v>
      </c>
      <c r="V144" s="16">
        <f t="shared" si="92"/>
        <v>37</v>
      </c>
      <c r="W144" s="16">
        <f t="shared" si="93"/>
        <v>37</v>
      </c>
      <c r="X144" s="15">
        <f t="shared" si="94"/>
        <v>37</v>
      </c>
      <c r="Y144" s="47">
        <v>11.5</v>
      </c>
      <c r="Z144" s="16">
        <f t="shared" si="95"/>
        <v>0</v>
      </c>
      <c r="AA144" s="16">
        <f t="shared" si="96"/>
        <v>23</v>
      </c>
      <c r="AB144" s="16">
        <f t="shared" si="97"/>
        <v>23</v>
      </c>
      <c r="AC144" s="15">
        <f t="shared" si="98"/>
        <v>23</v>
      </c>
      <c r="AD144" s="18">
        <f t="shared" si="99"/>
        <v>124</v>
      </c>
      <c r="AE144" s="19">
        <f t="shared" si="100"/>
        <v>124</v>
      </c>
      <c r="AF144" s="19">
        <f t="shared" si="103"/>
        <v>102</v>
      </c>
    </row>
    <row r="145" spans="1:32" x14ac:dyDescent="0.25">
      <c r="A145" s="43">
        <v>137</v>
      </c>
      <c r="B145" s="44" t="s">
        <v>396</v>
      </c>
      <c r="C145" s="45">
        <v>36</v>
      </c>
      <c r="D145" s="67">
        <v>8.08</v>
      </c>
      <c r="E145" s="14">
        <f t="shared" si="85"/>
        <v>29</v>
      </c>
      <c r="F145" s="14">
        <f t="shared" si="86"/>
        <v>0</v>
      </c>
      <c r="G145" s="14">
        <f t="shared" si="87"/>
        <v>29</v>
      </c>
      <c r="H145" s="15">
        <f t="shared" si="88"/>
        <v>29</v>
      </c>
      <c r="I145" s="47">
        <v>36</v>
      </c>
      <c r="J145" s="14">
        <f t="shared" si="101"/>
        <v>0</v>
      </c>
      <c r="K145" s="14">
        <f t="shared" si="102"/>
        <v>15</v>
      </c>
      <c r="L145" s="14">
        <f t="shared" si="89"/>
        <v>15</v>
      </c>
      <c r="M145" s="15">
        <f t="shared" si="90"/>
        <v>15</v>
      </c>
      <c r="N145" s="17"/>
      <c r="O145" s="17"/>
      <c r="P145" s="17"/>
      <c r="Q145" s="17"/>
      <c r="R145" s="17"/>
      <c r="S145" s="17"/>
      <c r="T145" s="50">
        <v>187</v>
      </c>
      <c r="U145" s="16">
        <f t="shared" si="91"/>
        <v>0</v>
      </c>
      <c r="V145" s="16">
        <f t="shared" si="92"/>
        <v>31</v>
      </c>
      <c r="W145" s="16">
        <f t="shared" si="93"/>
        <v>31</v>
      </c>
      <c r="X145" s="15">
        <f t="shared" si="94"/>
        <v>31</v>
      </c>
      <c r="Y145" s="47">
        <v>11.5</v>
      </c>
      <c r="Z145" s="16">
        <f t="shared" si="95"/>
        <v>0</v>
      </c>
      <c r="AA145" s="16">
        <f t="shared" si="96"/>
        <v>23</v>
      </c>
      <c r="AB145" s="16">
        <f t="shared" si="97"/>
        <v>23</v>
      </c>
      <c r="AC145" s="15">
        <f t="shared" si="98"/>
        <v>23</v>
      </c>
      <c r="AD145" s="18">
        <f t="shared" si="99"/>
        <v>98</v>
      </c>
      <c r="AE145" s="19">
        <f t="shared" si="100"/>
        <v>98</v>
      </c>
      <c r="AF145" s="19">
        <f t="shared" si="103"/>
        <v>149</v>
      </c>
    </row>
    <row r="146" spans="1:32" x14ac:dyDescent="0.25">
      <c r="A146" s="43">
        <v>138</v>
      </c>
      <c r="B146" s="44" t="s">
        <v>397</v>
      </c>
      <c r="C146" s="45">
        <v>26</v>
      </c>
      <c r="D146" s="67">
        <v>7.83</v>
      </c>
      <c r="E146" s="14">
        <f t="shared" si="85"/>
        <v>37</v>
      </c>
      <c r="F146" s="14">
        <f t="shared" si="86"/>
        <v>0</v>
      </c>
      <c r="G146" s="14">
        <f t="shared" si="87"/>
        <v>37</v>
      </c>
      <c r="H146" s="15">
        <f t="shared" si="88"/>
        <v>37</v>
      </c>
      <c r="I146" s="47">
        <v>42</v>
      </c>
      <c r="J146" s="14">
        <f t="shared" si="101"/>
        <v>0</v>
      </c>
      <c r="K146" s="14">
        <f t="shared" si="102"/>
        <v>25</v>
      </c>
      <c r="L146" s="14">
        <f t="shared" si="89"/>
        <v>25</v>
      </c>
      <c r="M146" s="15">
        <f t="shared" si="90"/>
        <v>25</v>
      </c>
      <c r="N146" s="17"/>
      <c r="O146" s="17"/>
      <c r="P146" s="17"/>
      <c r="Q146" s="17"/>
      <c r="R146" s="17"/>
      <c r="S146" s="17"/>
      <c r="T146" s="50">
        <v>205</v>
      </c>
      <c r="U146" s="16">
        <f t="shared" si="91"/>
        <v>0</v>
      </c>
      <c r="V146" s="16">
        <f t="shared" si="92"/>
        <v>45</v>
      </c>
      <c r="W146" s="16">
        <f t="shared" si="93"/>
        <v>45</v>
      </c>
      <c r="X146" s="15">
        <f t="shared" si="94"/>
        <v>45</v>
      </c>
      <c r="Y146" s="47">
        <v>13.5</v>
      </c>
      <c r="Z146" s="16">
        <f t="shared" si="95"/>
        <v>0</v>
      </c>
      <c r="AA146" s="16">
        <f t="shared" si="96"/>
        <v>27</v>
      </c>
      <c r="AB146" s="16">
        <f t="shared" si="97"/>
        <v>27</v>
      </c>
      <c r="AC146" s="15">
        <f t="shared" si="98"/>
        <v>27</v>
      </c>
      <c r="AD146" s="18">
        <f t="shared" si="99"/>
        <v>134</v>
      </c>
      <c r="AE146" s="19">
        <f t="shared" si="100"/>
        <v>134</v>
      </c>
      <c r="AF146" s="19">
        <f t="shared" si="103"/>
        <v>82</v>
      </c>
    </row>
    <row r="147" spans="1:32" x14ac:dyDescent="0.25">
      <c r="A147" s="43">
        <v>139</v>
      </c>
      <c r="B147" s="44" t="s">
        <v>398</v>
      </c>
      <c r="C147" s="45">
        <v>26</v>
      </c>
      <c r="D147" s="67">
        <v>7.81</v>
      </c>
      <c r="E147" s="14">
        <f t="shared" si="85"/>
        <v>37</v>
      </c>
      <c r="F147" s="14">
        <f t="shared" si="86"/>
        <v>0</v>
      </c>
      <c r="G147" s="14">
        <f t="shared" si="87"/>
        <v>37</v>
      </c>
      <c r="H147" s="15">
        <f t="shared" si="88"/>
        <v>37</v>
      </c>
      <c r="I147" s="47">
        <v>36</v>
      </c>
      <c r="J147" s="14">
        <f t="shared" si="101"/>
        <v>0</v>
      </c>
      <c r="K147" s="14">
        <f t="shared" si="102"/>
        <v>15</v>
      </c>
      <c r="L147" s="14">
        <f t="shared" si="89"/>
        <v>15</v>
      </c>
      <c r="M147" s="15">
        <f t="shared" si="90"/>
        <v>15</v>
      </c>
      <c r="N147" s="17"/>
      <c r="O147" s="17"/>
      <c r="P147" s="17"/>
      <c r="Q147" s="17"/>
      <c r="R147" s="17"/>
      <c r="S147" s="17"/>
      <c r="T147" s="50">
        <v>176</v>
      </c>
      <c r="U147" s="16">
        <f t="shared" si="91"/>
        <v>0</v>
      </c>
      <c r="V147" s="16">
        <f t="shared" si="92"/>
        <v>26</v>
      </c>
      <c r="W147" s="16">
        <f t="shared" si="93"/>
        <v>26</v>
      </c>
      <c r="X147" s="15">
        <f t="shared" si="94"/>
        <v>26</v>
      </c>
      <c r="Y147" s="47">
        <v>15</v>
      </c>
      <c r="Z147" s="16">
        <f t="shared" si="95"/>
        <v>0</v>
      </c>
      <c r="AA147" s="16">
        <f t="shared" si="96"/>
        <v>32</v>
      </c>
      <c r="AB147" s="16">
        <f t="shared" si="97"/>
        <v>32</v>
      </c>
      <c r="AC147" s="15">
        <f t="shared" si="98"/>
        <v>32</v>
      </c>
      <c r="AD147" s="18">
        <f t="shared" si="99"/>
        <v>110</v>
      </c>
      <c r="AE147" s="19">
        <f t="shared" si="100"/>
        <v>110</v>
      </c>
      <c r="AF147" s="19">
        <f t="shared" si="103"/>
        <v>127</v>
      </c>
    </row>
    <row r="148" spans="1:32" x14ac:dyDescent="0.25">
      <c r="A148" s="43">
        <v>140</v>
      </c>
      <c r="B148" s="44" t="s">
        <v>399</v>
      </c>
      <c r="C148" s="45">
        <v>26</v>
      </c>
      <c r="D148" s="67">
        <v>8.4700000000000006</v>
      </c>
      <c r="E148" s="14">
        <f t="shared" si="85"/>
        <v>0</v>
      </c>
      <c r="F148" s="14">
        <f t="shared" si="86"/>
        <v>17</v>
      </c>
      <c r="G148" s="14">
        <f t="shared" si="87"/>
        <v>17</v>
      </c>
      <c r="H148" s="15">
        <f t="shared" si="88"/>
        <v>17</v>
      </c>
      <c r="I148" s="47">
        <v>34</v>
      </c>
      <c r="J148" s="14">
        <f t="shared" si="101"/>
        <v>0</v>
      </c>
      <c r="K148" s="14">
        <f t="shared" si="102"/>
        <v>13</v>
      </c>
      <c r="L148" s="14">
        <f t="shared" si="89"/>
        <v>13</v>
      </c>
      <c r="M148" s="15">
        <f t="shared" si="90"/>
        <v>13</v>
      </c>
      <c r="N148" s="17"/>
      <c r="O148" s="17"/>
      <c r="P148" s="17"/>
      <c r="Q148" s="17"/>
      <c r="R148" s="17"/>
      <c r="S148" s="17"/>
      <c r="T148" s="50">
        <v>194</v>
      </c>
      <c r="U148" s="16">
        <f t="shared" si="91"/>
        <v>0</v>
      </c>
      <c r="V148" s="16">
        <f t="shared" si="92"/>
        <v>35</v>
      </c>
      <c r="W148" s="16">
        <f t="shared" si="93"/>
        <v>35</v>
      </c>
      <c r="X148" s="15">
        <f t="shared" si="94"/>
        <v>35</v>
      </c>
      <c r="Y148" s="47">
        <v>3</v>
      </c>
      <c r="Z148" s="16">
        <f t="shared" si="95"/>
        <v>0</v>
      </c>
      <c r="AA148" s="16">
        <f t="shared" si="96"/>
        <v>7</v>
      </c>
      <c r="AB148" s="16">
        <f t="shared" si="97"/>
        <v>7</v>
      </c>
      <c r="AC148" s="15">
        <f t="shared" si="98"/>
        <v>7</v>
      </c>
      <c r="AD148" s="18">
        <f t="shared" si="99"/>
        <v>72</v>
      </c>
      <c r="AE148" s="19">
        <f t="shared" si="100"/>
        <v>72</v>
      </c>
      <c r="AF148" s="19">
        <f t="shared" si="103"/>
        <v>166</v>
      </c>
    </row>
    <row r="149" spans="1:32" x14ac:dyDescent="0.25">
      <c r="A149" s="43">
        <v>141</v>
      </c>
      <c r="B149" s="44" t="s">
        <v>400</v>
      </c>
      <c r="C149" s="45">
        <v>26</v>
      </c>
      <c r="D149" s="67">
        <v>8.8000000000000007</v>
      </c>
      <c r="E149" s="14">
        <f t="shared" si="85"/>
        <v>0</v>
      </c>
      <c r="F149" s="14">
        <f t="shared" si="86"/>
        <v>11</v>
      </c>
      <c r="G149" s="14">
        <f t="shared" si="87"/>
        <v>11</v>
      </c>
      <c r="H149" s="15">
        <f t="shared" si="88"/>
        <v>11</v>
      </c>
      <c r="I149" s="47">
        <v>38</v>
      </c>
      <c r="J149" s="14">
        <f t="shared" si="101"/>
        <v>0</v>
      </c>
      <c r="K149" s="14">
        <f t="shared" si="102"/>
        <v>17</v>
      </c>
      <c r="L149" s="14">
        <f t="shared" si="89"/>
        <v>17</v>
      </c>
      <c r="M149" s="15">
        <f t="shared" si="90"/>
        <v>17</v>
      </c>
      <c r="N149" s="17"/>
      <c r="O149" s="17"/>
      <c r="P149" s="17"/>
      <c r="Q149" s="17"/>
      <c r="R149" s="17"/>
      <c r="S149" s="17"/>
      <c r="T149" s="50">
        <v>173</v>
      </c>
      <c r="U149" s="16">
        <f t="shared" si="91"/>
        <v>0</v>
      </c>
      <c r="V149" s="16">
        <f t="shared" si="92"/>
        <v>24</v>
      </c>
      <c r="W149" s="16">
        <f t="shared" si="93"/>
        <v>24</v>
      </c>
      <c r="X149" s="15">
        <f t="shared" si="94"/>
        <v>24</v>
      </c>
      <c r="Y149" s="47">
        <v>11</v>
      </c>
      <c r="Z149" s="16">
        <f t="shared" si="95"/>
        <v>0</v>
      </c>
      <c r="AA149" s="16">
        <f t="shared" si="96"/>
        <v>22</v>
      </c>
      <c r="AB149" s="16">
        <f t="shared" si="97"/>
        <v>22</v>
      </c>
      <c r="AC149" s="15">
        <f t="shared" si="98"/>
        <v>22</v>
      </c>
      <c r="AD149" s="18">
        <f t="shared" si="99"/>
        <v>74</v>
      </c>
      <c r="AE149" s="19">
        <f t="shared" si="100"/>
        <v>74</v>
      </c>
      <c r="AF149" s="19">
        <f t="shared" si="103"/>
        <v>164</v>
      </c>
    </row>
    <row r="150" spans="1:32" x14ac:dyDescent="0.25">
      <c r="A150" s="43">
        <v>143</v>
      </c>
      <c r="B150" s="44" t="s">
        <v>401</v>
      </c>
      <c r="C150" s="45" t="s">
        <v>378</v>
      </c>
      <c r="D150" s="67">
        <v>7.67</v>
      </c>
      <c r="E150" s="14">
        <f t="shared" si="85"/>
        <v>42</v>
      </c>
      <c r="F150" s="14">
        <f t="shared" si="86"/>
        <v>0</v>
      </c>
      <c r="G150" s="14">
        <f t="shared" si="87"/>
        <v>42</v>
      </c>
      <c r="H150" s="15">
        <f t="shared" si="88"/>
        <v>42</v>
      </c>
      <c r="I150" s="47">
        <v>54</v>
      </c>
      <c r="J150" s="14">
        <f t="shared" si="101"/>
        <v>56</v>
      </c>
      <c r="K150" s="14">
        <f t="shared" si="102"/>
        <v>0</v>
      </c>
      <c r="L150" s="14">
        <f t="shared" si="89"/>
        <v>56</v>
      </c>
      <c r="M150" s="15">
        <f t="shared" si="90"/>
        <v>56</v>
      </c>
      <c r="N150" s="17"/>
      <c r="O150" s="17"/>
      <c r="P150" s="17"/>
      <c r="Q150" s="17"/>
      <c r="R150" s="17"/>
      <c r="S150" s="17"/>
      <c r="T150" s="50">
        <v>204</v>
      </c>
      <c r="U150" s="16">
        <f t="shared" si="91"/>
        <v>0</v>
      </c>
      <c r="V150" s="16">
        <f t="shared" si="92"/>
        <v>44</v>
      </c>
      <c r="W150" s="16">
        <f t="shared" si="93"/>
        <v>44</v>
      </c>
      <c r="X150" s="15">
        <f t="shared" si="94"/>
        <v>44</v>
      </c>
      <c r="Y150" s="47">
        <v>20</v>
      </c>
      <c r="Z150" s="16">
        <f t="shared" si="95"/>
        <v>0</v>
      </c>
      <c r="AA150" s="16">
        <f t="shared" si="96"/>
        <v>47</v>
      </c>
      <c r="AB150" s="16">
        <f t="shared" si="97"/>
        <v>47</v>
      </c>
      <c r="AC150" s="15">
        <f t="shared" si="98"/>
        <v>47</v>
      </c>
      <c r="AD150" s="18">
        <f t="shared" si="99"/>
        <v>189</v>
      </c>
      <c r="AE150" s="19">
        <f t="shared" si="100"/>
        <v>189</v>
      </c>
      <c r="AF150" s="19">
        <f t="shared" si="103"/>
        <v>15</v>
      </c>
    </row>
    <row r="151" spans="1:32" x14ac:dyDescent="0.25">
      <c r="A151" s="43">
        <v>144</v>
      </c>
      <c r="B151" s="44" t="s">
        <v>402</v>
      </c>
      <c r="C151" s="45" t="s">
        <v>378</v>
      </c>
      <c r="D151" s="67">
        <v>7.23</v>
      </c>
      <c r="E151" s="14">
        <f t="shared" si="85"/>
        <v>58</v>
      </c>
      <c r="F151" s="14">
        <f t="shared" si="86"/>
        <v>0</v>
      </c>
      <c r="G151" s="14">
        <f t="shared" si="87"/>
        <v>58</v>
      </c>
      <c r="H151" s="15">
        <f t="shared" si="88"/>
        <v>58</v>
      </c>
      <c r="I151" s="47">
        <v>56</v>
      </c>
      <c r="J151" s="14">
        <f t="shared" si="101"/>
        <v>60</v>
      </c>
      <c r="K151" s="14">
        <f t="shared" si="102"/>
        <v>0</v>
      </c>
      <c r="L151" s="14">
        <f t="shared" si="89"/>
        <v>60</v>
      </c>
      <c r="M151" s="15">
        <f t="shared" si="90"/>
        <v>60</v>
      </c>
      <c r="N151" s="17"/>
      <c r="O151" s="17"/>
      <c r="P151" s="17"/>
      <c r="Q151" s="17"/>
      <c r="R151" s="17"/>
      <c r="S151" s="17"/>
      <c r="T151" s="50">
        <v>208</v>
      </c>
      <c r="U151" s="16">
        <f t="shared" si="91"/>
        <v>0</v>
      </c>
      <c r="V151" s="16">
        <f t="shared" si="92"/>
        <v>48</v>
      </c>
      <c r="W151" s="16">
        <f t="shared" si="93"/>
        <v>48</v>
      </c>
      <c r="X151" s="15">
        <f t="shared" si="94"/>
        <v>48</v>
      </c>
      <c r="Y151" s="47">
        <v>13.5</v>
      </c>
      <c r="Z151" s="16">
        <f t="shared" si="95"/>
        <v>0</v>
      </c>
      <c r="AA151" s="16">
        <f t="shared" si="96"/>
        <v>27</v>
      </c>
      <c r="AB151" s="16">
        <f t="shared" si="97"/>
        <v>27</v>
      </c>
      <c r="AC151" s="15">
        <f t="shared" si="98"/>
        <v>27</v>
      </c>
      <c r="AD151" s="18">
        <f t="shared" si="99"/>
        <v>193</v>
      </c>
      <c r="AE151" s="19">
        <f t="shared" si="100"/>
        <v>193</v>
      </c>
      <c r="AF151" s="19">
        <f t="shared" si="103"/>
        <v>12</v>
      </c>
    </row>
    <row r="152" spans="1:32" x14ac:dyDescent="0.25">
      <c r="A152" s="43">
        <v>145</v>
      </c>
      <c r="B152" s="44" t="s">
        <v>403</v>
      </c>
      <c r="C152" s="45" t="s">
        <v>378</v>
      </c>
      <c r="D152" s="67">
        <v>7.38</v>
      </c>
      <c r="E152" s="14">
        <f t="shared" si="85"/>
        <v>53</v>
      </c>
      <c r="F152" s="14">
        <f t="shared" si="86"/>
        <v>0</v>
      </c>
      <c r="G152" s="14">
        <f t="shared" si="87"/>
        <v>53</v>
      </c>
      <c r="H152" s="15">
        <f t="shared" si="88"/>
        <v>53</v>
      </c>
      <c r="I152" s="47">
        <v>31</v>
      </c>
      <c r="J152" s="14">
        <f t="shared" si="101"/>
        <v>0</v>
      </c>
      <c r="K152" s="14">
        <f t="shared" si="102"/>
        <v>10</v>
      </c>
      <c r="L152" s="14">
        <f t="shared" si="89"/>
        <v>10</v>
      </c>
      <c r="M152" s="15">
        <f t="shared" si="90"/>
        <v>10</v>
      </c>
      <c r="N152" s="17"/>
      <c r="O152" s="17"/>
      <c r="P152" s="17"/>
      <c r="Q152" s="17"/>
      <c r="R152" s="17"/>
      <c r="S152" s="17"/>
      <c r="T152" s="50">
        <v>174</v>
      </c>
      <c r="U152" s="16">
        <f t="shared" si="91"/>
        <v>0</v>
      </c>
      <c r="V152" s="16">
        <f t="shared" si="92"/>
        <v>25</v>
      </c>
      <c r="W152" s="16">
        <f t="shared" si="93"/>
        <v>25</v>
      </c>
      <c r="X152" s="15">
        <f t="shared" si="94"/>
        <v>25</v>
      </c>
      <c r="Y152" s="47">
        <v>10.5</v>
      </c>
      <c r="Z152" s="16">
        <f t="shared" si="95"/>
        <v>0</v>
      </c>
      <c r="AA152" s="16">
        <f t="shared" si="96"/>
        <v>21</v>
      </c>
      <c r="AB152" s="16">
        <f t="shared" si="97"/>
        <v>21</v>
      </c>
      <c r="AC152" s="15">
        <f t="shared" si="98"/>
        <v>21</v>
      </c>
      <c r="AD152" s="18">
        <f t="shared" si="99"/>
        <v>109</v>
      </c>
      <c r="AE152" s="19">
        <f t="shared" si="100"/>
        <v>109</v>
      </c>
      <c r="AF152" s="19">
        <f t="shared" si="103"/>
        <v>130</v>
      </c>
    </row>
    <row r="153" spans="1:32" x14ac:dyDescent="0.25">
      <c r="A153" s="43">
        <v>146</v>
      </c>
      <c r="B153" s="44" t="s">
        <v>404</v>
      </c>
      <c r="C153" s="45" t="s">
        <v>378</v>
      </c>
      <c r="D153" s="67">
        <v>8.0299999999999994</v>
      </c>
      <c r="E153" s="14">
        <f t="shared" si="85"/>
        <v>31</v>
      </c>
      <c r="F153" s="14">
        <f t="shared" si="86"/>
        <v>0</v>
      </c>
      <c r="G153" s="14">
        <f t="shared" si="87"/>
        <v>31</v>
      </c>
      <c r="H153" s="15">
        <f t="shared" si="88"/>
        <v>31</v>
      </c>
      <c r="I153" s="47">
        <v>58</v>
      </c>
      <c r="J153" s="14">
        <f t="shared" si="101"/>
        <v>64</v>
      </c>
      <c r="K153" s="14">
        <f t="shared" si="102"/>
        <v>0</v>
      </c>
      <c r="L153" s="14">
        <f t="shared" si="89"/>
        <v>64</v>
      </c>
      <c r="M153" s="15">
        <f t="shared" si="90"/>
        <v>64</v>
      </c>
      <c r="N153" s="17"/>
      <c r="O153" s="17"/>
      <c r="P153" s="17"/>
      <c r="Q153" s="17"/>
      <c r="R153" s="17"/>
      <c r="S153" s="17"/>
      <c r="T153" s="50">
        <v>194</v>
      </c>
      <c r="U153" s="16">
        <f t="shared" si="91"/>
        <v>0</v>
      </c>
      <c r="V153" s="16">
        <f t="shared" si="92"/>
        <v>35</v>
      </c>
      <c r="W153" s="16">
        <f t="shared" si="93"/>
        <v>35</v>
      </c>
      <c r="X153" s="15">
        <f t="shared" si="94"/>
        <v>35</v>
      </c>
      <c r="Y153" s="47">
        <v>15.5</v>
      </c>
      <c r="Z153" s="16">
        <f t="shared" si="95"/>
        <v>0</v>
      </c>
      <c r="AA153" s="16">
        <f t="shared" si="96"/>
        <v>33</v>
      </c>
      <c r="AB153" s="16">
        <f t="shared" si="97"/>
        <v>33</v>
      </c>
      <c r="AC153" s="15">
        <f t="shared" si="98"/>
        <v>33</v>
      </c>
      <c r="AD153" s="18">
        <f t="shared" si="99"/>
        <v>163</v>
      </c>
      <c r="AE153" s="19">
        <f t="shared" si="100"/>
        <v>163</v>
      </c>
      <c r="AF153" s="19">
        <f t="shared" si="103"/>
        <v>36</v>
      </c>
    </row>
    <row r="154" spans="1:32" x14ac:dyDescent="0.25">
      <c r="A154" s="43">
        <v>147</v>
      </c>
      <c r="B154" s="44" t="s">
        <v>405</v>
      </c>
      <c r="C154" s="45" t="s">
        <v>378</v>
      </c>
      <c r="D154" s="67">
        <v>7.74</v>
      </c>
      <c r="E154" s="14">
        <f t="shared" si="85"/>
        <v>40</v>
      </c>
      <c r="F154" s="14">
        <f t="shared" si="86"/>
        <v>0</v>
      </c>
      <c r="G154" s="14">
        <f t="shared" si="87"/>
        <v>40</v>
      </c>
      <c r="H154" s="15">
        <f t="shared" si="88"/>
        <v>40</v>
      </c>
      <c r="I154" s="47">
        <v>39</v>
      </c>
      <c r="J154" s="14">
        <f t="shared" si="101"/>
        <v>0</v>
      </c>
      <c r="K154" s="14">
        <f t="shared" si="102"/>
        <v>19</v>
      </c>
      <c r="L154" s="14">
        <f t="shared" si="89"/>
        <v>19</v>
      </c>
      <c r="M154" s="15">
        <f t="shared" si="90"/>
        <v>19</v>
      </c>
      <c r="N154" s="17"/>
      <c r="O154" s="17"/>
      <c r="P154" s="17"/>
      <c r="Q154" s="17"/>
      <c r="R154" s="17"/>
      <c r="S154" s="17"/>
      <c r="T154" s="50">
        <v>194</v>
      </c>
      <c r="U154" s="16">
        <f t="shared" si="91"/>
        <v>0</v>
      </c>
      <c r="V154" s="16">
        <f t="shared" si="92"/>
        <v>35</v>
      </c>
      <c r="W154" s="16">
        <f t="shared" si="93"/>
        <v>35</v>
      </c>
      <c r="X154" s="15">
        <f t="shared" si="94"/>
        <v>35</v>
      </c>
      <c r="Y154" s="47">
        <v>9.5</v>
      </c>
      <c r="Z154" s="16">
        <f t="shared" si="95"/>
        <v>0</v>
      </c>
      <c r="AA154" s="16">
        <f t="shared" si="96"/>
        <v>19</v>
      </c>
      <c r="AB154" s="16">
        <f t="shared" si="97"/>
        <v>19</v>
      </c>
      <c r="AC154" s="15">
        <f t="shared" si="98"/>
        <v>19</v>
      </c>
      <c r="AD154" s="18">
        <f t="shared" si="99"/>
        <v>113</v>
      </c>
      <c r="AE154" s="19">
        <f t="shared" si="100"/>
        <v>113</v>
      </c>
      <c r="AF154" s="19">
        <f t="shared" si="103"/>
        <v>125</v>
      </c>
    </row>
    <row r="155" spans="1:32" x14ac:dyDescent="0.25">
      <c r="A155" s="43">
        <v>148</v>
      </c>
      <c r="B155" s="44" t="s">
        <v>406</v>
      </c>
      <c r="C155" s="45">
        <v>14</v>
      </c>
      <c r="D155" s="67">
        <v>8.44</v>
      </c>
      <c r="E155" s="14">
        <f t="shared" ref="E155:E182" si="104">IF(D155&gt;8.13,0,IF(D155&gt;8.1,28,IF(D155&gt;8.06,29,IF(D155&gt;8.03,30,IF(D155&gt;8,31,IF(D155&gt;7.95,32,IF(D155&gt;7.93,33,IF(D155&gt;7.9,34,IF(D155&gt;7.85,35,IF(D155&gt;7.83,36,IF(D155&gt;7.8,37,IF(D155&gt;7.75,38,IF(D155&gt;7.74,39,IF(D155&gt;7.72,40,IF(D155&gt;7.7,41,IF(D155&gt;7.65,42,IF(D155&gt;7.64,43,IF(D155&gt;7.62,44,IF(D155&gt;7.6,45,IF(D155&gt;7.55,46,IF(D155&gt;7.54,47,IF(D155&gt;7.53,48,IF(D155&gt;7.5,49,IF(D155&gt;7.45,50,IF(D155&gt;7.43,51,IF(D155&gt;7.4,52,IF(D155&gt;7.35,53,IF(D155&gt;7.34,54,IF(D155&gt;7.3,55,IF(D155&gt;7.25,56,IF(D155&gt;7.24,57,IF(D155&gt;7.2,58,IF(D155&gt;7.15,59,IF(D155&gt;7.1,60,IF(D155&gt;7,61,IF(D155&gt;7,62,IF(D155&gt;6.95,63,IF(D155&gt;6.9,64,IF(D155&gt;6.85,65,IF(D155&gt;6.8,66,IF(D155&gt;6.75,67,IF(D155&gt;6.7,68,IF(D155&gt;6.6,69,IF(D155&gt;6.1,70,))))))))))))))))))))))))))))))))))))))))))))</f>
        <v>0</v>
      </c>
      <c r="F155" s="14">
        <f t="shared" ref="F155:F182" si="105">IF(D155&gt;9.5,0,IF(D155&gt;9.4,1,IF(D155&gt;9.3,2,IF(D155&gt;9.2,3,IF(D155&gt;9.1,4,IF(D155&gt;9.05,5,IF(D155&gt;9,6,IF(D155&gt;8.95,7,IF(D155&gt;8.9,8,IF(D155&gt;8.85,9,IF(D155&gt;8.8,10,IF(D155&gt;8.75,11,IF(D155&gt;8.7,12,IF(D155&gt;8.65,13,IF(D155&gt;8.6,14,IF(D155&gt;8.55,15,IF(D155&gt;8.5,16,IF(D155&gt;8.45,17,IF(D155&gt;8.43,18,IF(D155&gt;8.4,19,IF(D155&gt;8.35,20,IF(D155&gt;8.32,21,IF(D155&gt;8.3,22,IF(D155&gt;8.25,23,IF(D155&gt;8.23,24,IF(D155&gt;8.2,25,IF(D155&gt;8.15,26,IF(D155&gt;8.13,27,))))))))))))))))))))))))))))</f>
        <v>18</v>
      </c>
      <c r="G155" s="14">
        <f t="shared" ref="G155:G182" si="106">E155+F155</f>
        <v>18</v>
      </c>
      <c r="H155" s="15">
        <f t="shared" ref="H155:H182" si="107">G155</f>
        <v>18</v>
      </c>
      <c r="I155" s="47">
        <v>42</v>
      </c>
      <c r="J155" s="14">
        <f t="shared" ref="J155:J182" si="108">IF(I155&lt;49,0,IF(I155&lt;49.5,44,IF(I155&lt;49.7,45,IF(I155&lt;50,46,IF(I155&lt;50.5,47,IF(I155&lt;50.7,48,IF(I155&lt;51,49,IF(I155&lt;51.5,50,IF(I155&lt;52,51,IF(I155&lt;52.5,52,IF(I155&lt;53,53,IF(I155&lt;53.5,54,IF(I155&lt;54,55,IF(I155&lt;54.5,56,IF(I155&lt;55,57,IF(I155&lt;55.5,58,IF(I155&lt;56,59,IF(I155&lt;56.5,60,IF(I155&lt;57,61,IF(I155&lt;57.5,62,IF(I155&lt;58,63,IF(I155&lt;58.5,64,IF(I155&lt;59,65,IF(I155&lt;59.5,66,IF(I155&lt;60,67,IF(I155&lt;60.5,68,IF(I155&lt;61,69,IF(I155&lt;61.5,70,IF(I155&lt;62,71,IF(I155&lt;62.5,72,IF(I155&lt;63,73,IF(I155&lt;63.5,74,IF(I155&lt;64,75,IF(I155&lt;64.5,76,IF(I155&lt;65,77,IF(I155&lt;65.5,78,IF(I155&lt;66,79,IF(I155&lt;66.5,80,IF(I155&lt;67,81,IF(I155&lt;67.5,82,))))))))))))))))))))))))))))))))))))))))</f>
        <v>0</v>
      </c>
      <c r="K155" s="14">
        <f t="shared" ref="K155:K182" si="109">IF(I155&lt;22,0,IF(I155&lt;23,1,IF(I155&lt;24,2,IF(I155&lt;25,3,IF(I155&lt;26,4,IF(I155&lt;27,5,IF(I155&lt;28,6,IF(I155&lt;29,7,IF(I155&lt;30,8,IF(I155&lt;31,9,IF(I155&lt;32,10,IF(I155&lt;33,11,IF(I155&lt;34,12,IF(I155&lt;35,13,IF(I155&lt;36,14,IF(I155&lt;37,15,IF(I155&lt;38,16,IF(I155&lt;38.5,17,IF(I155&lt;39,18,IF(I155&lt;39.5,19,IF(I155&lt;40,20,IF(I155&lt;40.5,21,IF(I155&lt;41,22,IF(I155&lt;41.5,23,IF(I155&lt;42,24,IF(I155&lt;42.5,25,IF(I155&lt;43,26,IF(I155&lt;43.5,27,IF(I155&lt;44,28,IF(I155&lt;44.5,29,IF(I155&lt;44.7,30,IF(I155&lt;45,31,IF(I155&lt;45.5,32,IF(I155&lt;45.7,33,IF(I155&lt;46,34,IF(I155&lt;46.5,35,IF(I155&lt;46.7,36,IF(I155&lt;47,37,IF(I155&lt;47.5,38,IF(I155&lt;47.7,39,IF(I155&lt;48,40,IF(I155&lt;48.5,41,IF(I155&lt;48.7,42,IF(I155&lt;49,43,))))))))))))))))))))))))))))))))))))))))))))</f>
        <v>25</v>
      </c>
      <c r="L155" s="14">
        <f t="shared" ref="L155:L182" si="110">J155+K155</f>
        <v>25</v>
      </c>
      <c r="M155" s="15">
        <f t="shared" ref="M155:M182" si="111">L155</f>
        <v>25</v>
      </c>
      <c r="N155" s="17"/>
      <c r="O155" s="17"/>
      <c r="P155" s="17"/>
      <c r="Q155" s="17"/>
      <c r="R155" s="17"/>
      <c r="S155" s="17"/>
      <c r="T155" s="50">
        <v>168</v>
      </c>
      <c r="U155" s="16">
        <f t="shared" ref="U155:U182" si="112">IF(T155&lt;230,0,IF(T155&lt;232,60,IF(T155&lt;234,61,IF(T155&lt;236,62,IF(T155&lt;238,63,IF(T155&lt;240,64,IF(T155&lt;243,65,IF(T155&lt;246,66,IF(T155&lt;249,67,IF(T155&lt;252,68,IF(T155&lt;255,69,IF(T155&lt;280,70,))))))))))))</f>
        <v>0</v>
      </c>
      <c r="V155" s="16">
        <f t="shared" ref="V155:V182" si="113">IF(T155&lt;116,0,IF(T155&lt;119,1,IF(T155&lt;122,2,IF(T155&lt;125,3,IF(T155&lt;128,4,IF(T155&lt;131,5,IF(T155&lt;134,6,IF(T155&lt;137,7,IF(T155&lt;140,8,IF(T155&lt;143,9,IF(T155&lt;146,10,IF(T155&lt;148,11,IF(T155&lt;150,12,IF(T155&lt;152,13,IF(T155&lt;154,14,IF(T155&lt;156,15,IF(T155&lt;158,16,IF(T155&lt;160,17,IF(T155&lt;162,18,IF(T155&lt;164,19,IF(T155&lt;166,20,IF(T155&lt;168,21,IF(T155&lt;170,22,IF(T155&lt;172,23,IF(T155&lt;174,24,IF(T155&lt;176,25,IF(T155&lt;178,26,IF(T155&lt;180,27,IF(T155&lt;182,28,IF(T155&lt;184,29,IF(T155&lt;186,30,IF(T155&lt;188,31,IF(T155&lt;190,32,IF(T155&lt;192,33,IF(T155&lt;194,34,IF(T155&lt;196,35,IF(T155&lt;197,36,IF(T155&lt;198,37,IF(T155&lt;199,38,IF(T155&lt;200,39,IF(T155&lt;201,40,IF(T155&lt;202,41,IF(T155&lt;203,42,IF(T155&lt;204,43,IF(T155&lt;205,44,IF(T155&lt;206,45,IF(T155&lt;207,46,IF(T155&lt;208,47,IF(T155&lt;209,48,IF(T155&lt;210,49,IF(T155&lt;212,50,IF(T155&lt;214,51,IF(T155&lt;216,52,IF(T155&lt;218,53,IF(T155&lt;220,54,IF(T155&lt;222,55,IF(T155&lt;224,56,IF(T155&lt;226,57,IF(T155&lt;228,58,IF(T155&lt;230,59,))))))))))))))))))))))))))))))))))))))))))))))))))))))))))))</f>
        <v>22</v>
      </c>
      <c r="W155" s="16">
        <f t="shared" ref="W155:W182" si="114">U155+V155</f>
        <v>22</v>
      </c>
      <c r="X155" s="15">
        <f t="shared" ref="X155:X182" si="115">W155</f>
        <v>22</v>
      </c>
      <c r="Y155" s="47">
        <v>25.5</v>
      </c>
      <c r="Z155" s="16">
        <f t="shared" ref="Z155:Z182" si="116">IF(Y155&lt;26,0,IF(Y155&lt;26.5,60,IF(Y155&lt;27,61,IF(Y155&lt;28,62,IF(Y155&lt;29,63,IF(Y155&lt;30,64,IF(Y155&lt;31,65,IF(Y155&lt;32,66,IF(Y155&lt;33,67,IF(Y155&lt;34,68,IF(Y155&lt;35,69,IF(Y155&lt;36,70,IF(Y155&lt;37,71,IF(Y155&lt;38,72,IF(Y155&lt;39,73,IF(Y155&lt;40,74,IF(Y155&lt;41,75,IF(Y155&lt;42,76,IF(Y155&lt;43,77,)))))))))))))))))))</f>
        <v>0</v>
      </c>
      <c r="AA155" s="16">
        <f t="shared" ref="AA155:AA182" si="117">IF(Y155&lt;-3,0,IF(Y155&lt;-2,1,IF(Y155&lt;-1,2,IF(Y155&lt;0,3,IF(Y155&lt;1,4,IF(Y155&lt;2,5,IF(Y155&lt;3,6,IF(Y155&lt;4,7,IF(Y155&lt;4.5,8,IF(Y155&lt;5,9,IF(Y155&lt;5.5,10,IF(Y155&lt;6,11,IF(Y155&lt;6.5,12,IF(Y155&lt;7,13,IF(Y155&lt;7.5,14,IF(Y155&lt;8,15,IF(Y155&lt;8.5,16,IF(Y155&lt;9,17,IF(Y155&lt;9.5,18,IF(Y155&lt;10,19,IF(Y155&lt;10.5,20,IF(Y155&lt;11,21,IF(Y155&lt;11.5,22,IF(Y155&lt;12,23,IF(Y155&lt;12.5,24,IF(Y155&lt;13,25,IF(Y155&lt;13.5,26,IF(Y155&lt;13.7,27,IF(Y155&lt;14,28,IF(Y155&lt;14.5,29,IF(Y155&lt;14.6,30,IF(Y155&lt;15,31,IF(Y155&lt;15.5,32,IF(Y155&lt;15.6,33,IF(Y155&lt;16,34,IF(Y155&lt;16.5,35,IF(Y155&lt;16.7,36,IF(Y155&lt;17,37,IF(Y155&lt;17.5,38,IF(Y155&lt;17.7,39,IF(Y155&lt;18,40,IF(Y155&lt;18.5,41,IF(Y155&lt;18.6,42,IF(Y155&lt;19,43,IF(Y155&lt;19.5,44,IF(Y155&lt;19.6,45,IF(Y155&lt;20,46,IF(Y155&lt;20.5,47,IF(Y155&lt;20.6,48,IF(Y155&lt;21,49,IF(Y155&lt;21.5,50,IF(Y155&lt;22,51,IF(Y155&lt;22.5,52,IF(Y155&lt;23,53,IF(Y155&lt;23.5,54,IF(Y155&lt;24,55,IF(Y155&lt;24.5,56,IF(Y155&lt;25,57,IF(Y155&lt;25.5,58,IF(Y155&lt;26,59,))))))))))))))))))))))))))))))))))))))))))))))))))))))))))))</f>
        <v>59</v>
      </c>
      <c r="AB155" s="16">
        <f t="shared" ref="AB155:AB182" si="118">Z155+AA155</f>
        <v>59</v>
      </c>
      <c r="AC155" s="15">
        <f t="shared" ref="AC155:AC182" si="119">AB155</f>
        <v>59</v>
      </c>
      <c r="AD155" s="18">
        <f t="shared" ref="AD155:AD182" si="120">H155+M155+S155+X155+AC155</f>
        <v>124</v>
      </c>
      <c r="AE155" s="19">
        <f t="shared" ref="AE155:AE182" si="121">AD155</f>
        <v>124</v>
      </c>
      <c r="AF155" s="19">
        <f t="shared" si="103"/>
        <v>102</v>
      </c>
    </row>
    <row r="156" spans="1:32" x14ac:dyDescent="0.25">
      <c r="A156" s="43">
        <v>149</v>
      </c>
      <c r="B156" s="44" t="s">
        <v>407</v>
      </c>
      <c r="C156" s="45">
        <v>14</v>
      </c>
      <c r="D156" s="67">
        <v>8.0299999999999994</v>
      </c>
      <c r="E156" s="14">
        <f t="shared" si="104"/>
        <v>31</v>
      </c>
      <c r="F156" s="14">
        <f t="shared" si="105"/>
        <v>0</v>
      </c>
      <c r="G156" s="14">
        <f t="shared" si="106"/>
        <v>31</v>
      </c>
      <c r="H156" s="15">
        <f t="shared" si="107"/>
        <v>31</v>
      </c>
      <c r="I156" s="47">
        <v>32</v>
      </c>
      <c r="J156" s="14">
        <f t="shared" si="108"/>
        <v>0</v>
      </c>
      <c r="K156" s="14">
        <f t="shared" si="109"/>
        <v>11</v>
      </c>
      <c r="L156" s="14">
        <f t="shared" si="110"/>
        <v>11</v>
      </c>
      <c r="M156" s="15">
        <f t="shared" si="111"/>
        <v>11</v>
      </c>
      <c r="N156" s="17"/>
      <c r="O156" s="17"/>
      <c r="P156" s="17"/>
      <c r="Q156" s="17"/>
      <c r="R156" s="17"/>
      <c r="S156" s="17"/>
      <c r="T156" s="50">
        <v>180</v>
      </c>
      <c r="U156" s="16">
        <f t="shared" si="112"/>
        <v>0</v>
      </c>
      <c r="V156" s="16">
        <f t="shared" si="113"/>
        <v>28</v>
      </c>
      <c r="W156" s="16">
        <f t="shared" si="114"/>
        <v>28</v>
      </c>
      <c r="X156" s="15">
        <f t="shared" si="115"/>
        <v>28</v>
      </c>
      <c r="Y156" s="47">
        <v>6.5</v>
      </c>
      <c r="Z156" s="16">
        <f t="shared" si="116"/>
        <v>0</v>
      </c>
      <c r="AA156" s="16">
        <f t="shared" si="117"/>
        <v>13</v>
      </c>
      <c r="AB156" s="16">
        <f t="shared" si="118"/>
        <v>13</v>
      </c>
      <c r="AC156" s="15">
        <f t="shared" si="119"/>
        <v>13</v>
      </c>
      <c r="AD156" s="18">
        <f t="shared" si="120"/>
        <v>83</v>
      </c>
      <c r="AE156" s="19">
        <f t="shared" si="121"/>
        <v>83</v>
      </c>
      <c r="AF156" s="19">
        <f t="shared" si="103"/>
        <v>160</v>
      </c>
    </row>
    <row r="157" spans="1:32" x14ac:dyDescent="0.25">
      <c r="A157" s="43">
        <v>150</v>
      </c>
      <c r="B157" s="44" t="s">
        <v>408</v>
      </c>
      <c r="C157" s="45">
        <v>14</v>
      </c>
      <c r="D157" s="67">
        <v>8.35</v>
      </c>
      <c r="E157" s="14">
        <f t="shared" si="104"/>
        <v>0</v>
      </c>
      <c r="F157" s="14">
        <f t="shared" si="105"/>
        <v>21</v>
      </c>
      <c r="G157" s="14">
        <f t="shared" si="106"/>
        <v>21</v>
      </c>
      <c r="H157" s="15">
        <f t="shared" si="107"/>
        <v>21</v>
      </c>
      <c r="I157" s="47">
        <v>40</v>
      </c>
      <c r="J157" s="14">
        <f t="shared" si="108"/>
        <v>0</v>
      </c>
      <c r="K157" s="14">
        <f t="shared" si="109"/>
        <v>21</v>
      </c>
      <c r="L157" s="14">
        <f t="shared" si="110"/>
        <v>21</v>
      </c>
      <c r="M157" s="15">
        <f t="shared" si="111"/>
        <v>21</v>
      </c>
      <c r="N157" s="17"/>
      <c r="O157" s="17"/>
      <c r="P157" s="17"/>
      <c r="Q157" s="17"/>
      <c r="R157" s="17"/>
      <c r="S157" s="17"/>
      <c r="T157" s="50">
        <v>123</v>
      </c>
      <c r="U157" s="16">
        <f t="shared" si="112"/>
        <v>0</v>
      </c>
      <c r="V157" s="16">
        <f t="shared" si="113"/>
        <v>3</v>
      </c>
      <c r="W157" s="16">
        <f t="shared" si="114"/>
        <v>3</v>
      </c>
      <c r="X157" s="15">
        <f t="shared" si="115"/>
        <v>3</v>
      </c>
      <c r="Y157" s="47">
        <v>12</v>
      </c>
      <c r="Z157" s="16">
        <f t="shared" si="116"/>
        <v>0</v>
      </c>
      <c r="AA157" s="16">
        <f t="shared" si="117"/>
        <v>24</v>
      </c>
      <c r="AB157" s="16">
        <f t="shared" si="118"/>
        <v>24</v>
      </c>
      <c r="AC157" s="15">
        <f t="shared" si="119"/>
        <v>24</v>
      </c>
      <c r="AD157" s="18">
        <f t="shared" si="120"/>
        <v>69</v>
      </c>
      <c r="AE157" s="19">
        <f t="shared" si="121"/>
        <v>69</v>
      </c>
      <c r="AF157" s="19">
        <f t="shared" si="103"/>
        <v>167</v>
      </c>
    </row>
    <row r="158" spans="1:32" x14ac:dyDescent="0.25">
      <c r="A158" s="43">
        <v>151</v>
      </c>
      <c r="B158" s="44" t="s">
        <v>409</v>
      </c>
      <c r="C158" s="45">
        <v>14</v>
      </c>
      <c r="D158" s="67">
        <v>8.1999999999999993</v>
      </c>
      <c r="E158" s="14">
        <f t="shared" si="104"/>
        <v>0</v>
      </c>
      <c r="F158" s="14">
        <f t="shared" si="105"/>
        <v>26</v>
      </c>
      <c r="G158" s="14">
        <f t="shared" si="106"/>
        <v>26</v>
      </c>
      <c r="H158" s="15">
        <f t="shared" si="107"/>
        <v>26</v>
      </c>
      <c r="I158" s="47">
        <v>35</v>
      </c>
      <c r="J158" s="14">
        <f t="shared" si="108"/>
        <v>0</v>
      </c>
      <c r="K158" s="14">
        <f t="shared" si="109"/>
        <v>14</v>
      </c>
      <c r="L158" s="14">
        <f t="shared" si="110"/>
        <v>14</v>
      </c>
      <c r="M158" s="15">
        <f t="shared" si="111"/>
        <v>14</v>
      </c>
      <c r="N158" s="17"/>
      <c r="O158" s="17"/>
      <c r="P158" s="17"/>
      <c r="Q158" s="17"/>
      <c r="R158" s="17"/>
      <c r="S158" s="17"/>
      <c r="T158" s="50">
        <v>177</v>
      </c>
      <c r="U158" s="16">
        <f t="shared" si="112"/>
        <v>0</v>
      </c>
      <c r="V158" s="16">
        <f t="shared" si="113"/>
        <v>26</v>
      </c>
      <c r="W158" s="16">
        <f t="shared" si="114"/>
        <v>26</v>
      </c>
      <c r="X158" s="15">
        <f t="shared" si="115"/>
        <v>26</v>
      </c>
      <c r="Y158" s="47">
        <v>23</v>
      </c>
      <c r="Z158" s="16">
        <f t="shared" si="116"/>
        <v>0</v>
      </c>
      <c r="AA158" s="16">
        <f t="shared" si="117"/>
        <v>54</v>
      </c>
      <c r="AB158" s="16">
        <f t="shared" si="118"/>
        <v>54</v>
      </c>
      <c r="AC158" s="15">
        <f t="shared" si="119"/>
        <v>54</v>
      </c>
      <c r="AD158" s="18">
        <f t="shared" si="120"/>
        <v>120</v>
      </c>
      <c r="AE158" s="19">
        <f t="shared" si="121"/>
        <v>120</v>
      </c>
      <c r="AF158" s="19">
        <f t="shared" si="103"/>
        <v>111</v>
      </c>
    </row>
    <row r="159" spans="1:32" x14ac:dyDescent="0.25">
      <c r="A159" s="43">
        <v>152</v>
      </c>
      <c r="B159" s="44" t="s">
        <v>410</v>
      </c>
      <c r="C159" s="45">
        <v>14</v>
      </c>
      <c r="D159" s="67">
        <v>8.2799999999999994</v>
      </c>
      <c r="E159" s="14">
        <f t="shared" si="104"/>
        <v>0</v>
      </c>
      <c r="F159" s="14">
        <f t="shared" si="105"/>
        <v>23</v>
      </c>
      <c r="G159" s="14">
        <f t="shared" si="106"/>
        <v>23</v>
      </c>
      <c r="H159" s="15">
        <f t="shared" si="107"/>
        <v>23</v>
      </c>
      <c r="I159" s="47">
        <v>38</v>
      </c>
      <c r="J159" s="14">
        <f t="shared" si="108"/>
        <v>0</v>
      </c>
      <c r="K159" s="14">
        <f t="shared" si="109"/>
        <v>17</v>
      </c>
      <c r="L159" s="14">
        <f t="shared" si="110"/>
        <v>17</v>
      </c>
      <c r="M159" s="15">
        <f t="shared" si="111"/>
        <v>17</v>
      </c>
      <c r="N159" s="17"/>
      <c r="O159" s="17"/>
      <c r="P159" s="17"/>
      <c r="Q159" s="17"/>
      <c r="R159" s="17"/>
      <c r="S159" s="17"/>
      <c r="T159" s="50">
        <v>143</v>
      </c>
      <c r="U159" s="16">
        <f t="shared" si="112"/>
        <v>0</v>
      </c>
      <c r="V159" s="16">
        <f t="shared" si="113"/>
        <v>10</v>
      </c>
      <c r="W159" s="16">
        <f t="shared" si="114"/>
        <v>10</v>
      </c>
      <c r="X159" s="15">
        <f t="shared" si="115"/>
        <v>10</v>
      </c>
      <c r="Y159" s="47">
        <v>4</v>
      </c>
      <c r="Z159" s="16">
        <f t="shared" si="116"/>
        <v>0</v>
      </c>
      <c r="AA159" s="16">
        <f t="shared" si="117"/>
        <v>8</v>
      </c>
      <c r="AB159" s="16">
        <f t="shared" si="118"/>
        <v>8</v>
      </c>
      <c r="AC159" s="15">
        <f t="shared" si="119"/>
        <v>8</v>
      </c>
      <c r="AD159" s="18">
        <f t="shared" si="120"/>
        <v>58</v>
      </c>
      <c r="AE159" s="19">
        <f t="shared" si="121"/>
        <v>58</v>
      </c>
      <c r="AF159" s="19">
        <f t="shared" si="103"/>
        <v>173</v>
      </c>
    </row>
    <row r="160" spans="1:32" x14ac:dyDescent="0.25">
      <c r="A160" s="43">
        <v>153</v>
      </c>
      <c r="B160" s="44" t="s">
        <v>411</v>
      </c>
      <c r="C160" s="45">
        <v>75</v>
      </c>
      <c r="D160" s="67">
        <v>9.01</v>
      </c>
      <c r="E160" s="14">
        <f t="shared" si="104"/>
        <v>0</v>
      </c>
      <c r="F160" s="14">
        <f t="shared" si="105"/>
        <v>6</v>
      </c>
      <c r="G160" s="14">
        <f t="shared" si="106"/>
        <v>6</v>
      </c>
      <c r="H160" s="15">
        <f t="shared" si="107"/>
        <v>6</v>
      </c>
      <c r="I160" s="47">
        <v>38</v>
      </c>
      <c r="J160" s="14">
        <f t="shared" si="108"/>
        <v>0</v>
      </c>
      <c r="K160" s="14">
        <f t="shared" si="109"/>
        <v>17</v>
      </c>
      <c r="L160" s="14">
        <f t="shared" si="110"/>
        <v>17</v>
      </c>
      <c r="M160" s="15">
        <f t="shared" si="111"/>
        <v>17</v>
      </c>
      <c r="N160" s="17"/>
      <c r="O160" s="17"/>
      <c r="P160" s="17"/>
      <c r="Q160" s="17"/>
      <c r="R160" s="17"/>
      <c r="S160" s="17"/>
      <c r="T160" s="50">
        <v>173</v>
      </c>
      <c r="U160" s="16">
        <f t="shared" si="112"/>
        <v>0</v>
      </c>
      <c r="V160" s="16">
        <f t="shared" si="113"/>
        <v>24</v>
      </c>
      <c r="W160" s="16">
        <f t="shared" si="114"/>
        <v>24</v>
      </c>
      <c r="X160" s="15">
        <f t="shared" si="115"/>
        <v>24</v>
      </c>
      <c r="Y160" s="47">
        <v>21.5</v>
      </c>
      <c r="Z160" s="16">
        <f t="shared" si="116"/>
        <v>0</v>
      </c>
      <c r="AA160" s="16">
        <f t="shared" si="117"/>
        <v>51</v>
      </c>
      <c r="AB160" s="16">
        <f t="shared" si="118"/>
        <v>51</v>
      </c>
      <c r="AC160" s="15">
        <f t="shared" si="119"/>
        <v>51</v>
      </c>
      <c r="AD160" s="18">
        <f t="shared" si="120"/>
        <v>98</v>
      </c>
      <c r="AE160" s="19">
        <f t="shared" si="121"/>
        <v>98</v>
      </c>
      <c r="AF160" s="19">
        <f t="shared" si="103"/>
        <v>149</v>
      </c>
    </row>
    <row r="161" spans="1:32" x14ac:dyDescent="0.25">
      <c r="A161" s="43">
        <v>154</v>
      </c>
      <c r="B161" s="44" t="s">
        <v>412</v>
      </c>
      <c r="C161" s="45">
        <v>75</v>
      </c>
      <c r="D161" s="67">
        <v>7.93</v>
      </c>
      <c r="E161" s="14">
        <f t="shared" si="104"/>
        <v>34</v>
      </c>
      <c r="F161" s="14">
        <f t="shared" si="105"/>
        <v>0</v>
      </c>
      <c r="G161" s="14">
        <f t="shared" si="106"/>
        <v>34</v>
      </c>
      <c r="H161" s="15">
        <f t="shared" si="107"/>
        <v>34</v>
      </c>
      <c r="I161" s="47">
        <v>42</v>
      </c>
      <c r="J161" s="14">
        <f t="shared" si="108"/>
        <v>0</v>
      </c>
      <c r="K161" s="14">
        <f t="shared" si="109"/>
        <v>25</v>
      </c>
      <c r="L161" s="14">
        <f t="shared" si="110"/>
        <v>25</v>
      </c>
      <c r="M161" s="15">
        <f t="shared" si="111"/>
        <v>25</v>
      </c>
      <c r="N161" s="17"/>
      <c r="O161" s="17"/>
      <c r="P161" s="17"/>
      <c r="Q161" s="17"/>
      <c r="R161" s="17"/>
      <c r="S161" s="17"/>
      <c r="T161" s="50">
        <v>190</v>
      </c>
      <c r="U161" s="16">
        <f t="shared" si="112"/>
        <v>0</v>
      </c>
      <c r="V161" s="16">
        <f t="shared" si="113"/>
        <v>33</v>
      </c>
      <c r="W161" s="16">
        <f t="shared" si="114"/>
        <v>33</v>
      </c>
      <c r="X161" s="15">
        <f t="shared" si="115"/>
        <v>33</v>
      </c>
      <c r="Y161" s="47">
        <v>20</v>
      </c>
      <c r="Z161" s="16">
        <f t="shared" si="116"/>
        <v>0</v>
      </c>
      <c r="AA161" s="16">
        <f t="shared" si="117"/>
        <v>47</v>
      </c>
      <c r="AB161" s="16">
        <f t="shared" si="118"/>
        <v>47</v>
      </c>
      <c r="AC161" s="15">
        <f t="shared" si="119"/>
        <v>47</v>
      </c>
      <c r="AD161" s="18">
        <f t="shared" si="120"/>
        <v>139</v>
      </c>
      <c r="AE161" s="19">
        <f t="shared" si="121"/>
        <v>139</v>
      </c>
      <c r="AF161" s="19">
        <f t="shared" si="103"/>
        <v>73</v>
      </c>
    </row>
    <row r="162" spans="1:32" x14ac:dyDescent="0.25">
      <c r="A162" s="43">
        <v>155</v>
      </c>
      <c r="B162" s="44" t="s">
        <v>413</v>
      </c>
      <c r="C162" s="45">
        <v>75</v>
      </c>
      <c r="D162" s="67">
        <v>8.4</v>
      </c>
      <c r="E162" s="14">
        <f t="shared" si="104"/>
        <v>0</v>
      </c>
      <c r="F162" s="14">
        <f t="shared" si="105"/>
        <v>20</v>
      </c>
      <c r="G162" s="14">
        <f t="shared" si="106"/>
        <v>20</v>
      </c>
      <c r="H162" s="15">
        <f t="shared" si="107"/>
        <v>20</v>
      </c>
      <c r="I162" s="47">
        <v>36</v>
      </c>
      <c r="J162" s="14">
        <f t="shared" si="108"/>
        <v>0</v>
      </c>
      <c r="K162" s="14">
        <f t="shared" si="109"/>
        <v>15</v>
      </c>
      <c r="L162" s="14">
        <f t="shared" si="110"/>
        <v>15</v>
      </c>
      <c r="M162" s="15">
        <f t="shared" si="111"/>
        <v>15</v>
      </c>
      <c r="N162" s="17"/>
      <c r="O162" s="17"/>
      <c r="P162" s="17"/>
      <c r="Q162" s="17"/>
      <c r="R162" s="17"/>
      <c r="S162" s="17"/>
      <c r="T162" s="50">
        <v>180</v>
      </c>
      <c r="U162" s="16">
        <f t="shared" si="112"/>
        <v>0</v>
      </c>
      <c r="V162" s="16">
        <f t="shared" si="113"/>
        <v>28</v>
      </c>
      <c r="W162" s="16">
        <f t="shared" si="114"/>
        <v>28</v>
      </c>
      <c r="X162" s="15">
        <f t="shared" si="115"/>
        <v>28</v>
      </c>
      <c r="Y162" s="47">
        <v>17</v>
      </c>
      <c r="Z162" s="16">
        <f t="shared" si="116"/>
        <v>0</v>
      </c>
      <c r="AA162" s="16">
        <f t="shared" si="117"/>
        <v>38</v>
      </c>
      <c r="AB162" s="16">
        <f t="shared" si="118"/>
        <v>38</v>
      </c>
      <c r="AC162" s="15">
        <f t="shared" si="119"/>
        <v>38</v>
      </c>
      <c r="AD162" s="18">
        <f t="shared" si="120"/>
        <v>101</v>
      </c>
      <c r="AE162" s="19">
        <f t="shared" si="121"/>
        <v>101</v>
      </c>
      <c r="AF162" s="19">
        <f t="shared" si="103"/>
        <v>144</v>
      </c>
    </row>
    <row r="163" spans="1:32" x14ac:dyDescent="0.25">
      <c r="A163" s="43">
        <v>156</v>
      </c>
      <c r="B163" s="44" t="s">
        <v>414</v>
      </c>
      <c r="C163" s="45">
        <v>75</v>
      </c>
      <c r="D163" s="67">
        <v>7.65</v>
      </c>
      <c r="E163" s="14">
        <f t="shared" si="104"/>
        <v>43</v>
      </c>
      <c r="F163" s="14">
        <f t="shared" si="105"/>
        <v>0</v>
      </c>
      <c r="G163" s="14">
        <f t="shared" si="106"/>
        <v>43</v>
      </c>
      <c r="H163" s="15">
        <f t="shared" si="107"/>
        <v>43</v>
      </c>
      <c r="I163" s="47">
        <v>41</v>
      </c>
      <c r="J163" s="14">
        <f t="shared" si="108"/>
        <v>0</v>
      </c>
      <c r="K163" s="14">
        <f t="shared" si="109"/>
        <v>23</v>
      </c>
      <c r="L163" s="14">
        <f t="shared" si="110"/>
        <v>23</v>
      </c>
      <c r="M163" s="15">
        <f t="shared" si="111"/>
        <v>23</v>
      </c>
      <c r="N163" s="17"/>
      <c r="O163" s="17"/>
      <c r="P163" s="17"/>
      <c r="Q163" s="17"/>
      <c r="R163" s="17"/>
      <c r="S163" s="17"/>
      <c r="T163" s="50">
        <v>202</v>
      </c>
      <c r="U163" s="16">
        <f t="shared" si="112"/>
        <v>0</v>
      </c>
      <c r="V163" s="16">
        <f t="shared" si="113"/>
        <v>42</v>
      </c>
      <c r="W163" s="16">
        <f t="shared" si="114"/>
        <v>42</v>
      </c>
      <c r="X163" s="15">
        <f t="shared" si="115"/>
        <v>42</v>
      </c>
      <c r="Y163" s="47">
        <v>11.5</v>
      </c>
      <c r="Z163" s="16">
        <f t="shared" si="116"/>
        <v>0</v>
      </c>
      <c r="AA163" s="16">
        <f t="shared" si="117"/>
        <v>23</v>
      </c>
      <c r="AB163" s="16">
        <f t="shared" si="118"/>
        <v>23</v>
      </c>
      <c r="AC163" s="15">
        <f t="shared" si="119"/>
        <v>23</v>
      </c>
      <c r="AD163" s="18">
        <f t="shared" si="120"/>
        <v>131</v>
      </c>
      <c r="AE163" s="19">
        <f t="shared" si="121"/>
        <v>131</v>
      </c>
      <c r="AF163" s="19">
        <f t="shared" si="103"/>
        <v>86</v>
      </c>
    </row>
    <row r="164" spans="1:32" x14ac:dyDescent="0.25">
      <c r="A164" s="43">
        <v>157</v>
      </c>
      <c r="B164" s="44" t="s">
        <v>415</v>
      </c>
      <c r="C164" s="45">
        <v>75</v>
      </c>
      <c r="D164" s="67">
        <v>8</v>
      </c>
      <c r="E164" s="14">
        <f t="shared" si="104"/>
        <v>32</v>
      </c>
      <c r="F164" s="14">
        <f t="shared" si="105"/>
        <v>0</v>
      </c>
      <c r="G164" s="14">
        <f t="shared" si="106"/>
        <v>32</v>
      </c>
      <c r="H164" s="15">
        <f t="shared" si="107"/>
        <v>32</v>
      </c>
      <c r="I164" s="47">
        <v>41</v>
      </c>
      <c r="J164" s="14">
        <f t="shared" si="108"/>
        <v>0</v>
      </c>
      <c r="K164" s="14">
        <f t="shared" si="109"/>
        <v>23</v>
      </c>
      <c r="L164" s="14">
        <f t="shared" si="110"/>
        <v>23</v>
      </c>
      <c r="M164" s="15">
        <f t="shared" si="111"/>
        <v>23</v>
      </c>
      <c r="N164" s="17"/>
      <c r="O164" s="17"/>
      <c r="P164" s="17"/>
      <c r="Q164" s="17"/>
      <c r="R164" s="17"/>
      <c r="S164" s="17"/>
      <c r="T164" s="50">
        <v>184</v>
      </c>
      <c r="U164" s="16">
        <f t="shared" si="112"/>
        <v>0</v>
      </c>
      <c r="V164" s="16">
        <f t="shared" si="113"/>
        <v>30</v>
      </c>
      <c r="W164" s="16">
        <f t="shared" si="114"/>
        <v>30</v>
      </c>
      <c r="X164" s="15">
        <f t="shared" si="115"/>
        <v>30</v>
      </c>
      <c r="Y164" s="47">
        <v>25</v>
      </c>
      <c r="Z164" s="16">
        <f t="shared" si="116"/>
        <v>0</v>
      </c>
      <c r="AA164" s="16">
        <f t="shared" si="117"/>
        <v>58</v>
      </c>
      <c r="AB164" s="16">
        <f t="shared" si="118"/>
        <v>58</v>
      </c>
      <c r="AC164" s="15">
        <f t="shared" si="119"/>
        <v>58</v>
      </c>
      <c r="AD164" s="18">
        <f t="shared" si="120"/>
        <v>143</v>
      </c>
      <c r="AE164" s="19">
        <f t="shared" si="121"/>
        <v>143</v>
      </c>
      <c r="AF164" s="19">
        <f t="shared" si="103"/>
        <v>69</v>
      </c>
    </row>
    <row r="165" spans="1:32" x14ac:dyDescent="0.25">
      <c r="A165" s="43">
        <v>158</v>
      </c>
      <c r="B165" s="44" t="s">
        <v>416</v>
      </c>
      <c r="C165" s="45">
        <v>49</v>
      </c>
      <c r="D165" s="67">
        <v>8.33</v>
      </c>
      <c r="E165" s="14">
        <f t="shared" si="104"/>
        <v>0</v>
      </c>
      <c r="F165" s="14">
        <f t="shared" si="105"/>
        <v>21</v>
      </c>
      <c r="G165" s="14">
        <f t="shared" si="106"/>
        <v>21</v>
      </c>
      <c r="H165" s="15">
        <f t="shared" si="107"/>
        <v>21</v>
      </c>
      <c r="I165" s="47">
        <v>29</v>
      </c>
      <c r="J165" s="14">
        <f t="shared" si="108"/>
        <v>0</v>
      </c>
      <c r="K165" s="14">
        <f t="shared" si="109"/>
        <v>8</v>
      </c>
      <c r="L165" s="14">
        <f t="shared" si="110"/>
        <v>8</v>
      </c>
      <c r="M165" s="15">
        <f t="shared" si="111"/>
        <v>8</v>
      </c>
      <c r="N165" s="17"/>
      <c r="O165" s="17"/>
      <c r="P165" s="17"/>
      <c r="Q165" s="17"/>
      <c r="R165" s="17"/>
      <c r="S165" s="17"/>
      <c r="T165" s="50">
        <v>182</v>
      </c>
      <c r="U165" s="16">
        <f t="shared" si="112"/>
        <v>0</v>
      </c>
      <c r="V165" s="16">
        <f t="shared" si="113"/>
        <v>29</v>
      </c>
      <c r="W165" s="16">
        <f t="shared" si="114"/>
        <v>29</v>
      </c>
      <c r="X165" s="15">
        <f t="shared" si="115"/>
        <v>29</v>
      </c>
      <c r="Y165" s="47">
        <v>19.5</v>
      </c>
      <c r="Z165" s="16">
        <f t="shared" si="116"/>
        <v>0</v>
      </c>
      <c r="AA165" s="16">
        <f t="shared" si="117"/>
        <v>45</v>
      </c>
      <c r="AB165" s="16">
        <f t="shared" si="118"/>
        <v>45</v>
      </c>
      <c r="AC165" s="15">
        <f t="shared" si="119"/>
        <v>45</v>
      </c>
      <c r="AD165" s="18">
        <f t="shared" si="120"/>
        <v>103</v>
      </c>
      <c r="AE165" s="19">
        <f t="shared" si="121"/>
        <v>103</v>
      </c>
      <c r="AF165" s="19">
        <f t="shared" si="103"/>
        <v>140</v>
      </c>
    </row>
    <row r="166" spans="1:32" x14ac:dyDescent="0.25">
      <c r="A166" s="43">
        <v>159</v>
      </c>
      <c r="B166" s="44" t="s">
        <v>417</v>
      </c>
      <c r="C166" s="45">
        <v>49</v>
      </c>
      <c r="D166" s="67">
        <v>7.6</v>
      </c>
      <c r="E166" s="14">
        <f t="shared" si="104"/>
        <v>46</v>
      </c>
      <c r="F166" s="14">
        <f t="shared" si="105"/>
        <v>0</v>
      </c>
      <c r="G166" s="14">
        <f t="shared" si="106"/>
        <v>46</v>
      </c>
      <c r="H166" s="15">
        <f t="shared" si="107"/>
        <v>46</v>
      </c>
      <c r="I166" s="47">
        <v>42</v>
      </c>
      <c r="J166" s="14">
        <f t="shared" si="108"/>
        <v>0</v>
      </c>
      <c r="K166" s="14">
        <f t="shared" si="109"/>
        <v>25</v>
      </c>
      <c r="L166" s="14">
        <f t="shared" si="110"/>
        <v>25</v>
      </c>
      <c r="M166" s="15">
        <f t="shared" si="111"/>
        <v>25</v>
      </c>
      <c r="N166" s="17"/>
      <c r="O166" s="17"/>
      <c r="P166" s="17"/>
      <c r="Q166" s="17"/>
      <c r="R166" s="17"/>
      <c r="S166" s="17"/>
      <c r="T166" s="50">
        <v>200</v>
      </c>
      <c r="U166" s="16">
        <f t="shared" si="112"/>
        <v>0</v>
      </c>
      <c r="V166" s="16">
        <f t="shared" si="113"/>
        <v>40</v>
      </c>
      <c r="W166" s="16">
        <f t="shared" si="114"/>
        <v>40</v>
      </c>
      <c r="X166" s="15">
        <f t="shared" si="115"/>
        <v>40</v>
      </c>
      <c r="Y166" s="47">
        <v>16</v>
      </c>
      <c r="Z166" s="16">
        <f t="shared" si="116"/>
        <v>0</v>
      </c>
      <c r="AA166" s="16">
        <f t="shared" si="117"/>
        <v>35</v>
      </c>
      <c r="AB166" s="16">
        <f t="shared" si="118"/>
        <v>35</v>
      </c>
      <c r="AC166" s="15">
        <f t="shared" si="119"/>
        <v>35</v>
      </c>
      <c r="AD166" s="18">
        <f t="shared" si="120"/>
        <v>146</v>
      </c>
      <c r="AE166" s="19">
        <f t="shared" si="121"/>
        <v>146</v>
      </c>
      <c r="AF166" s="19">
        <f t="shared" si="103"/>
        <v>68</v>
      </c>
    </row>
    <row r="167" spans="1:32" x14ac:dyDescent="0.25">
      <c r="A167" s="43">
        <v>160</v>
      </c>
      <c r="B167" s="44" t="s">
        <v>418</v>
      </c>
      <c r="C167" s="45">
        <v>49</v>
      </c>
      <c r="D167" s="67">
        <v>7.57</v>
      </c>
      <c r="E167" s="14">
        <f t="shared" si="104"/>
        <v>46</v>
      </c>
      <c r="F167" s="14">
        <f t="shared" si="105"/>
        <v>0</v>
      </c>
      <c r="G167" s="14">
        <f t="shared" si="106"/>
        <v>46</v>
      </c>
      <c r="H167" s="15">
        <f t="shared" si="107"/>
        <v>46</v>
      </c>
      <c r="I167" s="47">
        <v>53</v>
      </c>
      <c r="J167" s="14">
        <f t="shared" si="108"/>
        <v>54</v>
      </c>
      <c r="K167" s="14">
        <f t="shared" si="109"/>
        <v>0</v>
      </c>
      <c r="L167" s="14">
        <f t="shared" si="110"/>
        <v>54</v>
      </c>
      <c r="M167" s="15">
        <f t="shared" si="111"/>
        <v>54</v>
      </c>
      <c r="N167" s="17"/>
      <c r="O167" s="17"/>
      <c r="P167" s="17"/>
      <c r="Q167" s="17"/>
      <c r="R167" s="17"/>
      <c r="S167" s="17"/>
      <c r="T167" s="50">
        <v>210</v>
      </c>
      <c r="U167" s="16">
        <f t="shared" si="112"/>
        <v>0</v>
      </c>
      <c r="V167" s="16">
        <f t="shared" si="113"/>
        <v>50</v>
      </c>
      <c r="W167" s="16">
        <f t="shared" si="114"/>
        <v>50</v>
      </c>
      <c r="X167" s="15">
        <f t="shared" si="115"/>
        <v>50</v>
      </c>
      <c r="Y167" s="47">
        <v>22.5</v>
      </c>
      <c r="Z167" s="16">
        <f t="shared" si="116"/>
        <v>0</v>
      </c>
      <c r="AA167" s="16">
        <f t="shared" si="117"/>
        <v>53</v>
      </c>
      <c r="AB167" s="16">
        <f t="shared" si="118"/>
        <v>53</v>
      </c>
      <c r="AC167" s="15">
        <f t="shared" si="119"/>
        <v>53</v>
      </c>
      <c r="AD167" s="18">
        <f t="shared" si="120"/>
        <v>203</v>
      </c>
      <c r="AE167" s="19">
        <f t="shared" si="121"/>
        <v>203</v>
      </c>
      <c r="AF167" s="19">
        <f t="shared" si="103"/>
        <v>6</v>
      </c>
    </row>
    <row r="168" spans="1:32" x14ac:dyDescent="0.25">
      <c r="A168" s="43">
        <v>161</v>
      </c>
      <c r="B168" s="44" t="s">
        <v>419</v>
      </c>
      <c r="C168" s="45">
        <v>49</v>
      </c>
      <c r="D168" s="67">
        <v>8.09</v>
      </c>
      <c r="E168" s="14">
        <f t="shared" si="104"/>
        <v>29</v>
      </c>
      <c r="F168" s="14">
        <f t="shared" si="105"/>
        <v>0</v>
      </c>
      <c r="G168" s="14">
        <f t="shared" si="106"/>
        <v>29</v>
      </c>
      <c r="H168" s="15">
        <f t="shared" si="107"/>
        <v>29</v>
      </c>
      <c r="I168" s="47">
        <v>40</v>
      </c>
      <c r="J168" s="14">
        <f t="shared" si="108"/>
        <v>0</v>
      </c>
      <c r="K168" s="14">
        <f t="shared" si="109"/>
        <v>21</v>
      </c>
      <c r="L168" s="14">
        <f t="shared" si="110"/>
        <v>21</v>
      </c>
      <c r="M168" s="15">
        <f t="shared" si="111"/>
        <v>21</v>
      </c>
      <c r="N168" s="17"/>
      <c r="O168" s="17"/>
      <c r="P168" s="17"/>
      <c r="Q168" s="17"/>
      <c r="R168" s="17"/>
      <c r="S168" s="17"/>
      <c r="T168" s="50">
        <v>204</v>
      </c>
      <c r="U168" s="16">
        <f t="shared" si="112"/>
        <v>0</v>
      </c>
      <c r="V168" s="16">
        <f t="shared" si="113"/>
        <v>44</v>
      </c>
      <c r="W168" s="16">
        <f t="shared" si="114"/>
        <v>44</v>
      </c>
      <c r="X168" s="15">
        <f t="shared" si="115"/>
        <v>44</v>
      </c>
      <c r="Y168" s="47">
        <v>17</v>
      </c>
      <c r="Z168" s="16">
        <f t="shared" si="116"/>
        <v>0</v>
      </c>
      <c r="AA168" s="16">
        <f t="shared" si="117"/>
        <v>38</v>
      </c>
      <c r="AB168" s="16">
        <f t="shared" si="118"/>
        <v>38</v>
      </c>
      <c r="AC168" s="15">
        <f t="shared" si="119"/>
        <v>38</v>
      </c>
      <c r="AD168" s="18">
        <f t="shared" si="120"/>
        <v>132</v>
      </c>
      <c r="AE168" s="19">
        <f t="shared" si="121"/>
        <v>132</v>
      </c>
      <c r="AF168" s="19">
        <f t="shared" si="103"/>
        <v>85</v>
      </c>
    </row>
    <row r="169" spans="1:32" x14ac:dyDescent="0.25">
      <c r="A169" s="43">
        <v>162</v>
      </c>
      <c r="B169" s="44" t="s">
        <v>420</v>
      </c>
      <c r="C169" s="45">
        <v>49</v>
      </c>
      <c r="D169" s="67">
        <v>7.53</v>
      </c>
      <c r="E169" s="14">
        <f t="shared" si="104"/>
        <v>49</v>
      </c>
      <c r="F169" s="14">
        <f t="shared" si="105"/>
        <v>0</v>
      </c>
      <c r="G169" s="14">
        <f t="shared" si="106"/>
        <v>49</v>
      </c>
      <c r="H169" s="15">
        <f t="shared" si="107"/>
        <v>49</v>
      </c>
      <c r="I169" s="47">
        <v>40</v>
      </c>
      <c r="J169" s="14">
        <f t="shared" si="108"/>
        <v>0</v>
      </c>
      <c r="K169" s="14">
        <f t="shared" si="109"/>
        <v>21</v>
      </c>
      <c r="L169" s="14">
        <f t="shared" si="110"/>
        <v>21</v>
      </c>
      <c r="M169" s="15">
        <f t="shared" si="111"/>
        <v>21</v>
      </c>
      <c r="N169" s="17"/>
      <c r="O169" s="17"/>
      <c r="P169" s="17"/>
      <c r="Q169" s="17"/>
      <c r="R169" s="17"/>
      <c r="S169" s="17"/>
      <c r="T169" s="50">
        <v>202</v>
      </c>
      <c r="U169" s="16">
        <f t="shared" si="112"/>
        <v>0</v>
      </c>
      <c r="V169" s="16">
        <f t="shared" si="113"/>
        <v>42</v>
      </c>
      <c r="W169" s="16">
        <f t="shared" si="114"/>
        <v>42</v>
      </c>
      <c r="X169" s="15">
        <f t="shared" si="115"/>
        <v>42</v>
      </c>
      <c r="Y169" s="47">
        <v>11</v>
      </c>
      <c r="Z169" s="16">
        <f t="shared" si="116"/>
        <v>0</v>
      </c>
      <c r="AA169" s="16">
        <f t="shared" si="117"/>
        <v>22</v>
      </c>
      <c r="AB169" s="16">
        <f t="shared" si="118"/>
        <v>22</v>
      </c>
      <c r="AC169" s="15">
        <f t="shared" si="119"/>
        <v>22</v>
      </c>
      <c r="AD169" s="18">
        <f t="shared" si="120"/>
        <v>134</v>
      </c>
      <c r="AE169" s="19">
        <f t="shared" si="121"/>
        <v>134</v>
      </c>
      <c r="AF169" s="19">
        <f t="shared" si="103"/>
        <v>82</v>
      </c>
    </row>
    <row r="170" spans="1:32" x14ac:dyDescent="0.25">
      <c r="A170" s="43">
        <v>163</v>
      </c>
      <c r="B170" s="44" t="s">
        <v>421</v>
      </c>
      <c r="C170" s="45">
        <v>31</v>
      </c>
      <c r="D170" s="67">
        <v>7.79</v>
      </c>
      <c r="E170" s="14">
        <f t="shared" si="104"/>
        <v>38</v>
      </c>
      <c r="F170" s="14">
        <f t="shared" si="105"/>
        <v>0</v>
      </c>
      <c r="G170" s="14">
        <f t="shared" si="106"/>
        <v>38</v>
      </c>
      <c r="H170" s="15">
        <f t="shared" si="107"/>
        <v>38</v>
      </c>
      <c r="I170" s="47">
        <v>46</v>
      </c>
      <c r="J170" s="14">
        <f t="shared" si="108"/>
        <v>0</v>
      </c>
      <c r="K170" s="14">
        <f t="shared" si="109"/>
        <v>35</v>
      </c>
      <c r="L170" s="14">
        <f t="shared" si="110"/>
        <v>35</v>
      </c>
      <c r="M170" s="15">
        <f t="shared" si="111"/>
        <v>35</v>
      </c>
      <c r="N170" s="17"/>
      <c r="O170" s="17"/>
      <c r="P170" s="17"/>
      <c r="Q170" s="17"/>
      <c r="R170" s="17"/>
      <c r="S170" s="17"/>
      <c r="T170" s="50">
        <v>198</v>
      </c>
      <c r="U170" s="16">
        <f t="shared" si="112"/>
        <v>0</v>
      </c>
      <c r="V170" s="16">
        <f t="shared" si="113"/>
        <v>38</v>
      </c>
      <c r="W170" s="16">
        <f t="shared" si="114"/>
        <v>38</v>
      </c>
      <c r="X170" s="15">
        <f t="shared" si="115"/>
        <v>38</v>
      </c>
      <c r="Y170" s="47">
        <v>21</v>
      </c>
      <c r="Z170" s="16">
        <f t="shared" si="116"/>
        <v>0</v>
      </c>
      <c r="AA170" s="16">
        <f t="shared" si="117"/>
        <v>50</v>
      </c>
      <c r="AB170" s="16">
        <f t="shared" si="118"/>
        <v>50</v>
      </c>
      <c r="AC170" s="15">
        <f t="shared" si="119"/>
        <v>50</v>
      </c>
      <c r="AD170" s="18">
        <f t="shared" si="120"/>
        <v>161</v>
      </c>
      <c r="AE170" s="19">
        <f t="shared" si="121"/>
        <v>161</v>
      </c>
      <c r="AF170" s="19">
        <f t="shared" si="103"/>
        <v>38</v>
      </c>
    </row>
    <row r="171" spans="1:32" x14ac:dyDescent="0.25">
      <c r="A171" s="43">
        <v>164</v>
      </c>
      <c r="B171" s="44" t="s">
        <v>422</v>
      </c>
      <c r="C171" s="45">
        <v>31</v>
      </c>
      <c r="D171" s="67">
        <v>7.6</v>
      </c>
      <c r="E171" s="14">
        <f t="shared" si="104"/>
        <v>46</v>
      </c>
      <c r="F171" s="14">
        <f t="shared" si="105"/>
        <v>0</v>
      </c>
      <c r="G171" s="14">
        <f t="shared" si="106"/>
        <v>46</v>
      </c>
      <c r="H171" s="15">
        <f t="shared" si="107"/>
        <v>46</v>
      </c>
      <c r="I171" s="47">
        <v>57</v>
      </c>
      <c r="J171" s="14">
        <f t="shared" si="108"/>
        <v>62</v>
      </c>
      <c r="K171" s="14">
        <f t="shared" si="109"/>
        <v>0</v>
      </c>
      <c r="L171" s="14">
        <f t="shared" si="110"/>
        <v>62</v>
      </c>
      <c r="M171" s="15">
        <f t="shared" si="111"/>
        <v>62</v>
      </c>
      <c r="N171" s="17"/>
      <c r="O171" s="17"/>
      <c r="P171" s="17"/>
      <c r="Q171" s="17"/>
      <c r="R171" s="17"/>
      <c r="S171" s="17"/>
      <c r="T171" s="50">
        <v>204</v>
      </c>
      <c r="U171" s="16">
        <f t="shared" si="112"/>
        <v>0</v>
      </c>
      <c r="V171" s="16">
        <f t="shared" si="113"/>
        <v>44</v>
      </c>
      <c r="W171" s="16">
        <f t="shared" si="114"/>
        <v>44</v>
      </c>
      <c r="X171" s="15">
        <f t="shared" si="115"/>
        <v>44</v>
      </c>
      <c r="Y171" s="47">
        <v>25</v>
      </c>
      <c r="Z171" s="16">
        <f t="shared" si="116"/>
        <v>0</v>
      </c>
      <c r="AA171" s="16">
        <f t="shared" si="117"/>
        <v>58</v>
      </c>
      <c r="AB171" s="16">
        <f t="shared" si="118"/>
        <v>58</v>
      </c>
      <c r="AC171" s="15">
        <f t="shared" si="119"/>
        <v>58</v>
      </c>
      <c r="AD171" s="18">
        <f t="shared" si="120"/>
        <v>210</v>
      </c>
      <c r="AE171" s="19">
        <f t="shared" si="121"/>
        <v>210</v>
      </c>
      <c r="AF171" s="19">
        <f t="shared" si="103"/>
        <v>3</v>
      </c>
    </row>
    <row r="172" spans="1:32" x14ac:dyDescent="0.25">
      <c r="A172" s="43">
        <v>165</v>
      </c>
      <c r="B172" s="44" t="s">
        <v>423</v>
      </c>
      <c r="C172" s="45">
        <v>31</v>
      </c>
      <c r="D172" s="67">
        <v>7.57</v>
      </c>
      <c r="E172" s="14">
        <f t="shared" si="104"/>
        <v>46</v>
      </c>
      <c r="F172" s="14">
        <f t="shared" si="105"/>
        <v>0</v>
      </c>
      <c r="G172" s="14">
        <f t="shared" si="106"/>
        <v>46</v>
      </c>
      <c r="H172" s="15">
        <f t="shared" si="107"/>
        <v>46</v>
      </c>
      <c r="I172" s="47">
        <v>47</v>
      </c>
      <c r="J172" s="14">
        <f t="shared" si="108"/>
        <v>0</v>
      </c>
      <c r="K172" s="14">
        <f t="shared" si="109"/>
        <v>38</v>
      </c>
      <c r="L172" s="14">
        <f t="shared" si="110"/>
        <v>38</v>
      </c>
      <c r="M172" s="15">
        <f t="shared" si="111"/>
        <v>38</v>
      </c>
      <c r="N172" s="17"/>
      <c r="O172" s="17"/>
      <c r="P172" s="17"/>
      <c r="Q172" s="17"/>
      <c r="R172" s="17"/>
      <c r="S172" s="17"/>
      <c r="T172" s="50">
        <v>188</v>
      </c>
      <c r="U172" s="16">
        <f t="shared" si="112"/>
        <v>0</v>
      </c>
      <c r="V172" s="16">
        <f t="shared" si="113"/>
        <v>32</v>
      </c>
      <c r="W172" s="16">
        <f t="shared" si="114"/>
        <v>32</v>
      </c>
      <c r="X172" s="15">
        <f t="shared" si="115"/>
        <v>32</v>
      </c>
      <c r="Y172" s="47">
        <v>17.5</v>
      </c>
      <c r="Z172" s="16">
        <f t="shared" si="116"/>
        <v>0</v>
      </c>
      <c r="AA172" s="16">
        <f t="shared" si="117"/>
        <v>39</v>
      </c>
      <c r="AB172" s="16">
        <f t="shared" si="118"/>
        <v>39</v>
      </c>
      <c r="AC172" s="15">
        <f t="shared" si="119"/>
        <v>39</v>
      </c>
      <c r="AD172" s="18">
        <f t="shared" si="120"/>
        <v>155</v>
      </c>
      <c r="AE172" s="19">
        <f t="shared" si="121"/>
        <v>155</v>
      </c>
      <c r="AF172" s="19">
        <f t="shared" si="103"/>
        <v>50</v>
      </c>
    </row>
    <row r="173" spans="1:32" x14ac:dyDescent="0.25">
      <c r="A173" s="43">
        <v>166</v>
      </c>
      <c r="B173" s="44" t="s">
        <v>424</v>
      </c>
      <c r="C173" s="45">
        <v>31</v>
      </c>
      <c r="D173" s="67">
        <v>7.67</v>
      </c>
      <c r="E173" s="14">
        <f t="shared" si="104"/>
        <v>42</v>
      </c>
      <c r="F173" s="14">
        <f t="shared" si="105"/>
        <v>0</v>
      </c>
      <c r="G173" s="14">
        <f t="shared" si="106"/>
        <v>42</v>
      </c>
      <c r="H173" s="15">
        <f t="shared" si="107"/>
        <v>42</v>
      </c>
      <c r="I173" s="47">
        <v>45</v>
      </c>
      <c r="J173" s="14">
        <f t="shared" si="108"/>
        <v>0</v>
      </c>
      <c r="K173" s="14">
        <f t="shared" si="109"/>
        <v>32</v>
      </c>
      <c r="L173" s="14">
        <f t="shared" si="110"/>
        <v>32</v>
      </c>
      <c r="M173" s="15">
        <f t="shared" si="111"/>
        <v>32</v>
      </c>
      <c r="N173" s="17"/>
      <c r="O173" s="17"/>
      <c r="P173" s="17"/>
      <c r="Q173" s="17"/>
      <c r="R173" s="17"/>
      <c r="S173" s="17"/>
      <c r="T173" s="50">
        <v>203</v>
      </c>
      <c r="U173" s="16">
        <f t="shared" si="112"/>
        <v>0</v>
      </c>
      <c r="V173" s="16">
        <f t="shared" si="113"/>
        <v>43</v>
      </c>
      <c r="W173" s="16">
        <f t="shared" si="114"/>
        <v>43</v>
      </c>
      <c r="X173" s="15">
        <f t="shared" si="115"/>
        <v>43</v>
      </c>
      <c r="Y173" s="47">
        <v>27.5</v>
      </c>
      <c r="Z173" s="16">
        <f t="shared" si="116"/>
        <v>62</v>
      </c>
      <c r="AA173" s="16">
        <f t="shared" si="117"/>
        <v>0</v>
      </c>
      <c r="AB173" s="16">
        <f t="shared" si="118"/>
        <v>62</v>
      </c>
      <c r="AC173" s="15">
        <f t="shared" si="119"/>
        <v>62</v>
      </c>
      <c r="AD173" s="18">
        <f t="shared" si="120"/>
        <v>179</v>
      </c>
      <c r="AE173" s="19">
        <f t="shared" si="121"/>
        <v>179</v>
      </c>
      <c r="AF173" s="19">
        <f t="shared" si="103"/>
        <v>18</v>
      </c>
    </row>
    <row r="174" spans="1:32" x14ac:dyDescent="0.25">
      <c r="A174" s="43">
        <v>167</v>
      </c>
      <c r="B174" s="44" t="s">
        <v>425</v>
      </c>
      <c r="C174" s="45">
        <v>31</v>
      </c>
      <c r="D174" s="67">
        <v>7.73</v>
      </c>
      <c r="E174" s="14">
        <f t="shared" si="104"/>
        <v>40</v>
      </c>
      <c r="F174" s="14">
        <f t="shared" si="105"/>
        <v>0</v>
      </c>
      <c r="G174" s="14">
        <f t="shared" si="106"/>
        <v>40</v>
      </c>
      <c r="H174" s="15">
        <f t="shared" si="107"/>
        <v>40</v>
      </c>
      <c r="I174" s="47">
        <v>45</v>
      </c>
      <c r="J174" s="14">
        <f t="shared" si="108"/>
        <v>0</v>
      </c>
      <c r="K174" s="14">
        <f t="shared" si="109"/>
        <v>32</v>
      </c>
      <c r="L174" s="14">
        <f t="shared" si="110"/>
        <v>32</v>
      </c>
      <c r="M174" s="15">
        <f t="shared" si="111"/>
        <v>32</v>
      </c>
      <c r="N174" s="17"/>
      <c r="O174" s="17"/>
      <c r="P174" s="17"/>
      <c r="Q174" s="17"/>
      <c r="R174" s="17"/>
      <c r="S174" s="17"/>
      <c r="T174" s="50">
        <v>205</v>
      </c>
      <c r="U174" s="16">
        <f t="shared" si="112"/>
        <v>0</v>
      </c>
      <c r="V174" s="16">
        <f t="shared" si="113"/>
        <v>45</v>
      </c>
      <c r="W174" s="16">
        <f t="shared" si="114"/>
        <v>45</v>
      </c>
      <c r="X174" s="15">
        <f t="shared" si="115"/>
        <v>45</v>
      </c>
      <c r="Y174" s="47">
        <v>18</v>
      </c>
      <c r="Z174" s="16">
        <f t="shared" si="116"/>
        <v>0</v>
      </c>
      <c r="AA174" s="16">
        <f t="shared" si="117"/>
        <v>41</v>
      </c>
      <c r="AB174" s="16">
        <f t="shared" si="118"/>
        <v>41</v>
      </c>
      <c r="AC174" s="15">
        <f t="shared" si="119"/>
        <v>41</v>
      </c>
      <c r="AD174" s="18">
        <f t="shared" si="120"/>
        <v>158</v>
      </c>
      <c r="AE174" s="19">
        <f t="shared" si="121"/>
        <v>158</v>
      </c>
      <c r="AF174" s="19">
        <f t="shared" si="103"/>
        <v>44</v>
      </c>
    </row>
    <row r="175" spans="1:32" x14ac:dyDescent="0.25">
      <c r="A175" s="43">
        <v>168</v>
      </c>
      <c r="B175" s="44" t="s">
        <v>426</v>
      </c>
      <c r="C175" s="45">
        <v>17</v>
      </c>
      <c r="D175" s="67">
        <v>8.3000000000000007</v>
      </c>
      <c r="E175" s="14">
        <f t="shared" si="104"/>
        <v>0</v>
      </c>
      <c r="F175" s="14">
        <f t="shared" si="105"/>
        <v>23</v>
      </c>
      <c r="G175" s="14">
        <f t="shared" si="106"/>
        <v>23</v>
      </c>
      <c r="H175" s="15">
        <f t="shared" si="107"/>
        <v>23</v>
      </c>
      <c r="I175" s="47">
        <v>30</v>
      </c>
      <c r="J175" s="14">
        <f t="shared" si="108"/>
        <v>0</v>
      </c>
      <c r="K175" s="14">
        <f t="shared" si="109"/>
        <v>9</v>
      </c>
      <c r="L175" s="14">
        <f t="shared" si="110"/>
        <v>9</v>
      </c>
      <c r="M175" s="15">
        <f t="shared" si="111"/>
        <v>9</v>
      </c>
      <c r="N175" s="17"/>
      <c r="O175" s="17"/>
      <c r="P175" s="17"/>
      <c r="Q175" s="17"/>
      <c r="R175" s="17"/>
      <c r="S175" s="17"/>
      <c r="T175" s="50">
        <v>170</v>
      </c>
      <c r="U175" s="16">
        <f t="shared" si="112"/>
        <v>0</v>
      </c>
      <c r="V175" s="16">
        <f t="shared" si="113"/>
        <v>23</v>
      </c>
      <c r="W175" s="16">
        <f t="shared" si="114"/>
        <v>23</v>
      </c>
      <c r="X175" s="15">
        <f t="shared" si="115"/>
        <v>23</v>
      </c>
      <c r="Y175" s="47">
        <v>28</v>
      </c>
      <c r="Z175" s="16">
        <f t="shared" si="116"/>
        <v>63</v>
      </c>
      <c r="AA175" s="16">
        <f t="shared" si="117"/>
        <v>0</v>
      </c>
      <c r="AB175" s="16">
        <f t="shared" si="118"/>
        <v>63</v>
      </c>
      <c r="AC175" s="15">
        <f t="shared" si="119"/>
        <v>63</v>
      </c>
      <c r="AD175" s="18">
        <f t="shared" si="120"/>
        <v>118</v>
      </c>
      <c r="AE175" s="19">
        <f t="shared" si="121"/>
        <v>118</v>
      </c>
      <c r="AF175" s="19">
        <f t="shared" si="103"/>
        <v>119</v>
      </c>
    </row>
    <row r="176" spans="1:32" x14ac:dyDescent="0.25">
      <c r="A176" s="43">
        <v>169</v>
      </c>
      <c r="B176" s="44" t="s">
        <v>427</v>
      </c>
      <c r="C176" s="45">
        <v>17</v>
      </c>
      <c r="D176" s="67">
        <v>7.72</v>
      </c>
      <c r="E176" s="14">
        <f t="shared" si="104"/>
        <v>41</v>
      </c>
      <c r="F176" s="14">
        <f t="shared" si="105"/>
        <v>0</v>
      </c>
      <c r="G176" s="14">
        <f t="shared" si="106"/>
        <v>41</v>
      </c>
      <c r="H176" s="15">
        <f t="shared" si="107"/>
        <v>41</v>
      </c>
      <c r="I176" s="47">
        <v>38</v>
      </c>
      <c r="J176" s="14">
        <f t="shared" si="108"/>
        <v>0</v>
      </c>
      <c r="K176" s="14">
        <f t="shared" si="109"/>
        <v>17</v>
      </c>
      <c r="L176" s="14">
        <f t="shared" si="110"/>
        <v>17</v>
      </c>
      <c r="M176" s="15">
        <f t="shared" si="111"/>
        <v>17</v>
      </c>
      <c r="N176" s="17"/>
      <c r="O176" s="17"/>
      <c r="P176" s="17"/>
      <c r="Q176" s="17"/>
      <c r="R176" s="17"/>
      <c r="S176" s="17"/>
      <c r="T176" s="50">
        <v>189</v>
      </c>
      <c r="U176" s="16">
        <f t="shared" si="112"/>
        <v>0</v>
      </c>
      <c r="V176" s="16">
        <f t="shared" si="113"/>
        <v>32</v>
      </c>
      <c r="W176" s="16">
        <f t="shared" si="114"/>
        <v>32</v>
      </c>
      <c r="X176" s="15">
        <f t="shared" si="115"/>
        <v>32</v>
      </c>
      <c r="Y176" s="47">
        <v>16</v>
      </c>
      <c r="Z176" s="16">
        <f t="shared" si="116"/>
        <v>0</v>
      </c>
      <c r="AA176" s="16">
        <f t="shared" si="117"/>
        <v>35</v>
      </c>
      <c r="AB176" s="16">
        <f t="shared" si="118"/>
        <v>35</v>
      </c>
      <c r="AC176" s="15">
        <f t="shared" si="119"/>
        <v>35</v>
      </c>
      <c r="AD176" s="18">
        <f t="shared" si="120"/>
        <v>125</v>
      </c>
      <c r="AE176" s="19">
        <f t="shared" si="121"/>
        <v>125</v>
      </c>
      <c r="AF176" s="19">
        <f t="shared" si="103"/>
        <v>98</v>
      </c>
    </row>
    <row r="177" spans="1:32" x14ac:dyDescent="0.25">
      <c r="A177" s="43">
        <v>170</v>
      </c>
      <c r="B177" s="44" t="s">
        <v>428</v>
      </c>
      <c r="C177" s="45">
        <v>17</v>
      </c>
      <c r="D177" s="67">
        <v>10.130000000000001</v>
      </c>
      <c r="E177" s="14">
        <f t="shared" si="104"/>
        <v>0</v>
      </c>
      <c r="F177" s="14">
        <f t="shared" si="105"/>
        <v>0</v>
      </c>
      <c r="G177" s="14">
        <f t="shared" si="106"/>
        <v>0</v>
      </c>
      <c r="H177" s="15">
        <f t="shared" si="107"/>
        <v>0</v>
      </c>
      <c r="I177" s="47">
        <v>34</v>
      </c>
      <c r="J177" s="14">
        <f t="shared" si="108"/>
        <v>0</v>
      </c>
      <c r="K177" s="14">
        <f t="shared" si="109"/>
        <v>13</v>
      </c>
      <c r="L177" s="14">
        <f t="shared" si="110"/>
        <v>13</v>
      </c>
      <c r="M177" s="15">
        <f t="shared" si="111"/>
        <v>13</v>
      </c>
      <c r="N177" s="17"/>
      <c r="O177" s="17"/>
      <c r="P177" s="17"/>
      <c r="Q177" s="17"/>
      <c r="R177" s="17"/>
      <c r="S177" s="17"/>
      <c r="T177" s="50">
        <v>147</v>
      </c>
      <c r="U177" s="16">
        <f t="shared" si="112"/>
        <v>0</v>
      </c>
      <c r="V177" s="16">
        <f t="shared" si="113"/>
        <v>11</v>
      </c>
      <c r="W177" s="16">
        <f t="shared" si="114"/>
        <v>11</v>
      </c>
      <c r="X177" s="15">
        <f t="shared" si="115"/>
        <v>11</v>
      </c>
      <c r="Y177" s="47">
        <v>18.5</v>
      </c>
      <c r="Z177" s="16">
        <f t="shared" si="116"/>
        <v>0</v>
      </c>
      <c r="AA177" s="16">
        <f t="shared" si="117"/>
        <v>42</v>
      </c>
      <c r="AB177" s="16">
        <f t="shared" si="118"/>
        <v>42</v>
      </c>
      <c r="AC177" s="15">
        <f t="shared" si="119"/>
        <v>42</v>
      </c>
      <c r="AD177" s="18">
        <f t="shared" si="120"/>
        <v>66</v>
      </c>
      <c r="AE177" s="19">
        <f t="shared" si="121"/>
        <v>66</v>
      </c>
      <c r="AF177" s="19">
        <f t="shared" si="103"/>
        <v>168</v>
      </c>
    </row>
    <row r="178" spans="1:32" x14ac:dyDescent="0.25">
      <c r="A178" s="43">
        <v>171</v>
      </c>
      <c r="B178" s="44" t="s">
        <v>429</v>
      </c>
      <c r="C178" s="45">
        <v>17</v>
      </c>
      <c r="D178" s="67">
        <v>7.85</v>
      </c>
      <c r="E178" s="14">
        <f t="shared" si="104"/>
        <v>36</v>
      </c>
      <c r="F178" s="14">
        <f t="shared" si="105"/>
        <v>0</v>
      </c>
      <c r="G178" s="14">
        <f t="shared" si="106"/>
        <v>36</v>
      </c>
      <c r="H178" s="15">
        <f t="shared" si="107"/>
        <v>36</v>
      </c>
      <c r="I178" s="47">
        <v>43</v>
      </c>
      <c r="J178" s="14">
        <f t="shared" si="108"/>
        <v>0</v>
      </c>
      <c r="K178" s="14">
        <f t="shared" si="109"/>
        <v>27</v>
      </c>
      <c r="L178" s="14">
        <f t="shared" si="110"/>
        <v>27</v>
      </c>
      <c r="M178" s="15">
        <f t="shared" si="111"/>
        <v>27</v>
      </c>
      <c r="N178" s="17"/>
      <c r="O178" s="17"/>
      <c r="P178" s="17"/>
      <c r="Q178" s="17"/>
      <c r="R178" s="17"/>
      <c r="S178" s="17"/>
      <c r="T178" s="50">
        <v>194</v>
      </c>
      <c r="U178" s="16">
        <f t="shared" si="112"/>
        <v>0</v>
      </c>
      <c r="V178" s="16">
        <f t="shared" si="113"/>
        <v>35</v>
      </c>
      <c r="W178" s="16">
        <f t="shared" si="114"/>
        <v>35</v>
      </c>
      <c r="X178" s="15">
        <f t="shared" si="115"/>
        <v>35</v>
      </c>
      <c r="Y178" s="47">
        <v>11</v>
      </c>
      <c r="Z178" s="16">
        <f t="shared" si="116"/>
        <v>0</v>
      </c>
      <c r="AA178" s="16">
        <f t="shared" si="117"/>
        <v>22</v>
      </c>
      <c r="AB178" s="16">
        <f t="shared" si="118"/>
        <v>22</v>
      </c>
      <c r="AC178" s="15">
        <f t="shared" si="119"/>
        <v>22</v>
      </c>
      <c r="AD178" s="18">
        <f t="shared" si="120"/>
        <v>120</v>
      </c>
      <c r="AE178" s="19">
        <f t="shared" si="121"/>
        <v>120</v>
      </c>
      <c r="AF178" s="19">
        <f t="shared" si="103"/>
        <v>111</v>
      </c>
    </row>
    <row r="179" spans="1:32" x14ac:dyDescent="0.25">
      <c r="A179" s="43">
        <v>172</v>
      </c>
      <c r="B179" s="44" t="s">
        <v>430</v>
      </c>
      <c r="C179" s="45">
        <v>17</v>
      </c>
      <c r="D179" s="67">
        <v>7.73</v>
      </c>
      <c r="E179" s="14">
        <f t="shared" si="104"/>
        <v>40</v>
      </c>
      <c r="F179" s="14">
        <f t="shared" si="105"/>
        <v>0</v>
      </c>
      <c r="G179" s="14">
        <f t="shared" si="106"/>
        <v>40</v>
      </c>
      <c r="H179" s="15">
        <f t="shared" si="107"/>
        <v>40</v>
      </c>
      <c r="I179" s="47">
        <v>43</v>
      </c>
      <c r="J179" s="14">
        <f t="shared" si="108"/>
        <v>0</v>
      </c>
      <c r="K179" s="14">
        <f t="shared" si="109"/>
        <v>27</v>
      </c>
      <c r="L179" s="14">
        <f t="shared" si="110"/>
        <v>27</v>
      </c>
      <c r="M179" s="15">
        <f t="shared" si="111"/>
        <v>27</v>
      </c>
      <c r="N179" s="17"/>
      <c r="O179" s="17"/>
      <c r="P179" s="17"/>
      <c r="Q179" s="17"/>
      <c r="R179" s="17"/>
      <c r="S179" s="17"/>
      <c r="T179" s="50">
        <v>204</v>
      </c>
      <c r="U179" s="16">
        <f t="shared" si="112"/>
        <v>0</v>
      </c>
      <c r="V179" s="16">
        <f t="shared" si="113"/>
        <v>44</v>
      </c>
      <c r="W179" s="16">
        <f t="shared" si="114"/>
        <v>44</v>
      </c>
      <c r="X179" s="15">
        <f t="shared" si="115"/>
        <v>44</v>
      </c>
      <c r="Y179" s="47">
        <v>16.5</v>
      </c>
      <c r="Z179" s="16">
        <f t="shared" si="116"/>
        <v>0</v>
      </c>
      <c r="AA179" s="16">
        <f t="shared" si="117"/>
        <v>36</v>
      </c>
      <c r="AB179" s="16">
        <f t="shared" si="118"/>
        <v>36</v>
      </c>
      <c r="AC179" s="15">
        <f t="shared" si="119"/>
        <v>36</v>
      </c>
      <c r="AD179" s="18">
        <f t="shared" si="120"/>
        <v>147</v>
      </c>
      <c r="AE179" s="19">
        <f t="shared" si="121"/>
        <v>147</v>
      </c>
      <c r="AF179" s="19">
        <f t="shared" si="103"/>
        <v>64</v>
      </c>
    </row>
    <row r="180" spans="1:32" x14ac:dyDescent="0.25">
      <c r="A180" s="43">
        <v>173</v>
      </c>
      <c r="B180" s="44" t="s">
        <v>431</v>
      </c>
      <c r="C180" s="45">
        <v>12</v>
      </c>
      <c r="D180" s="67">
        <v>8.4</v>
      </c>
      <c r="E180" s="14">
        <f t="shared" si="104"/>
        <v>0</v>
      </c>
      <c r="F180" s="14">
        <f t="shared" si="105"/>
        <v>20</v>
      </c>
      <c r="G180" s="14">
        <f t="shared" si="106"/>
        <v>20</v>
      </c>
      <c r="H180" s="15">
        <f t="shared" si="107"/>
        <v>20</v>
      </c>
      <c r="I180" s="47">
        <v>45</v>
      </c>
      <c r="J180" s="14">
        <f t="shared" si="108"/>
        <v>0</v>
      </c>
      <c r="K180" s="14">
        <f t="shared" si="109"/>
        <v>32</v>
      </c>
      <c r="L180" s="14">
        <f t="shared" si="110"/>
        <v>32</v>
      </c>
      <c r="M180" s="15">
        <f t="shared" si="111"/>
        <v>32</v>
      </c>
      <c r="N180" s="17"/>
      <c r="O180" s="17"/>
      <c r="P180" s="17"/>
      <c r="Q180" s="17"/>
      <c r="R180" s="17"/>
      <c r="S180" s="17"/>
      <c r="T180" s="50">
        <v>183</v>
      </c>
      <c r="U180" s="16">
        <f t="shared" si="112"/>
        <v>0</v>
      </c>
      <c r="V180" s="16">
        <f t="shared" si="113"/>
        <v>29</v>
      </c>
      <c r="W180" s="16">
        <f t="shared" si="114"/>
        <v>29</v>
      </c>
      <c r="X180" s="15">
        <f t="shared" si="115"/>
        <v>29</v>
      </c>
      <c r="Y180" s="47">
        <v>16</v>
      </c>
      <c r="Z180" s="16">
        <f t="shared" si="116"/>
        <v>0</v>
      </c>
      <c r="AA180" s="16">
        <f t="shared" si="117"/>
        <v>35</v>
      </c>
      <c r="AB180" s="16">
        <f t="shared" si="118"/>
        <v>35</v>
      </c>
      <c r="AC180" s="15">
        <f t="shared" si="119"/>
        <v>35</v>
      </c>
      <c r="AD180" s="18">
        <f t="shared" si="120"/>
        <v>116</v>
      </c>
      <c r="AE180" s="19">
        <f t="shared" si="121"/>
        <v>116</v>
      </c>
      <c r="AF180" s="19">
        <f t="shared" si="103"/>
        <v>121</v>
      </c>
    </row>
    <row r="181" spans="1:32" x14ac:dyDescent="0.25">
      <c r="A181" s="43">
        <v>174</v>
      </c>
      <c r="B181" s="44" t="s">
        <v>432</v>
      </c>
      <c r="C181" s="45">
        <v>12</v>
      </c>
      <c r="D181" s="67">
        <v>7.55</v>
      </c>
      <c r="E181" s="14">
        <f t="shared" si="104"/>
        <v>47</v>
      </c>
      <c r="F181" s="14">
        <f t="shared" si="105"/>
        <v>0</v>
      </c>
      <c r="G181" s="14">
        <f t="shared" si="106"/>
        <v>47</v>
      </c>
      <c r="H181" s="15">
        <f t="shared" si="107"/>
        <v>47</v>
      </c>
      <c r="I181" s="47">
        <v>41</v>
      </c>
      <c r="J181" s="14">
        <f t="shared" si="108"/>
        <v>0</v>
      </c>
      <c r="K181" s="14">
        <f t="shared" si="109"/>
        <v>23</v>
      </c>
      <c r="L181" s="14">
        <f t="shared" si="110"/>
        <v>23</v>
      </c>
      <c r="M181" s="15">
        <f t="shared" si="111"/>
        <v>23</v>
      </c>
      <c r="N181" s="17"/>
      <c r="O181" s="17"/>
      <c r="P181" s="17"/>
      <c r="Q181" s="17"/>
      <c r="R181" s="17"/>
      <c r="S181" s="17"/>
      <c r="T181" s="50">
        <v>215</v>
      </c>
      <c r="U181" s="16">
        <f t="shared" si="112"/>
        <v>0</v>
      </c>
      <c r="V181" s="16">
        <f t="shared" si="113"/>
        <v>52</v>
      </c>
      <c r="W181" s="16">
        <f t="shared" si="114"/>
        <v>52</v>
      </c>
      <c r="X181" s="15">
        <f t="shared" si="115"/>
        <v>52</v>
      </c>
      <c r="Y181" s="47">
        <v>12.5</v>
      </c>
      <c r="Z181" s="16">
        <f t="shared" si="116"/>
        <v>0</v>
      </c>
      <c r="AA181" s="16">
        <f t="shared" si="117"/>
        <v>25</v>
      </c>
      <c r="AB181" s="16">
        <f t="shared" si="118"/>
        <v>25</v>
      </c>
      <c r="AC181" s="15">
        <f t="shared" si="119"/>
        <v>25</v>
      </c>
      <c r="AD181" s="18">
        <f t="shared" si="120"/>
        <v>147</v>
      </c>
      <c r="AE181" s="19">
        <f t="shared" si="121"/>
        <v>147</v>
      </c>
      <c r="AF181" s="19">
        <f t="shared" si="103"/>
        <v>64</v>
      </c>
    </row>
    <row r="182" spans="1:32" x14ac:dyDescent="0.25">
      <c r="A182" s="43">
        <v>175</v>
      </c>
      <c r="B182" s="44" t="s">
        <v>433</v>
      </c>
      <c r="C182" s="45">
        <v>12</v>
      </c>
      <c r="D182" s="67">
        <v>7.97</v>
      </c>
      <c r="E182" s="14">
        <f t="shared" si="104"/>
        <v>32</v>
      </c>
      <c r="F182" s="14">
        <f t="shared" si="105"/>
        <v>0</v>
      </c>
      <c r="G182" s="14">
        <f t="shared" si="106"/>
        <v>32</v>
      </c>
      <c r="H182" s="15">
        <f t="shared" si="107"/>
        <v>32</v>
      </c>
      <c r="I182" s="47">
        <v>52</v>
      </c>
      <c r="J182" s="14">
        <f t="shared" si="108"/>
        <v>52</v>
      </c>
      <c r="K182" s="14">
        <f t="shared" si="109"/>
        <v>0</v>
      </c>
      <c r="L182" s="14">
        <f t="shared" si="110"/>
        <v>52</v>
      </c>
      <c r="M182" s="15">
        <f t="shared" si="111"/>
        <v>52</v>
      </c>
      <c r="N182" s="17"/>
      <c r="O182" s="17"/>
      <c r="P182" s="17"/>
      <c r="Q182" s="17"/>
      <c r="R182" s="17"/>
      <c r="S182" s="17"/>
      <c r="T182" s="50">
        <v>190</v>
      </c>
      <c r="U182" s="16">
        <f t="shared" si="112"/>
        <v>0</v>
      </c>
      <c r="V182" s="16">
        <f t="shared" si="113"/>
        <v>33</v>
      </c>
      <c r="W182" s="16">
        <f t="shared" si="114"/>
        <v>33</v>
      </c>
      <c r="X182" s="15">
        <f t="shared" si="115"/>
        <v>33</v>
      </c>
      <c r="Y182" s="47">
        <v>18</v>
      </c>
      <c r="Z182" s="16">
        <f t="shared" si="116"/>
        <v>0</v>
      </c>
      <c r="AA182" s="16">
        <f t="shared" si="117"/>
        <v>41</v>
      </c>
      <c r="AB182" s="16">
        <f t="shared" si="118"/>
        <v>41</v>
      </c>
      <c r="AC182" s="15">
        <f t="shared" si="119"/>
        <v>41</v>
      </c>
      <c r="AD182" s="18">
        <f t="shared" si="120"/>
        <v>158</v>
      </c>
      <c r="AE182" s="19">
        <f t="shared" si="121"/>
        <v>158</v>
      </c>
      <c r="AF182" s="19">
        <f t="shared" si="103"/>
        <v>44</v>
      </c>
    </row>
    <row r="183" spans="1:32" x14ac:dyDescent="0.25">
      <c r="A183" s="43">
        <v>176</v>
      </c>
      <c r="B183" s="44" t="s">
        <v>434</v>
      </c>
      <c r="C183" s="45">
        <v>12</v>
      </c>
      <c r="D183" s="67">
        <v>7.97</v>
      </c>
      <c r="E183" s="14">
        <f t="shared" ref="E183:E184" si="122">IF(D183&gt;8.13,0,IF(D183&gt;8.1,28,IF(D183&gt;8.06,29,IF(D183&gt;8.03,30,IF(D183&gt;8,31,IF(D183&gt;7.95,32,IF(D183&gt;7.93,33,IF(D183&gt;7.9,34,IF(D183&gt;7.85,35,IF(D183&gt;7.83,36,IF(D183&gt;7.8,37,IF(D183&gt;7.75,38,IF(D183&gt;7.74,39,IF(D183&gt;7.72,40,IF(D183&gt;7.7,41,IF(D183&gt;7.65,42,IF(D183&gt;7.64,43,IF(D183&gt;7.62,44,IF(D183&gt;7.6,45,IF(D183&gt;7.55,46,IF(D183&gt;7.54,47,IF(D183&gt;7.53,48,IF(D183&gt;7.5,49,IF(D183&gt;7.45,50,IF(D183&gt;7.43,51,IF(D183&gt;7.4,52,IF(D183&gt;7.35,53,IF(D183&gt;7.34,54,IF(D183&gt;7.3,55,IF(D183&gt;7.25,56,IF(D183&gt;7.24,57,IF(D183&gt;7.2,58,IF(D183&gt;7.15,59,IF(D183&gt;7.1,60,IF(D183&gt;7,61,IF(D183&gt;7,62,IF(D183&gt;6.95,63,IF(D183&gt;6.9,64,IF(D183&gt;6.85,65,IF(D183&gt;6.8,66,IF(D183&gt;6.75,67,IF(D183&gt;6.7,68,IF(D183&gt;6.6,69,IF(D183&gt;6.1,70,))))))))))))))))))))))))))))))))))))))))))))</f>
        <v>32</v>
      </c>
      <c r="F183" s="14">
        <f t="shared" ref="F183:F184" si="123">IF(D183&gt;9.5,0,IF(D183&gt;9.4,1,IF(D183&gt;9.3,2,IF(D183&gt;9.2,3,IF(D183&gt;9.1,4,IF(D183&gt;9.05,5,IF(D183&gt;9,6,IF(D183&gt;8.95,7,IF(D183&gt;8.9,8,IF(D183&gt;8.85,9,IF(D183&gt;8.8,10,IF(D183&gt;8.75,11,IF(D183&gt;8.7,12,IF(D183&gt;8.65,13,IF(D183&gt;8.6,14,IF(D183&gt;8.55,15,IF(D183&gt;8.5,16,IF(D183&gt;8.45,17,IF(D183&gt;8.43,18,IF(D183&gt;8.4,19,IF(D183&gt;8.35,20,IF(D183&gt;8.32,21,IF(D183&gt;8.3,22,IF(D183&gt;8.25,23,IF(D183&gt;8.23,24,IF(D183&gt;8.2,25,IF(D183&gt;8.15,26,IF(D183&gt;8.13,27,))))))))))))))))))))))))))))</f>
        <v>0</v>
      </c>
      <c r="G183" s="14">
        <f t="shared" ref="G183:G184" si="124">E183+F183</f>
        <v>32</v>
      </c>
      <c r="H183" s="15">
        <f t="shared" ref="H183:H184" si="125">G183</f>
        <v>32</v>
      </c>
      <c r="I183" s="47">
        <v>47</v>
      </c>
      <c r="J183" s="14">
        <f t="shared" ref="J183:J184" si="126">IF(I183&lt;49,0,IF(I183&lt;49.5,44,IF(I183&lt;49.7,45,IF(I183&lt;50,46,IF(I183&lt;50.5,47,IF(I183&lt;50.7,48,IF(I183&lt;51,49,IF(I183&lt;51.5,50,IF(I183&lt;52,51,IF(I183&lt;52.5,52,IF(I183&lt;53,53,IF(I183&lt;53.5,54,IF(I183&lt;54,55,IF(I183&lt;54.5,56,IF(I183&lt;55,57,IF(I183&lt;55.5,58,IF(I183&lt;56,59,IF(I183&lt;56.5,60,IF(I183&lt;57,61,IF(I183&lt;57.5,62,IF(I183&lt;58,63,IF(I183&lt;58.5,64,IF(I183&lt;59,65,IF(I183&lt;59.5,66,IF(I183&lt;60,67,IF(I183&lt;60.5,68,IF(I183&lt;61,69,IF(I183&lt;61.5,70,IF(I183&lt;62,71,IF(I183&lt;62.5,72,IF(I183&lt;63,73,IF(I183&lt;63.5,74,IF(I183&lt;64,75,IF(I183&lt;64.5,76,IF(I183&lt;65,77,IF(I183&lt;65.5,78,IF(I183&lt;66,79,IF(I183&lt;66.5,80,IF(I183&lt;67,81,IF(I183&lt;67.5,82,))))))))))))))))))))))))))))))))))))))))</f>
        <v>0</v>
      </c>
      <c r="K183" s="14">
        <f t="shared" ref="K183:K184" si="127">IF(I183&lt;22,0,IF(I183&lt;23,1,IF(I183&lt;24,2,IF(I183&lt;25,3,IF(I183&lt;26,4,IF(I183&lt;27,5,IF(I183&lt;28,6,IF(I183&lt;29,7,IF(I183&lt;30,8,IF(I183&lt;31,9,IF(I183&lt;32,10,IF(I183&lt;33,11,IF(I183&lt;34,12,IF(I183&lt;35,13,IF(I183&lt;36,14,IF(I183&lt;37,15,IF(I183&lt;38,16,IF(I183&lt;38.5,17,IF(I183&lt;39,18,IF(I183&lt;39.5,19,IF(I183&lt;40,20,IF(I183&lt;40.5,21,IF(I183&lt;41,22,IF(I183&lt;41.5,23,IF(I183&lt;42,24,IF(I183&lt;42.5,25,IF(I183&lt;43,26,IF(I183&lt;43.5,27,IF(I183&lt;44,28,IF(I183&lt;44.5,29,IF(I183&lt;44.7,30,IF(I183&lt;45,31,IF(I183&lt;45.5,32,IF(I183&lt;45.7,33,IF(I183&lt;46,34,IF(I183&lt;46.5,35,IF(I183&lt;46.7,36,IF(I183&lt;47,37,IF(I183&lt;47.5,38,IF(I183&lt;47.7,39,IF(I183&lt;48,40,IF(I183&lt;48.5,41,IF(I183&lt;48.7,42,IF(I183&lt;49,43,))))))))))))))))))))))))))))))))))))))))))))</f>
        <v>38</v>
      </c>
      <c r="L183" s="14">
        <f t="shared" ref="L183:L184" si="128">J183+K183</f>
        <v>38</v>
      </c>
      <c r="M183" s="15">
        <f t="shared" ref="M183:M184" si="129">L183</f>
        <v>38</v>
      </c>
      <c r="N183" s="17"/>
      <c r="O183" s="17"/>
      <c r="P183" s="17"/>
      <c r="Q183" s="17"/>
      <c r="R183" s="17"/>
      <c r="S183" s="17"/>
      <c r="T183" s="50">
        <v>190</v>
      </c>
      <c r="U183" s="16">
        <f t="shared" ref="U183:U184" si="130">IF(T183&lt;230,0,IF(T183&lt;232,60,IF(T183&lt;234,61,IF(T183&lt;236,62,IF(T183&lt;238,63,IF(T183&lt;240,64,IF(T183&lt;243,65,IF(T183&lt;246,66,IF(T183&lt;249,67,IF(T183&lt;252,68,IF(T183&lt;255,69,IF(T183&lt;280,70,))))))))))))</f>
        <v>0</v>
      </c>
      <c r="V183" s="16">
        <f t="shared" ref="V183:V184" si="131">IF(T183&lt;116,0,IF(T183&lt;119,1,IF(T183&lt;122,2,IF(T183&lt;125,3,IF(T183&lt;128,4,IF(T183&lt;131,5,IF(T183&lt;134,6,IF(T183&lt;137,7,IF(T183&lt;140,8,IF(T183&lt;143,9,IF(T183&lt;146,10,IF(T183&lt;148,11,IF(T183&lt;150,12,IF(T183&lt;152,13,IF(T183&lt;154,14,IF(T183&lt;156,15,IF(T183&lt;158,16,IF(T183&lt;160,17,IF(T183&lt;162,18,IF(T183&lt;164,19,IF(T183&lt;166,20,IF(T183&lt;168,21,IF(T183&lt;170,22,IF(T183&lt;172,23,IF(T183&lt;174,24,IF(T183&lt;176,25,IF(T183&lt;178,26,IF(T183&lt;180,27,IF(T183&lt;182,28,IF(T183&lt;184,29,IF(T183&lt;186,30,IF(T183&lt;188,31,IF(T183&lt;190,32,IF(T183&lt;192,33,IF(T183&lt;194,34,IF(T183&lt;196,35,IF(T183&lt;197,36,IF(T183&lt;198,37,IF(T183&lt;199,38,IF(T183&lt;200,39,IF(T183&lt;201,40,IF(T183&lt;202,41,IF(T183&lt;203,42,IF(T183&lt;204,43,IF(T183&lt;205,44,IF(T183&lt;206,45,IF(T183&lt;207,46,IF(T183&lt;208,47,IF(T183&lt;209,48,IF(T183&lt;210,49,IF(T183&lt;212,50,IF(T183&lt;214,51,IF(T183&lt;216,52,IF(T183&lt;218,53,IF(T183&lt;220,54,IF(T183&lt;222,55,IF(T183&lt;224,56,IF(T183&lt;226,57,IF(T183&lt;228,58,IF(T183&lt;230,59,))))))))))))))))))))))))))))))))))))))))))))))))))))))))))))</f>
        <v>33</v>
      </c>
      <c r="W183" s="16">
        <f t="shared" ref="W183:W184" si="132">U183+V183</f>
        <v>33</v>
      </c>
      <c r="X183" s="15">
        <f t="shared" ref="X183:X184" si="133">W183</f>
        <v>33</v>
      </c>
      <c r="Y183" s="47">
        <v>20</v>
      </c>
      <c r="Z183" s="16">
        <f t="shared" ref="Z183:Z184" si="134">IF(Y183&lt;26,0,IF(Y183&lt;26.5,60,IF(Y183&lt;27,61,IF(Y183&lt;28,62,IF(Y183&lt;29,63,IF(Y183&lt;30,64,IF(Y183&lt;31,65,IF(Y183&lt;32,66,IF(Y183&lt;33,67,IF(Y183&lt;34,68,IF(Y183&lt;35,69,IF(Y183&lt;36,70,IF(Y183&lt;37,71,IF(Y183&lt;38,72,IF(Y183&lt;39,73,IF(Y183&lt;40,74,IF(Y183&lt;41,75,IF(Y183&lt;42,76,IF(Y183&lt;43,77,)))))))))))))))))))</f>
        <v>0</v>
      </c>
      <c r="AA183" s="16">
        <f t="shared" ref="AA183:AA184" si="135">IF(Y183&lt;-3,0,IF(Y183&lt;-2,1,IF(Y183&lt;-1,2,IF(Y183&lt;0,3,IF(Y183&lt;1,4,IF(Y183&lt;2,5,IF(Y183&lt;3,6,IF(Y183&lt;4,7,IF(Y183&lt;4.5,8,IF(Y183&lt;5,9,IF(Y183&lt;5.5,10,IF(Y183&lt;6,11,IF(Y183&lt;6.5,12,IF(Y183&lt;7,13,IF(Y183&lt;7.5,14,IF(Y183&lt;8,15,IF(Y183&lt;8.5,16,IF(Y183&lt;9,17,IF(Y183&lt;9.5,18,IF(Y183&lt;10,19,IF(Y183&lt;10.5,20,IF(Y183&lt;11,21,IF(Y183&lt;11.5,22,IF(Y183&lt;12,23,IF(Y183&lt;12.5,24,IF(Y183&lt;13,25,IF(Y183&lt;13.5,26,IF(Y183&lt;13.7,27,IF(Y183&lt;14,28,IF(Y183&lt;14.5,29,IF(Y183&lt;14.6,30,IF(Y183&lt;15,31,IF(Y183&lt;15.5,32,IF(Y183&lt;15.6,33,IF(Y183&lt;16,34,IF(Y183&lt;16.5,35,IF(Y183&lt;16.7,36,IF(Y183&lt;17,37,IF(Y183&lt;17.5,38,IF(Y183&lt;17.7,39,IF(Y183&lt;18,40,IF(Y183&lt;18.5,41,IF(Y183&lt;18.6,42,IF(Y183&lt;19,43,IF(Y183&lt;19.5,44,IF(Y183&lt;19.6,45,IF(Y183&lt;20,46,IF(Y183&lt;20.5,47,IF(Y183&lt;20.6,48,IF(Y183&lt;21,49,IF(Y183&lt;21.5,50,IF(Y183&lt;22,51,IF(Y183&lt;22.5,52,IF(Y183&lt;23,53,IF(Y183&lt;23.5,54,IF(Y183&lt;24,55,IF(Y183&lt;24.5,56,IF(Y183&lt;25,57,IF(Y183&lt;25.5,58,IF(Y183&lt;26,59,))))))))))))))))))))))))))))))))))))))))))))))))))))))))))))</f>
        <v>47</v>
      </c>
      <c r="AB183" s="16">
        <f t="shared" ref="AB183:AB184" si="136">Z183+AA183</f>
        <v>47</v>
      </c>
      <c r="AC183" s="15">
        <f t="shared" ref="AC183:AC184" si="137">AB183</f>
        <v>47</v>
      </c>
      <c r="AD183" s="18">
        <f t="shared" ref="AD183:AD184" si="138">H183+M183+S183+X183+AC183</f>
        <v>150</v>
      </c>
      <c r="AE183" s="19">
        <f t="shared" ref="AE183:AE184" si="139">AD183</f>
        <v>150</v>
      </c>
      <c r="AF183" s="19">
        <f t="shared" si="103"/>
        <v>60</v>
      </c>
    </row>
    <row r="184" spans="1:32" x14ac:dyDescent="0.25">
      <c r="A184" s="43">
        <v>177</v>
      </c>
      <c r="B184" s="44" t="s">
        <v>435</v>
      </c>
      <c r="C184" s="45">
        <v>12</v>
      </c>
      <c r="D184" s="67">
        <v>7.62</v>
      </c>
      <c r="E184" s="14">
        <f t="shared" si="122"/>
        <v>45</v>
      </c>
      <c r="F184" s="14">
        <f t="shared" si="123"/>
        <v>0</v>
      </c>
      <c r="G184" s="14">
        <f t="shared" si="124"/>
        <v>45</v>
      </c>
      <c r="H184" s="15">
        <f t="shared" si="125"/>
        <v>45</v>
      </c>
      <c r="I184" s="47">
        <v>32</v>
      </c>
      <c r="J184" s="14">
        <f t="shared" si="126"/>
        <v>0</v>
      </c>
      <c r="K184" s="14">
        <f t="shared" si="127"/>
        <v>11</v>
      </c>
      <c r="L184" s="14">
        <f t="shared" si="128"/>
        <v>11</v>
      </c>
      <c r="M184" s="15">
        <f t="shared" si="129"/>
        <v>11</v>
      </c>
      <c r="N184" s="17"/>
      <c r="O184" s="17"/>
      <c r="P184" s="17"/>
      <c r="Q184" s="17"/>
      <c r="R184" s="17"/>
      <c r="S184" s="17"/>
      <c r="T184" s="50">
        <v>202</v>
      </c>
      <c r="U184" s="16">
        <f t="shared" si="130"/>
        <v>0</v>
      </c>
      <c r="V184" s="16">
        <f t="shared" si="131"/>
        <v>42</v>
      </c>
      <c r="W184" s="16">
        <f t="shared" si="132"/>
        <v>42</v>
      </c>
      <c r="X184" s="15">
        <f t="shared" si="133"/>
        <v>42</v>
      </c>
      <c r="Y184" s="47">
        <v>29</v>
      </c>
      <c r="Z184" s="16">
        <f t="shared" si="134"/>
        <v>64</v>
      </c>
      <c r="AA184" s="16">
        <f t="shared" si="135"/>
        <v>0</v>
      </c>
      <c r="AB184" s="16">
        <f t="shared" si="136"/>
        <v>64</v>
      </c>
      <c r="AC184" s="15">
        <f t="shared" si="137"/>
        <v>64</v>
      </c>
      <c r="AD184" s="18">
        <f t="shared" si="138"/>
        <v>162</v>
      </c>
      <c r="AE184" s="19">
        <f t="shared" si="139"/>
        <v>162</v>
      </c>
      <c r="AF184" s="19">
        <f t="shared" si="103"/>
        <v>37</v>
      </c>
    </row>
    <row r="185" spans="1:32" x14ac:dyDescent="0.25">
      <c r="U185" s="11"/>
      <c r="V185" s="11"/>
    </row>
    <row r="186" spans="1:32" x14ac:dyDescent="0.25">
      <c r="U186" s="11"/>
      <c r="V186" s="11"/>
    </row>
    <row r="187" spans="1:32" x14ac:dyDescent="0.25">
      <c r="U187" s="11"/>
      <c r="V187" s="11"/>
    </row>
    <row r="188" spans="1:32" x14ac:dyDescent="0.25">
      <c r="U188" s="11"/>
      <c r="V188" s="11"/>
    </row>
    <row r="189" spans="1:32" x14ac:dyDescent="0.25">
      <c r="U189" s="11"/>
      <c r="V189" s="11"/>
    </row>
    <row r="190" spans="1:32" x14ac:dyDescent="0.25">
      <c r="U190" s="11"/>
      <c r="V190" s="11"/>
    </row>
    <row r="191" spans="1:32" x14ac:dyDescent="0.25">
      <c r="U191" s="11"/>
      <c r="V191" s="11"/>
    </row>
    <row r="192" spans="1:32" x14ac:dyDescent="0.25">
      <c r="U192" s="11"/>
      <c r="V192" s="11"/>
    </row>
    <row r="193" spans="21:22" x14ac:dyDescent="0.25">
      <c r="U193" s="11"/>
      <c r="V193" s="11"/>
    </row>
    <row r="194" spans="21:22" x14ac:dyDescent="0.25">
      <c r="U194" s="11"/>
      <c r="V194" s="11"/>
    </row>
    <row r="195" spans="21:22" x14ac:dyDescent="0.25">
      <c r="U195" s="11"/>
      <c r="V195" s="11"/>
    </row>
    <row r="196" spans="21:22" x14ac:dyDescent="0.25">
      <c r="U196" s="11"/>
      <c r="V196" s="11"/>
    </row>
    <row r="197" spans="21:22" x14ac:dyDescent="0.25">
      <c r="U197" s="11"/>
      <c r="V197" s="11"/>
    </row>
    <row r="198" spans="21:22" x14ac:dyDescent="0.25">
      <c r="U198" s="11"/>
      <c r="V198" s="11"/>
    </row>
    <row r="199" spans="21:22" x14ac:dyDescent="0.25">
      <c r="U199" s="11"/>
      <c r="V199" s="11"/>
    </row>
    <row r="200" spans="21:22" x14ac:dyDescent="0.25">
      <c r="U200" s="11"/>
      <c r="V200" s="11"/>
    </row>
    <row r="201" spans="21:22" x14ac:dyDescent="0.25">
      <c r="U201" s="11"/>
      <c r="V201" s="11"/>
    </row>
    <row r="202" spans="21:22" x14ac:dyDescent="0.25">
      <c r="U202" s="11"/>
      <c r="V202" s="11"/>
    </row>
    <row r="203" spans="21:22" x14ac:dyDescent="0.25">
      <c r="U203" s="11"/>
      <c r="V203" s="11"/>
    </row>
    <row r="204" spans="21:22" x14ac:dyDescent="0.25">
      <c r="U204" s="11"/>
      <c r="V204" s="11"/>
    </row>
    <row r="205" spans="21:22" x14ac:dyDescent="0.25">
      <c r="U205" s="11"/>
      <c r="V205" s="11"/>
    </row>
    <row r="206" spans="21:22" x14ac:dyDescent="0.25">
      <c r="U206" s="11"/>
      <c r="V206" s="11"/>
    </row>
    <row r="209" spans="8:31" x14ac:dyDescent="0.25">
      <c r="H209" s="69">
        <f>H135+H134+H132+H131</f>
        <v>151</v>
      </c>
      <c r="M209" s="69">
        <f>M135+M133+M132+M131</f>
        <v>196</v>
      </c>
      <c r="X209" s="69">
        <f>X134+X133+X132+X131</f>
        <v>127</v>
      </c>
      <c r="AC209" s="69">
        <f>AC135+AC133+AC132+AC131</f>
        <v>175</v>
      </c>
      <c r="AE209">
        <f>H209+M209+X209+AC209</f>
        <v>649</v>
      </c>
    </row>
  </sheetData>
  <autoFilter ref="A7:AF206">
    <sortState ref="A8:AF307">
      <sortCondition ref="A5:A307"/>
    </sortState>
  </autoFilter>
  <mergeCells count="8">
    <mergeCell ref="A1:AF1"/>
    <mergeCell ref="A2:AF2"/>
    <mergeCell ref="A3:AF3"/>
    <mergeCell ref="B5:B6"/>
    <mergeCell ref="AE5:AE6"/>
    <mergeCell ref="AF5:AF6"/>
    <mergeCell ref="A5:A6"/>
    <mergeCell ref="C5:C6"/>
  </mergeCells>
  <pageMargins left="0.27559055118110237" right="0.27559055118110237" top="0.27559055118110237" bottom="0.27559055118110237" header="0.31496062992125984" footer="0.31496062992125984"/>
  <pageSetup paperSize="9" scale="77" fitToHeight="0" orientation="portrait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U106"/>
  <sheetViews>
    <sheetView workbookViewId="0">
      <selection activeCell="C5" sqref="C5"/>
    </sheetView>
  </sheetViews>
  <sheetFormatPr defaultRowHeight="15" x14ac:dyDescent="0.25"/>
  <cols>
    <col min="1" max="1" width="3.7109375" customWidth="1"/>
    <col min="2" max="2" width="23.140625" customWidth="1"/>
    <col min="3" max="3" width="20.42578125" customWidth="1"/>
    <col min="4" max="4" width="6.42578125" customWidth="1"/>
    <col min="5" max="8" width="0" hidden="1" customWidth="1"/>
    <col min="9" max="9" width="5.42578125" customWidth="1"/>
    <col min="10" max="10" width="6.28515625" customWidth="1"/>
    <col min="11" max="14" width="0" hidden="1" customWidth="1"/>
    <col min="15" max="15" width="5.7109375" customWidth="1"/>
    <col min="16" max="16" width="5.85546875" customWidth="1"/>
    <col min="17" max="20" width="0" hidden="1" customWidth="1"/>
    <col min="21" max="21" width="5.85546875" customWidth="1"/>
    <col min="22" max="22" width="6.140625" customWidth="1"/>
    <col min="23" max="26" width="0" hidden="1" customWidth="1"/>
    <col min="27" max="27" width="6.5703125" customWidth="1"/>
    <col min="28" max="28" width="6.28515625" customWidth="1"/>
    <col min="29" max="31" width="0" hidden="1" customWidth="1"/>
    <col min="32" max="32" width="10.42578125" hidden="1" customWidth="1"/>
    <col min="33" max="33" width="6.140625" customWidth="1"/>
    <col min="34" max="34" width="5.42578125" customWidth="1"/>
    <col min="35" max="38" width="0" hidden="1" customWidth="1"/>
    <col min="39" max="39" width="5.85546875" customWidth="1"/>
    <col min="40" max="40" width="0" hidden="1" customWidth="1"/>
    <col min="41" max="41" width="7.85546875" customWidth="1"/>
    <col min="42" max="42" width="7" customWidth="1"/>
  </cols>
  <sheetData>
    <row r="1" spans="1:177" ht="33.75" x14ac:dyDescent="0.5">
      <c r="A1" t="s">
        <v>20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2"/>
      <c r="FS1" s="2"/>
    </row>
    <row r="3" spans="1:177" x14ac:dyDescent="0.25">
      <c r="A3" s="7" t="s">
        <v>0</v>
      </c>
      <c r="B3" s="7" t="s">
        <v>1</v>
      </c>
      <c r="C3" s="7" t="s">
        <v>39</v>
      </c>
      <c r="D3" s="8" t="s">
        <v>4</v>
      </c>
      <c r="E3" s="8" t="s">
        <v>5</v>
      </c>
      <c r="F3" s="8" t="s">
        <v>5</v>
      </c>
      <c r="G3" s="8" t="s">
        <v>5</v>
      </c>
      <c r="H3" s="8" t="s">
        <v>6</v>
      </c>
      <c r="I3" s="8" t="s">
        <v>8</v>
      </c>
      <c r="J3" s="8" t="s">
        <v>22</v>
      </c>
      <c r="K3" s="8" t="s">
        <v>15</v>
      </c>
      <c r="L3" s="8" t="s">
        <v>15</v>
      </c>
      <c r="M3" s="8" t="s">
        <v>15</v>
      </c>
      <c r="N3" s="8" t="s">
        <v>9</v>
      </c>
      <c r="O3" s="8" t="s">
        <v>16</v>
      </c>
      <c r="P3" s="8" t="s">
        <v>35</v>
      </c>
      <c r="Q3" s="8" t="s">
        <v>31</v>
      </c>
      <c r="R3" s="8" t="s">
        <v>31</v>
      </c>
      <c r="S3" s="8" t="s">
        <v>31</v>
      </c>
      <c r="T3" s="8" t="s">
        <v>11</v>
      </c>
      <c r="U3" s="8" t="s">
        <v>38</v>
      </c>
      <c r="V3" s="8" t="s">
        <v>34</v>
      </c>
      <c r="W3" s="8" t="s">
        <v>33</v>
      </c>
      <c r="X3" s="8" t="s">
        <v>33</v>
      </c>
      <c r="Y3" s="8" t="s">
        <v>33</v>
      </c>
      <c r="Z3" s="8" t="s">
        <v>14</v>
      </c>
      <c r="AA3" s="8" t="s">
        <v>32</v>
      </c>
      <c r="AB3" s="8" t="s">
        <v>2</v>
      </c>
      <c r="AC3" s="8" t="s">
        <v>10</v>
      </c>
      <c r="AD3" s="8" t="s">
        <v>10</v>
      </c>
      <c r="AE3" s="8" t="s">
        <v>10</v>
      </c>
      <c r="AF3" s="8" t="s">
        <v>36</v>
      </c>
      <c r="AG3" s="8" t="s">
        <v>2</v>
      </c>
      <c r="AH3" s="8" t="s">
        <v>12</v>
      </c>
      <c r="AI3" s="8" t="s">
        <v>13</v>
      </c>
      <c r="AJ3" s="8" t="s">
        <v>13</v>
      </c>
      <c r="AK3" s="8" t="s">
        <v>13</v>
      </c>
      <c r="AL3" s="8" t="s">
        <v>37</v>
      </c>
      <c r="AM3" s="8" t="s">
        <v>12</v>
      </c>
      <c r="AN3" s="8" t="s">
        <v>29</v>
      </c>
      <c r="AO3" s="8" t="s">
        <v>25</v>
      </c>
      <c r="AP3" s="8" t="s">
        <v>27</v>
      </c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</row>
    <row r="4" spans="1:177" x14ac:dyDescent="0.25">
      <c r="A4" t="s">
        <v>40</v>
      </c>
      <c r="B4" s="8" t="s">
        <v>43</v>
      </c>
      <c r="C4" s="8" t="s">
        <v>44</v>
      </c>
      <c r="D4" s="8" t="s">
        <v>23</v>
      </c>
      <c r="E4" s="8" t="s">
        <v>3</v>
      </c>
      <c r="F4" s="8" t="s">
        <v>7</v>
      </c>
      <c r="G4" s="8" t="s">
        <v>3</v>
      </c>
      <c r="H4" s="8" t="s">
        <v>3</v>
      </c>
      <c r="I4" s="8" t="s">
        <v>3</v>
      </c>
      <c r="J4" s="8" t="s">
        <v>23</v>
      </c>
      <c r="K4" s="8" t="s">
        <v>3</v>
      </c>
      <c r="L4" s="8" t="s">
        <v>7</v>
      </c>
      <c r="M4" s="8" t="s">
        <v>3</v>
      </c>
      <c r="N4" s="8" t="s">
        <v>3</v>
      </c>
      <c r="O4" s="8" t="s">
        <v>3</v>
      </c>
      <c r="P4" s="8" t="s">
        <v>23</v>
      </c>
      <c r="Q4" s="8" t="s">
        <v>3</v>
      </c>
      <c r="R4" s="8" t="s">
        <v>7</v>
      </c>
      <c r="S4" s="8" t="s">
        <v>3</v>
      </c>
      <c r="T4" s="8" t="s">
        <v>3</v>
      </c>
      <c r="U4" s="8" t="s">
        <v>3</v>
      </c>
      <c r="V4" s="8" t="s">
        <v>23</v>
      </c>
      <c r="W4" s="8" t="s">
        <v>3</v>
      </c>
      <c r="X4" s="8" t="s">
        <v>7</v>
      </c>
      <c r="Y4" s="8" t="s">
        <v>3</v>
      </c>
      <c r="Z4" s="8" t="s">
        <v>3</v>
      </c>
      <c r="AA4" s="8" t="s">
        <v>3</v>
      </c>
      <c r="AB4" s="8" t="s">
        <v>23</v>
      </c>
      <c r="AC4" s="8" t="s">
        <v>3</v>
      </c>
      <c r="AD4" s="8" t="s">
        <v>7</v>
      </c>
      <c r="AE4" s="8" t="s">
        <v>3</v>
      </c>
      <c r="AF4" s="8" t="s">
        <v>3</v>
      </c>
      <c r="AG4" s="8" t="s">
        <v>3</v>
      </c>
      <c r="AH4" s="8" t="s">
        <v>23</v>
      </c>
      <c r="AI4" s="8" t="s">
        <v>3</v>
      </c>
      <c r="AJ4" s="8" t="s">
        <v>7</v>
      </c>
      <c r="AK4" s="8" t="s">
        <v>3</v>
      </c>
      <c r="AL4" s="8" t="s">
        <v>3</v>
      </c>
      <c r="AM4" s="8" t="s">
        <v>3</v>
      </c>
      <c r="AN4" s="8" t="s">
        <v>30</v>
      </c>
      <c r="AO4" s="8" t="s">
        <v>26</v>
      </c>
      <c r="AP4" s="8"/>
      <c r="BB4" s="3"/>
      <c r="BZ4" s="3"/>
      <c r="CX4" s="3"/>
      <c r="DV4" s="3"/>
      <c r="ET4" s="3"/>
    </row>
    <row r="5" spans="1:177" x14ac:dyDescent="0.25">
      <c r="A5">
        <v>1</v>
      </c>
      <c r="D5" s="3">
        <v>6</v>
      </c>
      <c r="E5" s="3">
        <f>IF(D5&gt;8.34,0,IF(D5&gt;8.3,60,IF(D5&gt;8.27,61,IF(D5&gt;8.24,62,IF(D5&gt;8.2,63,IF(D5&gt;8.17,64,IF(D5&gt;8.14,65,IF(D5&gt;8.1,66,IF(D5&gt;8.07,67,IF(D5&gt;8.04,68,IF(D5&gt;8,69,IF(D5&gt;7.98,70,IF(D5&gt;7.95,71,IF(D5&gt;7.93,72,IF(D5&gt;7.9,73,IF(D5&gt;7.88,74,IF(D5&gt;7.85,75,IF(D5&gt;7.83,76,IF(D5&gt;7.8,77,IF(D5&gt;7.78,78,IF(D5&gt;7.75,79,IF(D5&gt;7.73,80,IF(D5&gt;7.7,81,IF(D5&gt;7.68,82,IF(D5&gt;7.66,83,IF(D5&gt;7.64,84,IF(D5&gt;7.62,85,IF(D5&gt;7.6,86,IF(D5&gt;7.59,87,IF(D5&gt;7.57,88,IF(D5&gt;7.55,89,IF(D5&gt;7.53,90,IF(D5&gt;7.51,91,IF(D5&gt;7.5,92,IF(D5&gt;7.49,93,IF(D5&gt;7.47,94,IF(D5&gt;7.45,95,IF(D5&gt;7.43,96,IF(D5&gt;7.41,97,IF(D5&gt;7.4,98,IF(D5&gt;7.39,99,IF(D5&gt;7.37,100,IF(D5&gt;7.35,101,IF(D5&gt;7.33,102,IF(D5&gt;7.31,103,IF(D5&gt;7.3,104,IF(D5&gt;7.29,105,IF(D5&gt;7.28,106,IF(D5&gt;7.26,107,IF(D5&gt;7.24,108,IF(D5&gt;7.22,109,IF(D5&gt;7.21,110,IF(D5&gt;7.2,111,IF(D5&gt;7.19,112,IF(D5&gt;7.18,113,IF(D5&gt;7.17,114,IF(D5&gt;7.15,115,IF(D5&gt;7.13,116,IF(D5&gt;7.11,117,IF(D5&gt;7.1,118,IF(D5&gt;7.09,119,)))))))))))))))))))))))))))))))))))))))))))))))))))))))))))))</f>
        <v>0</v>
      </c>
      <c r="F5" s="3">
        <f>IF(D5&gt;12,0,IF(D5&gt;11.9,1,IF(D5&gt;11.8,2,IF(D5&gt;11.7,3,IF(D5&gt;11.6,4,IF(D5&gt;11.5,5,IF(D5&gt;11.4,6,IF(D5&gt;11.3,7,IF(D5&gt;11.2,8,IF(D5&gt;11.15,9,IF(D5&gt;11.1,10,IF(D5&gt;11,11,IF(D5&gt;10.95,12,IF(D5&gt;10.9,13,IF(D5&gt;10.8,14,IF(D5&gt;10.75,15,IF(D5&gt;10.7,16,IF(D5&gt;10.6,17,IF(D5&gt;10.55,18,IF(D5&gt;10.5,19,IF(D5&gt;10.4,20,IF(D5&gt;10.35,21,IF(D5&gt;10.3,22,IF(D5&gt;10.2,23,IF(D5&gt;10.15,24,IF(D5&gt;10.1,25,IF(D5&gt;10,26,IF(D5&gt;9.95,27,IF(D5&gt;9.9,28,IF(D5&gt;9.8,29,IF(D5&gt;9.75,30,IF(D5&gt;9.7,31,IF(D5&gt;9.6,32,IF(D5&gt;9.55,33,IF(D5&gt;9.5,34,IF(D5&gt;9.45,35,IF(D5&gt;9.4,36,IF(D5&gt;9.35,37,IF(D5&gt;9.3,38,IF(D5&gt;9.25,39,IF(D5&gt;9.2,40,IF(D5&gt;9.15,41,IF(D5&gt;9.1,42,IF(D5&gt;9.05,43,IF(D5&gt;9,44,IF(D5&gt;8.95,45,IF(D5&gt;8.9,46,IF(D5&gt;8.85,47,IF(D5&gt;8.8,48,IF(D5&gt;8.75,49,IF(D5&gt;8.7,50,IF(D5&gt;8.65,51,IF(D5&gt;8.6,52,IF(D5&gt;8.55,53,IF(D5&gt;8.5,54,IF(D5&gt;8.47,55,IF(D5&gt;8.44,56,IF(D5&gt;8.4,57,IF(D5&gt;8.37,58,IF(D5&gt;8.34,59,))))))))))))))))))))))))))))))))))))))))))))))))))))))))))))</f>
        <v>0</v>
      </c>
      <c r="G5" s="3">
        <f>IF(D5&gt;7.09,0,IF(D5&gt;7.08,120,IF(D5&gt;7.07,121,IF(D5&gt;7.06,122,IF(D5&gt;7.05,123,IF(D5&gt;7.04,124,IF(D5&gt;7.03,125,IF(D5&gt;7.02,126,IF(D5&gt;7,127,IF(D5&gt;6.99,128,IF(D5&gt;6.98,129,IF(D5&gt;6.97,130,IF(D5&gt;6.96,131,IF(D5&gt;6.95,132,IF(D5&gt;6.94,133,IF(D5&gt;6.93,134,IF(D5&gt;6.92,135,IF(D5&gt;6.91,136,IF(D5&gt;6.9,137,IF(D5&gt;6.89,138,IF(D5&gt;6.88,139,IF(D5&gt;6.87,140,IF(D5&gt;6.86,141,IF(D5&gt;6.85,142,IF(D5&gt;6.84,143,IF(D5&gt;7.83,144,IF(D5&gt;6.825,145,IF(D5&gt;6.82,146,IF(D5&gt;6.815,147,IF(D5&gt;6.81,148,IF(D5&gt;6.8,149,IF(D5&lt;6.81,150,))))))))))))))))))))))))))))))))</f>
        <v>150</v>
      </c>
      <c r="H5" s="3">
        <f>E5+F5+G5</f>
        <v>150</v>
      </c>
      <c r="I5" s="3">
        <f>H5</f>
        <v>150</v>
      </c>
      <c r="J5" s="3">
        <v>1.27</v>
      </c>
      <c r="K5" s="3">
        <f>IF(J5&gt;1.49,0,IF(J5&gt;1.484,60,IF(J5&gt;1.478,61,IF(J5&gt;1.462,62,IF(J5&gt;1.466,63,IF(J5&gt;1.46,64,IF(J5&gt;1.454,65,IF(J5&gt;1.448,66,IF(J5&gt;1.443,67,IF(J5&gt;1.438,68,IF(J5&gt;1.433,69,IF(J5&gt;1.428,70,IF(J5&gt;1.423,71,IF(J5&gt;1.418,72,IF(J5&gt;1.413,73,IF(J5&gt;1.408,74,IF(J5&gt;1.403,75,IF(J5&gt;1.398,76,IF(J5&gt;1.394,77,IF(J5&gt;1.389,78,IF(J5&gt;1.385,79,IF(J5&gt;1.381,80,IF(J5&gt;1.377,81,IF(J5&gt;1.373,82,IF(J5&gt;1.369,83,IF(J5&gt;1.366,84,IF(J5&gt;1.363,85,IF(J5&gt;1.359,86,IF(J5&gt;1.356,87,IF(J5&gt;1.353,88,IF(J5&gt;1.35,89,IF(J5&gt;1.347,90,IF(J5&gt;1.344,91,IF(J5&gt;1.341,92,IF(J5&gt;1.338,93,IF(J5&gt;1.335,94,IF(J5&gt;1.332,95,IF(J5&gt;1.329,96,IF(J5&gt;1.326,97,IF(J5&gt;1.323,98,IF(J5&gt;1.32,99,IF(J5&gt;1.317,100,IF(J5&gt;1.314,101,IF(J5&gt;1.311,102,IF(J5&gt;1.308,103,IF(J5&gt;1.305,104,IF(J5&gt;1.303,105,IF(J5&gt;1.3,106,IF(J5&gt;1.298,107,IF(J5&gt;1.295,108,IF(J5&gt;1.293,109,IF(J5&gt;1.291,110,IF(J5&gt;1.288,111,IF(J5&gt;1.286,112,IF(J5&gt;1.284,113,IF(J5&gt;1.28,114,IF(J5&gt;1.278,115,IF(J5&gt;1.276,116,IF(J5&gt;1.274,117,IF(J5&gt;1.272,118,IF(J5&gt;1.27,119,)))))))))))))))))))))))))))))))))))))))))))))))))))))))))))))</f>
        <v>0</v>
      </c>
      <c r="L5" s="3">
        <f>IF(J5&gt;2.531,0,IF(J5&gt;2.513,1,IF(J5&gt;2.495,2,IF(J5&gt;2.478,3,IF(J5&gt;2.461,4,IF(J5&gt;2.445,5,IF(J5&gt;2.43,6,IF(J5&gt;2.416,7,IF(J5&gt;2.402,8,IF(J5&gt;2.389,9,IF(J5&gt;2.376,10,IF(J5&gt;2.363,11,IF(J5&gt;2.35,12,IF(J5&gt;2.337,13,IF(J5&gt;2.321,14,IF(J5&gt;2.311,15,IF(J5&gt;2.298,16,IF(J5&gt;2.285,17,IF(J5&gt;2.272,18,IF(J5&gt;2.259,19,IF(J5&gt;2.246,20,IF(J5&gt;2.233,21,IF(J5&gt;2.22,22,IF(J5&gt;2.208,23,IF(J5&gt;2.196,24,IF(J5&gt;2.184,25,IF(J5&gt;2.173,26,IF(J5&gt;2.162,27,IF(J5&gt;2.151,28,IF(J5&gt;2.141,29,IF(J5&gt;2.132,30,IF(J5&gt;2.123,31,IF(J5&gt;2.114,32,IF(J5&gt;2.105,33,IF(J5&gt;2.096,34,IF(J5&gt;2.087,35,IF(J5&gt;2.078,36,IF(J5&gt;2.069,37,IF(J5&gt;2.06,38,IF(J5&gt;2.051,39,IF(J5&gt;2.042,40,IF(J5&gt;2.033,41,IF(J5&gt;2.024,42,IF(J5&gt;2.015,43,IF(J5&gt;2.006,44,IF(J5&gt;1.597,45,IF(J5&gt;1.588,46,IF(J5&gt;1.579,47,IF(J5&gt;1.57,48,IF(J5&gt;1.561,49,IF(J5&gt;1.552,50,IF(J5&gt;1.544,51,IF(J5&gt;1.536,52,IF(J5&gt;1.529,53,IF(J5&gt;1.522,54,IF(J5&gt;1.515,55,IF(J5&gt;1.508,56,IF(J5&gt;1.502,57,IF(J5&gt;1.496,58,IF(J5&gt;1.49,59,))))))))))))))))))))))))))))))))))))))))))))))))))))))))))))</f>
        <v>0</v>
      </c>
      <c r="M5" s="3">
        <f>IF(J5&gt;1.27,0,IF(J5&gt;1.268,120,IF(J5&gt;1.266,121,IF(J5&gt;1.264,122,IF(J5&gt;1.262,123,IF(J5&gt;1.26,124,IF(J5&gt;1.258,125,IF(J5&gt;1.256,126,IF(J5&gt;1.254,127,IF(J5&gt;1.252,128,IF(J5&gt;1.25,129,IF(J5&gt;1.248,130,IF(J5&gt;1.246,131,IF(J5&gt;1.244,132,IF(J5&gt;1.242,133,IF(J5&gt;1.24,134,IF(J5&gt;1.239,135,IF(J5&gt;1.237,136,IF(J5&gt;1.235,137,IF(J5&gt;1.233,138,IF(J5&gt;1.231,139,IF(J5&gt;1.23,140,IF(J5&gt;1.228,141,IF(J5&gt;1.227,142,IF(J5&gt;1.225,143,IF(J5&gt;1.224,144,IF(J5&gt;1.223,145,IF(J5&gt;1.221,146,IF(J5&gt;1.22,147,IF(J5&gt;1.218,148,IF(J5&gt;1.217,149,IF(J5&lt;1.218,150,))))))))))))))))))))))))))))))))</f>
        <v>120</v>
      </c>
      <c r="N5" s="3">
        <f>K5+L5+M5</f>
        <v>120</v>
      </c>
      <c r="O5" s="3">
        <f>N5</f>
        <v>120</v>
      </c>
      <c r="P5" s="3">
        <v>1.5529999999999999</v>
      </c>
      <c r="Q5" s="3">
        <f>IF(P5&gt;2.342,0,IF(P5&gt;2.333,60,IF(P5&gt;2.324,61,IF(P5&gt;2.315,62,IF(P5&gt;2.306,63,IF(P5&gt;2.297,64,IF(P5&gt;2.289,65,IF(P5&gt;2.281,66,IF(P5&gt;2.273,67,IF(P5&gt;2.265,68,IF(P5&gt;2.258,69,IF(P5&gt;2.251,70,IF(P5&gt;2.244,71,IF(P5&gt;2.238,72,IF(P5&gt;2.232,73,IF(P5&gt;2.223,74,IF(P5&gt;2.219,75,IF(P5&gt;2.213,76,IF(P5&gt;2.207,77,IF(P5&gt;2.2,78,IF(P5&gt;2.194,79,IF(P5&gt;2.188,80,IF(P5&gt;2.182,81,IF(P5&gt;2.176,82,IF(P5&gt;2.171,83,IF(P5&gt;2.166,84,IF(P5&gt;2.161,85,IF(P5&gt;2.156,86,IF(P5&gt;2.152,87,IF(P5&gt;2.147,88,IF(P5&gt;2.143,89,IF(P5&gt;2.138,90,IF(P5&gt;2.134,91,IF(P5&gt;2.13,92,IF(P5&gt;2.125,93,IF(P5&gt;2.121,94,IF(P5&gt;2.117,95,IF(P5&gt;2.113,96,IF(P5&gt;2.109,97,IF(P5&gt;2.104,98,IF(P5&gt;2.1,99,IF(P5&gt;2.096,100,IF(P5&gt;2.092,101,IF(P5&gt;2.088,102,IF(P5&gt;2.084,103,IF(P5&gt;2.08,104,IF(P5&gt;2.076,105,IF(P5&gt;2.072,106,IF(P5&gt;2.069,107,IF(P5&gt;2.065,108,IF(P5&gt;2.062,109,IF(P5&gt;2.058,110,IF(P5&gt;2.055,111,IF(P5&gt;2.051,112,IF(P5&gt;2.048,113,IF(P5&gt;2.044,114,IF(P5&gt;2.041,115,IF(P5&gt;2.037,116,IF(P5&gt;2.034,117,IF(P5&gt;2.03,118,IF(P5&gt;2.027,119,)))))))))))))))))))))))))))))))))))))))))))))))))))))))))))))</f>
        <v>0</v>
      </c>
      <c r="R5" s="3">
        <f>IF(P5&gt;4.076,0,IF(P5&gt;4.048,1,IF(P5&gt;4.021,2,IF(P5&gt;3.594,3,IF(P5&gt;3.568,4,IF(P5&gt;3.543,5,IF(P5&gt;3.519,6,IF(P5&gt;3.496,7,IF(P5&gt;3.474,8,IF(P5&gt;3.453,9,IF(P5&gt;3.432,10,IF(P5&gt;3.411,11,IF(P5&gt;3.39,12,IF(P5&gt;3.369,13,IF(P5&gt;3.318,14,IF(P5&gt;3.327,15,IF(P5&gt;3.307,16,IF(P5&gt;3.287,17,IF(P5&gt;3.268,18,IF(P5&gt;3.25,19,IF(P5&gt;3.233,20,IF(P5&gt;3.217,21,IF(P5&gt;3.201,22,IF(P5&gt;3.185,23,IF(P5&gt;3.17,24,IF(P5&gt;3.155,25,IF(P5&gt;3.14,26,IF(P5&gt;3.126,27,IF(P5&gt;3.112,28,IF(P5&gt;3.098,29,IF(P5&gt;3.085,30,IF(P5&gt;3.072,31,IF(P5&gt;3.059,32,IF(P5&gt;3.046,33,IF(P5&gt;3.033,34,IF(P5&gt;3.02,35,IF(P5&gt;3.007,36,IF(P5&gt;2.594,37,IF(P5&gt;2.582,38,IF(P5&gt;2.57,39,IF(P5&gt;2.558,40,IF(P5&gt;2.546,41,IF(P5&gt;2.534,42,IF(P5&gt;2.522,43,IF(P5&gt;2.51,44,IF(P5&gt;2.488,45,IF(P5&gt;2.476,46,IF(P5&gt;2.464,47,IF(P5&gt;2.452,48,IF(P5&gt;2.441,49,IF(P5&gt;2.43,50,IF(P5&gt;2.419,51,IF(P5&gt;2.408,52,IF(P5&gt;2.397,53,IF(P5&gt;2.387,54,IF(P5&gt;2.378,55,IF(P5&gt;2.369,56,IF(P5&gt;2.36,57,IF(P5&gt;2.351,58,IF(P5&gt;2.342,59,))))))))))))))))))))))))))))))))))))))))))))))))))))))))))))</f>
        <v>0</v>
      </c>
      <c r="S5" s="3">
        <f>IF(P5&gt;2.027,0,IF(P5&gt;2.024,120,IF(P5&gt;2.021,121,IF(P5&gt;2.018,122,IF(P5&gt;2.015,123,IF(P5&gt;2.012,124,IF(P5&gt;2.009,125,IF(P5&gt;2.006,126,IF(P5&gt;2.003,127,IF(P5&gt;2,128,IF(P5&gt;1.598,129,IF(P5&gt;1.595,130,IF(P5&gt;1.593,131,IF(P5&gt;1.59,132,IF(P5&gt;1.588,133,IF(P5&gt;1.585,134,IF(P5&gt;1.583,135,IF(P5&gt;1.581,136,IF(P5&gt;1.579,137,IF(P5&gt;1.576,138,IF(P5&gt;1.574,139,IF(P5&gt;1.572,140,IF(P5&gt;1.569,141,IF(P5&gt;1.567,142,IF(P5&gt;1.565,143,IF(P5&gt;1.563,144,IF(P5&gt;1.561,145,IF(P5&gt;1.559,146,IF(P5&gt;1.557,147,IF(P5&gt;1.555,148,IF(P5&gt;1.553,149,IF(P5&lt;1.554,150,))))))))))))))))))))))))))))))))</f>
        <v>150</v>
      </c>
      <c r="T5" s="3">
        <f>Q5+R5+S5</f>
        <v>150</v>
      </c>
      <c r="U5" s="3">
        <f>T5</f>
        <v>150</v>
      </c>
      <c r="V5" s="3">
        <v>3.1819999999999999</v>
      </c>
      <c r="W5" s="3">
        <f>IF(V5&gt;3.17,0,IF(V5&gt;3.158,60,IF(V5&gt;3.146,61,IF(V5&gt;3.134,62,IF(V5&gt;3.122,63,IF(V5&gt;3.111,64,IF(V5&gt;3.1,65,IF(V5&gt;3.09,66,IF(V5&gt;3.08,67,IF(V5&gt;3.071,68,IF(V5&gt;3.062,69,IF(V5&gt;3.053,70,IF(V5&gt;3.044,71,IF(V5&gt;3.035,72,IF(V5&gt;3.027,73,IF(V5&gt;3.019,74,IF(V5&gt;3.011,75,IF(V5&gt;3.004,76,IF(V5&gt;2.597,77,IF(V5&gt;2.59,78,IF(V5&gt;2.583,79,IF(V5&gt;2.576,80,IF(V5&gt;2.569,81,IF(V5&gt;2.562,82,IF(V5&gt;2.555,83,IF(V5&gt;2.548,84,IF(V5&gt;2.542,85,IF(V5&gt;2.535,86,IF(V5&gt;2.529,87,IF(V5&gt;2.523,88,IF(V5&gt;2.517,89,IF(V5&gt;2.511,90,IF(V5&gt;2.505,91,IF(V5&gt;2.5,92,IF(V5&gt;2.494,93,IF(V5&gt;2.489,94,IF(V5&gt;2.483,95,IF(V5&gt;2.478,96,IF(V5&gt;2.472,97,IF(V5&gt;2.467,98,IF(V5&gt;2.462,99,IF(V5&gt;2.457,100,IF(V5&gt;2.452,101,IF(V5&gt;2.447,102,IF(V5&gt;2.442,103,IF(V5&gt;2.438,104,IF(V5&gt;2.433,105,IF(V5&gt;2.428,106,IF(V5&gt;2.424,107,IF(V5&gt;2.419,108,IF(V5&gt;2.415,109,IF(V5&gt;2.41,110,IF(V5&gt;2.405,111,IF(V5&gt;2.401,112,IF(V5&gt;2.397,113,IF(V5&gt;2.393,114,IF(V5&gt;2.389,115,IF(V5&gt;2.385,116,IF(V5&gt;2.381,117,IF(V5&gt;2.377,118,IF(V5&gt;2.373,119,)))))))))))))))))))))))))))))))))))))))))))))))))))))))))))))</f>
        <v>0</v>
      </c>
      <c r="X5" s="3">
        <f>IF(V5&gt;5.145,0,IF(V5&gt;5.1,1,IF(V5&gt;5.06,2,IF(V5&gt;5.024,3,IF(V5&gt;4.592,4,IF(V5&gt;4.562,5,IF(V5&gt;4.534,6,IF(V5&gt;4.508,7,IF(V5&gt;4.484,8,IF(V5&gt;4.461,9,IF(V5&gt;4.438,10,IF(V5&gt;4.415,11,IF(V5&gt;4.392,12,IF(V5&gt;4.37,13,IF(V5&gt;4.348,14,IF(V5&gt;4.326,15,IF(V5&gt;4.304,16,IF(V5&gt;4.282,17,IF(V5&gt;4.26,18,IF(V5&gt;4.238,19,IF(V5&gt;4.217,20,IF(V5&gt;4.196,21,IF(V5&gt;4.176,22,IF(V5&gt;4.157,23,IF(V5&gt;4.138,24,IF(V5&gt;4.119,25,IF(V5&gt;4.1,26,IF(V5&gt;4.081,27,IF(V5&gt;4.063,28,IF(V5&gt;4.045,29,IF(V5&gt;4.028,30,IF(V5&gt;4.011,31,IF(V5&gt;3.594,32,IF(V5&gt;3.577,33,IF(V5&gt;3.56,34,IF(V5&gt;3.543,35,IF(V5&gt;3.526,36,IF(V5&gt;3.509,37,IF(V5&gt;3.492,38,IF(V5&gt;3.475,39,IF(V5&gt;3.458,40,IF(V5&gt;3.441,41,IF(V5&gt;3.424,42,IF(V5&gt;3.407,43,IF(V5&gt;3.39,44,IF(V5&gt;3.373,45,IF(V5&gt;3.356,46,IF(V5&gt;3.339,47,IF(V5&gt;3.322,48,IF(V5&gt;3.305,49,IF(V5&gt;3.288,50,IF(V5&gt;3.27,51,IF(V5&gt;3.257,52,IF(V5&gt;3.243,53,IF(V5&gt;3.23,54,IF(V5&gt;3.218,55,IF(V5&gt;3.206,56,IF(V5&gt;3.194,57,IF(V5&gt;3.182,58,IF(V5&gt;3.17,59,))))))))))))))))))))))))))))))))))))))))))))))))))))))))))))</f>
        <v>59</v>
      </c>
      <c r="Y5" s="3">
        <f>IF(V5&gt;2.373,0,IF(V5&gt;2.369,120,IF(V5&gt;2.365,121,IF(V5&gt;2.362,122,IF(V5&gt;2.358,123,IF(V5&gt;2.354,124,IF(V5&gt;2.351,125,IF(V5&gt;2.347,126,IF(V5&gt;2.344,127,IF(V5&gt;2.34,128,IF(V5&gt;2.337,129,IF(V5&gt;2.333,130,IF(V5&gt;2.33,131,IF(V5&gt;2.326,132,IF(V5&gt;2.323,133,IF(V5&gt;2.32,134,IF(V5&gt;2.317,135,IF(V5&gt;2.314,136,IF(V5&gt;2.311,137,IF(V5&gt;2.308,138,IF(V5&gt;2.305,139,IF(V5&gt;2.302,140,IF(V5&gt;2.3,141,IF(V5&gt;2.297,142,IF(V5&gt;2.295,143,IF(V5&gt;2.292,144,IF(V5&gt;2.29,145,IF(V5&gt;2.287,146,IF(V5&gt;2.285,147,IF(V5&gt;2.282,148,IF(V5&gt;2.28,149,IF(V5&lt;2.2801,150,))))))))))))))))))))))))))))))))</f>
        <v>0</v>
      </c>
      <c r="Z5" s="3">
        <f>W5+X5+Y5</f>
        <v>59</v>
      </c>
      <c r="AA5" s="3">
        <f>Z5</f>
        <v>59</v>
      </c>
      <c r="AB5" s="3">
        <v>643</v>
      </c>
      <c r="AC5" s="3">
        <f>IF(AB5&lt;466,0,IF(AB5&lt;470,60,IF(AB5&lt;474,61,IF(AB5&lt;478,62,IF(AB5&lt;482,63,IF(AB5&lt;486,64,IF(AB5&lt;490,65,IF(AB5&lt;494,66,IF(AB5&lt;498,67,IF(AB5&lt;502,68,IF(AB5&lt;506,69,IF(AB5&lt;510,70,IF(AB5&lt;514,71,IF(AB5&lt;517,72,IF(AB5&lt;521,73,IF(AB5&lt;524,74,IF(AB5&lt;527,75,IF(AB5&lt;530,76,IF(AB5&lt;533,77,IF(AB5&lt;536,78,IF(AB5&lt;539,79,IF(AB5&lt;541,80,IF(AB5&lt;544,81,IF(AB5&lt;547,82,IF(AB5&lt;550,83,IF(AB5&lt;552,84,IF(AB5&lt;555,85,IF(AB5&lt;558,86,IF(AB5&lt;560,87,IF(AB5&lt;563,88,IF(AB5&lt;566,89,IF(AB5&lt;568,90,IF(AB5&lt;571,91,IF(AB5&lt;574,92,IF(AB5&lt;576,93,IF(AB5&lt;579,94,IF(AB5&lt;582,95,IF(AB5&lt;584,96,IF(AB5&lt;587,97,IF(AB5&lt;590,98,IF(AB5&lt;592,99,IF(AB5&lt;595,100,IF(AB5&lt;598,101,IF(AB5&lt;600,102,IF(AB5&lt;603,103,IF(AB5&lt;606,104,IF(AB5&lt;608,105,IF(AB5&lt;611,106,IF(AB5&lt;614,107,IF(AB5&lt;616,108,IF(AB5&lt;619,109,IF(AB5&lt;622,110,IF(AB5&lt;624,111,IF(AB5&lt;627,112,IF(AB5&lt;630,113,IF(AB5&lt;632,114,IF(AB5&lt;635,115,IF(AB5&lt;637,116,IF(AB5&lt;640,117,IF(AB5&lt;642,118,IF(AB5&lt;644,119,)))))))))))))))))))))))))))))))))))))))))))))))))))))))))))))</f>
        <v>119</v>
      </c>
      <c r="AD5" s="3">
        <f>IF(AB5&lt;269,0,IF(AB5&lt;295,1,IF(AB5&lt;297,2,IF(AB5&lt;299,3,IF(AB5&lt;301,4,IF(AB5&lt;303,5,IF(AB5&lt;305,6,IF(AB5&lt;307,7,IF(AB5&lt;309,8,IF(AB5&lt;311,9,IF(AB5&lt;313,10,IF(AB5&lt;315,11,IF(AB5&lt;317,12,IF(AB5&lt;319,13,IF(AB5&lt;321,14,IF(AB5&lt;323,15,IF(AB5&lt;325,16,IF(AB5&lt;327,17,IF(AB5&lt;329,18,IF(AB5&lt;331,19,IF(AB5&lt;333,20,IF(AB5&lt;335,21,IF(AB5&lt;337,22,IF(AB5&lt;339,23,IF(AB5&lt;341,24,IF(AB5&lt;343,25,IF(AB5&lt;345,26,IF(AB5&lt;347,27,IF(AB5&lt;350,28,IF(AB5&lt;352,29,IF(AB5&lt;356,30,IF(AB5&lt;359,31,IF(AB5&lt;365,32,IF(AB5&lt;366,33,IF(AB5&lt;368,34,IF(AB5&lt;371,35,IF(AB5&lt;374,36,IF(AB5&lt;378,37,IF(AB5&lt;382,38,IF(AB5&lt;386,39,IF(AB5&lt;390,40,IF(AB5&lt;394,41,IF(AB5&lt;398,42,IF(AB5&lt;402,43,IF(AB5&lt;406,44,IF(AB5&lt;410,45,IF(AB5&lt;414,46,IF(AB5&lt;418,47,IF(AB5&lt;422,48,IF(AB5&lt;426,49,IF(AB5&lt;430,50,IF(AB5&lt;434,51,IF(AB5&lt;438,52,IF(AB5&lt;442,53,IF(AB5&lt;446,54,IF(AB5&lt;450,55,IF(AB5&lt;454,56,IF(AB5&lt;458,57,IF(AB5&lt;462,58,IF(AB5&lt;466,59,))))))))))))))))))))))))))))))))))))))))))))))))))))))))))))</f>
        <v>0</v>
      </c>
      <c r="AE5" s="3">
        <f>IF(AB5&lt;644,0,IF(AB5&lt;646,120,IF(AB5&lt;648,121,IF(AB5&lt;650,122,IF(AB5&lt;652,123,IF(AB5&lt;654,124,IF(AB5&lt;656,125,IF(AB5&lt;658,126,IF(AB5&lt;660,127,IF(AB5&lt;662,128,IF(AB5&lt;664,129,IF(AB5&lt;666,130,IF(AB5&lt;668,131,IF(AB5&lt;670,132,IF(AB5&lt;672,133,IF(AB5&lt;674,134,IF(AB5&lt;676,135,IF(AB5&lt;678,136,IF(AB5&lt;680,137,IF(AB5&lt;682,138,IF(AB5&lt;684,139,IF(AB5&lt;686,140,IF(AB5&lt;688,141,IF(AB5&lt;689,142,IF(AB5&lt;691,143,IF(AB5&lt;693,144,IF(AB5&lt;694,145,IF(AB5&lt;696,146,IF(AB5&lt;697,147,IF(AB5&lt;699,148,IF(AB5&lt;700,149,IF(AB5&gt;699,150,))))))))))))))))))))))))))))))))</f>
        <v>0</v>
      </c>
      <c r="AF5" s="3">
        <f>AC5+AD5+AE5</f>
        <v>119</v>
      </c>
      <c r="AG5" s="3">
        <f>AF5</f>
        <v>119</v>
      </c>
      <c r="AH5" s="3">
        <v>111</v>
      </c>
      <c r="AI5" s="3">
        <f>IF(AH5&lt;48.3,0,IF(AH5&lt;49,60,IF(AH5&lt;49.7,61,IF(AH5&lt;50.4,62,IF(AH5&lt;51.1,63,IF(AH5&lt;51.8,64,IF(AH5&lt;52.5,65,IF(AH5&lt;53.2,66,IF(AH5&lt;53.9,67,IF(AH5&lt;54.6,68,IF(AH5&lt;55.3,69,IF(AH5&lt;56,70,IF(AH5&lt;56.7,71,IF(AH5&lt;57.4,72,IF(AH5&lt;58.1,73,IF(AH5&lt;58.8,74,IF(AH5&lt;59.5,75,IF(AH5&lt;60.2,76,IF(AH5&lt;60.9,77,IF(AH5&lt;61.6,78,IF(AH5&lt;62.3,79,IF(AH5&lt;63,80,IF(AH5&lt;63.7,81,IF(AH5&lt;64.4,82,IF(AH5&lt;65.1,83,IF(AH5&lt;65.8,84,IF(AH5&lt;66.5,85,IF(AH5&lt;67.2,86,IF(AH5&lt;67.9,87,IF(AH5&lt;68.6,88,IF(AH5&lt;69.3,89,IF(AH5&lt;70,90,IF(AH5&lt;70.7,91,IF(AH5&lt;71.4,92,IF(AH5&lt;72.1,93,IF(AH5&lt;72.8,94,IF(AH5&lt;73.5,95,IF(AH5&lt;74.2,96,IF(AH5&lt;74.9,97,IF(AH5&lt;75.6,98,IF(AH5&lt;76.3,99,IF(AH5&lt;77,100,IF(AH5&lt;77.7,101,IF(AH5&lt;78.4,102,IF(AH5&lt;79.1,103,IF(AH5&lt;79.8,104,IF(AH5&lt;80.5,105,IF(AH5&lt;81.2,106,IF(AH5&lt;81.9,107,IF(AH5&lt;82.6,108,IF(AH5&lt;83.3,109,IF(AH5&lt;84,110,IF(AH5&lt;84.7,111,IF(AH5&lt;85.4,112,IF(AH5&lt;86.1,113,IF(AH5&lt;86.8,114,IF(AH5&lt;87.5,115,IF(AH5&lt;88.2,116,IF(AH5&lt;88.9,117,IF(AH5&lt;89.6,118,IF(AH5&lt;90.3,119,)))))))))))))))))))))))))))))))))))))))))))))))))))))))))))))</f>
        <v>0</v>
      </c>
      <c r="AJ5" s="3">
        <f>IF(AH5&lt;7,0,IF(AH5&lt;7.7,1,IF(AH5&lt;8.4,2,IF(AH5&lt;9.1,3,IF(AH5&lt;9.8,4,IF(AH5&lt;10.5,5,IF(AH5&lt;11.2,6,IF(AH5&lt;11.9,7,IF(AH5&lt;12.6,8,IF(AH5&lt;13.3,9,IF(AH5&lt;14,10,IF(AH5&lt;14.7,11,IF(AH5&lt;15.4,12,IF(AH5&lt;16.1,13,IF(AH5&lt;16.8,14,IF(AH5&lt;17.5,15,IF(AH5&lt;19.2,16,IF(AH5&lt;18.9,17,IF(AH5&lt;19.6,18,IF(AH5&lt;20.3,19,IF(AH5&lt;21,20,IF(AH5&lt;21.7,21,IF(AH5&lt;22.4,22,IF(AH5&lt;23.1,23,IF(AH5&lt;23.8,24,IF(AH5&lt;24.5,25,IF(AH5&lt;25.2,26,IF(AH5&lt;25.9,27,IF(AH5&lt;26.6,28,IF(AH5&lt;27.3,29,IF(AH5&lt;28,30,IF(AH5&lt;28.7,31,IF(AH5&lt;29.4,32,IF(AH5&lt;30.1,33,IF(AH5&lt;30.8,34,IF(AH5&lt;31.5,35,IF(AH5&lt;32.2,36,IF(AH5&lt;32.9,37,IF(AH5&lt;33.6,38,IF(AH5&lt;34.3,39,IF(AH5&lt;35,40,IF(AH5&lt;35.7,41,IF(AH5&lt;36.4,42,IF(AH5&lt;37.1,43,IF(AH5&lt;37.8,44,IF(AH5&lt;38.5,45,IF(AH5&lt;39.2,46,IF(AH5&lt;39.9,47,IF(AH5&lt;40.6,48,IF(AH5&lt;41.3,49,IF(AH5&lt;42,50,IF(AH5&lt;42.7,51,IF(AH5&lt;43.4,52,IF(AH5&lt;44.1,53,IF(AH5&lt;44.8,54,IF(AH5&lt;45.5,55,IF(AH5&lt;46.2,56,IF(AH5&lt;46.9,57,IF(AH5&lt;47.6,58,IF(AH5&lt;48.3,59,))))))))))))))))))))))))))))))))))))))))))))))))))))))))))))</f>
        <v>0</v>
      </c>
      <c r="AK5" s="3">
        <f>IF(AH5&lt;90.3,0,IF(AH5&lt;91,120,IF(AH5&lt;91.7,121,IF(AH5&lt;92.4,122,IF(AH5&lt;93.1,123,IF(AH5&lt;93.8,124,IF(AH5&lt;94.5,125,IF(AH5&lt;95.2,126,IF(AH5&lt;95.9,127,IF(AH5&lt;96.6,128,IF(AH5&lt;97.3,129,IF(AH5&lt;98,130,IF(AH5&lt;98.7,131,IF(AH5&lt;99.4,132,IF(AH5&lt;100.1,133,IF(AH5&lt;100.8,134,IF(AH5&lt;101.5,135,IF(AH5&lt;102.2,136,IF(AH5&lt;102.9,137,IF(AH5&lt;103.6,138,IF(AH5&lt;104.3,139,IF(AH5&lt;105,140,IF(AH5&lt;105.7,141,IF(AH5&lt;106.4,142,IF(AH5&lt;107.1,143,IF(AH5&lt;107.8,144,IF(AH5&lt;108.5,145,IF(AH5&lt;109.2,146,IF(AH5&lt;109.9,147,IF(AH5&lt;110.6,148,IF(AH5&lt;111.3,149,IF(AH5&gt;111.29,150,))))))))))))))))))))))))))))))))</f>
        <v>149</v>
      </c>
      <c r="AL5" s="3">
        <f>AI5+AJ5+AK5</f>
        <v>149</v>
      </c>
      <c r="AM5" s="3">
        <f>AL5</f>
        <v>149</v>
      </c>
      <c r="AN5" s="3">
        <f>I5+O5+U5+AA5+AG5+AM5</f>
        <v>747</v>
      </c>
      <c r="AO5" s="3">
        <f>AN5</f>
        <v>747</v>
      </c>
      <c r="AP5" s="3">
        <f>IF(ISNUMBER(AO5),RANK(AO5,$AO$5:$AO$105,0),"")</f>
        <v>3</v>
      </c>
      <c r="BA5" s="5"/>
      <c r="BB5" s="3"/>
      <c r="BY5" s="5"/>
      <c r="BZ5" s="3"/>
      <c r="CW5" s="5"/>
      <c r="CX5" s="3"/>
      <c r="DU5" s="5"/>
      <c r="DV5" s="3"/>
      <c r="ES5" s="5"/>
      <c r="ET5" s="3"/>
      <c r="FQ5" s="5"/>
      <c r="FS5" s="3"/>
      <c r="FU5" s="3"/>
    </row>
    <row r="6" spans="1:177" x14ac:dyDescent="0.25">
      <c r="A6">
        <v>2</v>
      </c>
      <c r="D6" s="3">
        <v>6.8</v>
      </c>
      <c r="E6" s="3">
        <f t="shared" ref="E6:E69" si="0">IF(D6&gt;8.34,0,IF(D6&gt;8.3,60,IF(D6&gt;8.27,61,IF(D6&gt;8.24,62,IF(D6&gt;8.2,63,IF(D6&gt;8.17,64,IF(D6&gt;8.14,65,IF(D6&gt;8.1,66,IF(D6&gt;8.07,67,IF(D6&gt;8.04,68,IF(D6&gt;8,69,IF(D6&gt;7.98,70,IF(D6&gt;7.95,71,IF(D6&gt;7.93,72,IF(D6&gt;7.9,73,IF(D6&gt;7.88,74,IF(D6&gt;7.85,75,IF(D6&gt;7.83,76,IF(D6&gt;7.8,77,IF(D6&gt;7.78,78,IF(D6&gt;7.75,79,IF(D6&gt;7.73,80,IF(D6&gt;7.7,81,IF(D6&gt;7.68,82,IF(D6&gt;7.66,83,IF(D6&gt;7.64,84,IF(D6&gt;7.62,85,IF(D6&gt;7.6,86,IF(D6&gt;7.59,87,IF(D6&gt;7.57,88,IF(D6&gt;7.55,89,IF(D6&gt;7.53,90,IF(D6&gt;7.51,91,IF(D6&gt;7.5,92,IF(D6&gt;7.49,93,IF(D6&gt;7.47,94,IF(D6&gt;7.45,95,IF(D6&gt;7.43,96,IF(D6&gt;7.41,97,IF(D6&gt;7.4,98,IF(D6&gt;7.39,99,IF(D6&gt;7.37,100,IF(D6&gt;7.35,101,IF(D6&gt;7.33,102,IF(D6&gt;7.31,103,IF(D6&gt;7.3,104,IF(D6&gt;7.29,105,IF(D6&gt;7.28,106,IF(D6&gt;7.26,107,IF(D6&gt;7.24,108,IF(D6&gt;7.22,109,IF(D6&gt;7.21,110,IF(D6&gt;7.2,111,IF(D6&gt;7.19,112,IF(D6&gt;7.18,113,IF(D6&gt;7.17,114,IF(D6&gt;7.15,115,IF(D6&gt;7.13,116,IF(D6&gt;7.11,117,IF(D6&gt;7.1,118,IF(D6&gt;7.09,119,)))))))))))))))))))))))))))))))))))))))))))))))))))))))))))))</f>
        <v>0</v>
      </c>
      <c r="F6" s="3">
        <f t="shared" ref="F6:F69" si="1">IF(D6&gt;12,0,IF(D6&gt;11.9,1,IF(D6&gt;11.8,2,IF(D6&gt;11.7,3,IF(D6&gt;11.6,4,IF(D6&gt;11.5,5,IF(D6&gt;11.4,6,IF(D6&gt;11.3,7,IF(D6&gt;11.2,8,IF(D6&gt;11.15,9,IF(D6&gt;11.1,10,IF(D6&gt;11,11,IF(D6&gt;10.95,12,IF(D6&gt;10.9,13,IF(D6&gt;10.8,14,IF(D6&gt;10.75,15,IF(D6&gt;10.7,16,IF(D6&gt;10.6,17,IF(D6&gt;10.55,18,IF(D6&gt;10.5,19,IF(D6&gt;10.4,20,IF(D6&gt;10.35,21,IF(D6&gt;10.3,22,IF(D6&gt;10.2,23,IF(D6&gt;10.15,24,IF(D6&gt;10.1,25,IF(D6&gt;10,26,IF(D6&gt;9.95,27,IF(D6&gt;9.9,28,IF(D6&gt;9.8,29,IF(D6&gt;9.75,30,IF(D6&gt;9.7,31,IF(D6&gt;9.6,32,IF(D6&gt;9.55,33,IF(D6&gt;9.5,34,IF(D6&gt;9.45,35,IF(D6&gt;9.4,36,IF(D6&gt;9.35,37,IF(D6&gt;9.3,38,IF(D6&gt;9.25,39,IF(D6&gt;9.2,40,IF(D6&gt;9.15,41,IF(D6&gt;9.1,42,IF(D6&gt;9.05,43,IF(D6&gt;9,44,IF(D6&gt;8.95,45,IF(D6&gt;8.9,46,IF(D6&gt;8.85,47,IF(D6&gt;8.8,48,IF(D6&gt;8.75,49,IF(D6&gt;8.7,50,IF(D6&gt;8.65,51,IF(D6&gt;8.6,52,IF(D6&gt;8.55,53,IF(D6&gt;8.5,54,IF(D6&gt;8.47,55,IF(D6&gt;8.44,56,IF(D6&gt;8.4,57,IF(D6&gt;8.37,58,IF(D6&gt;8.34,59,))))))))))))))))))))))))))))))))))))))))))))))))))))))))))))</f>
        <v>0</v>
      </c>
      <c r="G6" s="3">
        <f t="shared" ref="G6:G69" si="2">IF(D6&gt;7.09,0,IF(D6&gt;7.08,120,IF(D6&gt;7.07,121,IF(D6&gt;7.06,122,IF(D6&gt;7.05,123,IF(D6&gt;7.04,124,IF(D6&gt;7.03,125,IF(D6&gt;7.02,126,IF(D6&gt;7,127,IF(D6&gt;6.99,128,IF(D6&gt;6.98,129,IF(D6&gt;6.97,130,IF(D6&gt;6.96,131,IF(D6&gt;6.95,132,IF(D6&gt;6.94,133,IF(D6&gt;6.93,134,IF(D6&gt;6.92,135,IF(D6&gt;6.91,136,IF(D6&gt;6.9,137,IF(D6&gt;6.89,138,IF(D6&gt;6.88,139,IF(D6&gt;6.87,140,IF(D6&gt;6.86,141,IF(D6&gt;6.85,142,IF(D6&gt;6.84,143,IF(D6&gt;7.83,144,IF(D6&gt;6.825,145,IF(D6&gt;6.82,146,IF(D6&gt;6.815,147,IF(D6&gt;6.81,148,IF(D6&gt;6.8,149,IF(D6&lt;6.81,150,))))))))))))))))))))))))))))))))</f>
        <v>150</v>
      </c>
      <c r="H6" s="3">
        <f t="shared" ref="H6:H69" si="3">E6+F6+G6</f>
        <v>150</v>
      </c>
      <c r="I6" s="3">
        <f t="shared" ref="I6:I69" si="4">H6</f>
        <v>150</v>
      </c>
      <c r="J6" s="3">
        <v>1.2170000000000001</v>
      </c>
      <c r="K6" s="3">
        <f t="shared" ref="K6:K69" si="5">IF(J6&gt;1.49,0,IF(J6&gt;1.484,60,IF(J6&gt;1.478,61,IF(J6&gt;1.462,62,IF(J6&gt;1.466,63,IF(J6&gt;1.46,64,IF(J6&gt;1.454,65,IF(J6&gt;1.448,66,IF(J6&gt;1.443,67,IF(J6&gt;1.438,68,IF(J6&gt;1.433,69,IF(J6&gt;1.428,70,IF(J6&gt;1.423,71,IF(J6&gt;1.418,72,IF(J6&gt;1.413,73,IF(J6&gt;1.408,74,IF(J6&gt;1.403,75,IF(J6&gt;1.398,76,IF(J6&gt;1.394,77,IF(J6&gt;1.389,78,IF(J6&gt;1.385,79,IF(J6&gt;1.381,80,IF(J6&gt;1.377,81,IF(J6&gt;1.373,82,IF(J6&gt;1.369,83,IF(J6&gt;1.366,84,IF(J6&gt;1.363,85,IF(J6&gt;1.359,86,IF(J6&gt;1.356,87,IF(J6&gt;1.353,88,IF(J6&gt;1.35,89,IF(J6&gt;1.347,90,IF(J6&gt;1.344,91,IF(J6&gt;1.341,92,IF(J6&gt;1.338,93,IF(J6&gt;1.335,94,IF(J6&gt;1.332,95,IF(J6&gt;1.329,96,IF(J6&gt;1.326,97,IF(J6&gt;1.323,98,IF(J6&gt;1.32,99,IF(J6&gt;1.317,100,IF(J6&gt;1.314,101,IF(J6&gt;1.311,102,IF(J6&gt;1.308,103,IF(J6&gt;1.305,104,IF(J6&gt;1.303,105,IF(J6&gt;1.3,106,IF(J6&gt;1.298,107,IF(J6&gt;1.295,108,IF(J6&gt;1.293,109,IF(J6&gt;1.291,110,IF(J6&gt;1.288,111,IF(J6&gt;1.286,112,IF(J6&gt;1.284,113,IF(J6&gt;1.28,114,IF(J6&gt;1.278,115,IF(J6&gt;1.276,116,IF(J6&gt;1.274,117,IF(J6&gt;1.272,118,IF(J6&gt;1.27,119,)))))))))))))))))))))))))))))))))))))))))))))))))))))))))))))</f>
        <v>0</v>
      </c>
      <c r="L6" s="3">
        <f t="shared" ref="L6:L69" si="6">IF(J6&gt;2.531,0,IF(J6&gt;2.513,1,IF(J6&gt;2.495,2,IF(J6&gt;2.478,3,IF(J6&gt;2.461,4,IF(J6&gt;2.445,5,IF(J6&gt;2.43,6,IF(J6&gt;2.416,7,IF(J6&gt;2.402,8,IF(J6&gt;2.389,9,IF(J6&gt;2.376,10,IF(J6&gt;2.363,11,IF(J6&gt;2.35,12,IF(J6&gt;2.337,13,IF(J6&gt;2.321,14,IF(J6&gt;2.311,15,IF(J6&gt;2.298,16,IF(J6&gt;2.285,17,IF(J6&gt;2.272,18,IF(J6&gt;2.259,19,IF(J6&gt;2.246,20,IF(J6&gt;2.233,21,IF(J6&gt;2.22,22,IF(J6&gt;2.208,23,IF(J6&gt;2.196,24,IF(J6&gt;2.184,25,IF(J6&gt;2.173,26,IF(J6&gt;2.162,27,IF(J6&gt;2.151,28,IF(J6&gt;2.141,29,IF(J6&gt;2.132,30,IF(J6&gt;2.123,31,IF(J6&gt;2.114,32,IF(J6&gt;2.105,33,IF(J6&gt;2.096,34,IF(J6&gt;2.087,35,IF(J6&gt;2.078,36,IF(J6&gt;2.069,37,IF(J6&gt;2.06,38,IF(J6&gt;2.051,39,IF(J6&gt;2.042,40,IF(J6&gt;2.033,41,IF(J6&gt;2.024,42,IF(J6&gt;2.015,43,IF(J6&gt;2.006,44,IF(J6&gt;1.597,45,IF(J6&gt;1.588,46,IF(J6&gt;1.579,47,IF(J6&gt;1.57,48,IF(J6&gt;1.561,49,IF(J6&gt;1.552,50,IF(J6&gt;1.544,51,IF(J6&gt;1.536,52,IF(J6&gt;1.529,53,IF(J6&gt;1.522,54,IF(J6&gt;1.515,55,IF(J6&gt;1.508,56,IF(J6&gt;1.502,57,IF(J6&gt;1.496,58,IF(J6&gt;1.49,59,))))))))))))))))))))))))))))))))))))))))))))))))))))))))))))</f>
        <v>0</v>
      </c>
      <c r="M6" s="3">
        <f t="shared" ref="M6:M69" si="7">IF(J6&gt;1.27,0,IF(J6&gt;1.268,120,IF(J6&gt;1.266,121,IF(J6&gt;1.264,122,IF(J6&gt;1.262,123,IF(J6&gt;1.26,124,IF(J6&gt;1.258,125,IF(J6&gt;1.256,126,IF(J6&gt;1.254,127,IF(J6&gt;1.252,128,IF(J6&gt;1.25,129,IF(J6&gt;1.248,130,IF(J6&gt;1.246,131,IF(J6&gt;1.244,132,IF(J6&gt;1.242,133,IF(J6&gt;1.24,134,IF(J6&gt;1.239,135,IF(J6&gt;1.237,136,IF(J6&gt;1.235,137,IF(J6&gt;1.233,138,IF(J6&gt;1.231,139,IF(J6&gt;1.23,140,IF(J6&gt;1.228,141,IF(J6&gt;1.227,142,IF(J6&gt;1.225,143,IF(J6&gt;1.224,144,IF(J6&gt;1.223,145,IF(J6&gt;1.221,146,IF(J6&gt;1.22,147,IF(J6&gt;1.218,148,IF(J6&gt;1.217,149,IF(J6&lt;1.218,150,))))))))))))))))))))))))))))))))</f>
        <v>150</v>
      </c>
      <c r="N6" s="3">
        <f t="shared" ref="N6:N69" si="8">K6+L6+M6</f>
        <v>150</v>
      </c>
      <c r="O6" s="3">
        <f t="shared" ref="O6:O69" si="9">N6</f>
        <v>150</v>
      </c>
      <c r="P6" s="3">
        <v>1.554</v>
      </c>
      <c r="Q6" s="3">
        <f t="shared" ref="Q6:Q69" si="10">IF(P6&gt;2.342,0,IF(P6&gt;2.333,60,IF(P6&gt;2.324,61,IF(P6&gt;2.315,62,IF(P6&gt;2.306,63,IF(P6&gt;2.297,64,IF(P6&gt;2.289,65,IF(P6&gt;2.281,66,IF(P6&gt;2.273,67,IF(P6&gt;2.265,68,IF(P6&gt;2.258,69,IF(P6&gt;2.251,70,IF(P6&gt;2.244,71,IF(P6&gt;2.238,72,IF(P6&gt;2.232,73,IF(P6&gt;2.223,74,IF(P6&gt;2.219,75,IF(P6&gt;2.213,76,IF(P6&gt;2.207,77,IF(P6&gt;2.2,78,IF(P6&gt;2.194,79,IF(P6&gt;2.188,80,IF(P6&gt;2.182,81,IF(P6&gt;2.176,82,IF(P6&gt;2.171,83,IF(P6&gt;2.166,84,IF(P6&gt;2.161,85,IF(P6&gt;2.156,86,IF(P6&gt;2.152,87,IF(P6&gt;2.147,88,IF(P6&gt;2.143,89,IF(P6&gt;2.138,90,IF(P6&gt;2.134,91,IF(P6&gt;2.13,92,IF(P6&gt;2.125,93,IF(P6&gt;2.121,94,IF(P6&gt;2.117,95,IF(P6&gt;2.113,96,IF(P6&gt;2.109,97,IF(P6&gt;2.104,98,IF(P6&gt;2.1,99,IF(P6&gt;2.096,100,IF(P6&gt;2.092,101,IF(P6&gt;2.088,102,IF(P6&gt;2.084,103,IF(P6&gt;2.08,104,IF(P6&gt;2.076,105,IF(P6&gt;2.072,106,IF(P6&gt;2.069,107,IF(P6&gt;2.065,108,IF(P6&gt;2.062,109,IF(P6&gt;2.058,110,IF(P6&gt;2.055,111,IF(P6&gt;2.051,112,IF(P6&gt;2.048,113,IF(P6&gt;2.044,114,IF(P6&gt;2.041,115,IF(P6&gt;2.037,116,IF(P6&gt;2.034,117,IF(P6&gt;2.03,118,IF(P6&gt;2.027,119,)))))))))))))))))))))))))))))))))))))))))))))))))))))))))))))</f>
        <v>0</v>
      </c>
      <c r="R6" s="3">
        <f t="shared" ref="R6:R69" si="11">IF(P6&gt;4.076,0,IF(P6&gt;4.048,1,IF(P6&gt;4.021,2,IF(P6&gt;3.594,3,IF(P6&gt;3.568,4,IF(P6&gt;3.543,5,IF(P6&gt;3.519,6,IF(P6&gt;3.496,7,IF(P6&gt;3.474,8,IF(P6&gt;3.453,9,IF(P6&gt;3.432,10,IF(P6&gt;3.411,11,IF(P6&gt;3.39,12,IF(P6&gt;3.369,13,IF(P6&gt;3.318,14,IF(P6&gt;3.327,15,IF(P6&gt;3.307,16,IF(P6&gt;3.287,17,IF(P6&gt;3.268,18,IF(P6&gt;3.25,19,IF(P6&gt;3.233,20,IF(P6&gt;3.217,21,IF(P6&gt;3.201,22,IF(P6&gt;3.185,23,IF(P6&gt;3.17,24,IF(P6&gt;3.155,25,IF(P6&gt;3.14,26,IF(P6&gt;3.126,27,IF(P6&gt;3.112,28,IF(P6&gt;3.098,29,IF(P6&gt;3.085,30,IF(P6&gt;3.072,31,IF(P6&gt;3.059,32,IF(P6&gt;3.046,33,IF(P6&gt;3.033,34,IF(P6&gt;3.02,35,IF(P6&gt;3.007,36,IF(P6&gt;2.594,37,IF(P6&gt;2.582,38,IF(P6&gt;2.57,39,IF(P6&gt;2.558,40,IF(P6&gt;2.546,41,IF(P6&gt;2.534,42,IF(P6&gt;2.522,43,IF(P6&gt;2.51,44,IF(P6&gt;2.488,45,IF(P6&gt;2.476,46,IF(P6&gt;2.464,47,IF(P6&gt;2.452,48,IF(P6&gt;2.441,49,IF(P6&gt;2.43,50,IF(P6&gt;2.419,51,IF(P6&gt;2.408,52,IF(P6&gt;2.397,53,IF(P6&gt;2.387,54,IF(P6&gt;2.378,55,IF(P6&gt;2.369,56,IF(P6&gt;2.36,57,IF(P6&gt;2.351,58,IF(P6&gt;2.342,59,))))))))))))))))))))))))))))))))))))))))))))))))))))))))))))</f>
        <v>0</v>
      </c>
      <c r="S6" s="3">
        <f t="shared" ref="S6:S69" si="12">IF(P6&gt;2.027,0,IF(P6&gt;2.024,120,IF(P6&gt;2.021,121,IF(P6&gt;2.018,122,IF(P6&gt;2.015,123,IF(P6&gt;2.012,124,IF(P6&gt;2.009,125,IF(P6&gt;2.006,126,IF(P6&gt;2.003,127,IF(P6&gt;2,128,IF(P6&gt;1.598,129,IF(P6&gt;1.595,130,IF(P6&gt;1.593,131,IF(P6&gt;1.59,132,IF(P6&gt;1.588,133,IF(P6&gt;1.585,134,IF(P6&gt;1.583,135,IF(P6&gt;1.581,136,IF(P6&gt;1.579,137,IF(P6&gt;1.576,138,IF(P6&gt;1.574,139,IF(P6&gt;1.572,140,IF(P6&gt;1.569,141,IF(P6&gt;1.567,142,IF(P6&gt;1.565,143,IF(P6&gt;1.563,144,IF(P6&gt;1.561,145,IF(P6&gt;1.559,146,IF(P6&gt;1.557,147,IF(P6&gt;1.555,148,IF(P6&gt;1.553,149,IF(P6&lt;1.554,150,))))))))))))))))))))))))))))))))</f>
        <v>149</v>
      </c>
      <c r="T6" s="3">
        <f t="shared" ref="T6:T69" si="13">Q6+R6+S6</f>
        <v>149</v>
      </c>
      <c r="U6" s="3">
        <f t="shared" ref="U6:U69" si="14">T6</f>
        <v>149</v>
      </c>
      <c r="V6" s="3">
        <v>2.38</v>
      </c>
      <c r="W6" s="3">
        <f t="shared" ref="W6:W69" si="15">IF(V6&gt;3.17,0,IF(V6&gt;3.158,60,IF(V6&gt;3.146,61,IF(V6&gt;3.134,62,IF(V6&gt;3.122,63,IF(V6&gt;3.111,64,IF(V6&gt;3.1,65,IF(V6&gt;3.09,66,IF(V6&gt;3.08,67,IF(V6&gt;3.071,68,IF(V6&gt;3.062,69,IF(V6&gt;3.053,70,IF(V6&gt;3.044,71,IF(V6&gt;3.035,72,IF(V6&gt;3.027,73,IF(V6&gt;3.019,74,IF(V6&gt;3.011,75,IF(V6&gt;3.004,76,IF(V6&gt;2.597,77,IF(V6&gt;2.59,78,IF(V6&gt;2.583,79,IF(V6&gt;2.576,80,IF(V6&gt;2.569,81,IF(V6&gt;2.562,82,IF(V6&gt;2.555,83,IF(V6&gt;2.548,84,IF(V6&gt;2.542,85,IF(V6&gt;2.535,86,IF(V6&gt;2.529,87,IF(V6&gt;2.523,88,IF(V6&gt;2.517,89,IF(V6&gt;2.511,90,IF(V6&gt;2.505,91,IF(V6&gt;2.5,92,IF(V6&gt;2.494,93,IF(V6&gt;2.489,94,IF(V6&gt;2.483,95,IF(V6&gt;2.478,96,IF(V6&gt;2.472,97,IF(V6&gt;2.467,98,IF(V6&gt;2.462,99,IF(V6&gt;2.457,100,IF(V6&gt;2.452,101,IF(V6&gt;2.447,102,IF(V6&gt;2.442,103,IF(V6&gt;2.438,104,IF(V6&gt;2.433,105,IF(V6&gt;2.428,106,IF(V6&gt;2.424,107,IF(V6&gt;2.419,108,IF(V6&gt;2.415,109,IF(V6&gt;2.41,110,IF(V6&gt;2.405,111,IF(V6&gt;2.401,112,IF(V6&gt;2.397,113,IF(V6&gt;2.393,114,IF(V6&gt;2.389,115,IF(V6&gt;2.385,116,IF(V6&gt;2.381,117,IF(V6&gt;2.377,118,IF(V6&gt;2.373,119,)))))))))))))))))))))))))))))))))))))))))))))))))))))))))))))</f>
        <v>118</v>
      </c>
      <c r="X6" s="3">
        <f t="shared" ref="X6:X69" si="16">IF(V6&gt;5.145,0,IF(V6&gt;5.1,1,IF(V6&gt;5.06,2,IF(V6&gt;5.024,3,IF(V6&gt;4.592,4,IF(V6&gt;4.562,5,IF(V6&gt;4.534,6,IF(V6&gt;4.508,7,IF(V6&gt;4.484,8,IF(V6&gt;4.461,9,IF(V6&gt;4.438,10,IF(V6&gt;4.415,11,IF(V6&gt;4.392,12,IF(V6&gt;4.37,13,IF(V6&gt;4.348,14,IF(V6&gt;4.326,15,IF(V6&gt;4.304,16,IF(V6&gt;4.282,17,IF(V6&gt;4.26,18,IF(V6&gt;4.238,19,IF(V6&gt;4.217,20,IF(V6&gt;4.196,21,IF(V6&gt;4.176,22,IF(V6&gt;4.157,23,IF(V6&gt;4.138,24,IF(V6&gt;4.119,25,IF(V6&gt;4.1,26,IF(V6&gt;4.081,27,IF(V6&gt;4.063,28,IF(V6&gt;4.045,29,IF(V6&gt;4.028,30,IF(V6&gt;4.011,31,IF(V6&gt;3.594,32,IF(V6&gt;3.577,33,IF(V6&gt;3.56,34,IF(V6&gt;3.543,35,IF(V6&gt;3.526,36,IF(V6&gt;3.509,37,IF(V6&gt;3.492,38,IF(V6&gt;3.475,39,IF(V6&gt;3.458,40,IF(V6&gt;3.441,41,IF(V6&gt;3.424,42,IF(V6&gt;3.407,43,IF(V6&gt;3.39,44,IF(V6&gt;3.373,45,IF(V6&gt;3.356,46,IF(V6&gt;3.339,47,IF(V6&gt;3.322,48,IF(V6&gt;3.305,49,IF(V6&gt;3.288,50,IF(V6&gt;3.27,51,IF(V6&gt;3.257,52,IF(V6&gt;3.243,53,IF(V6&gt;3.23,54,IF(V6&gt;3.218,55,IF(V6&gt;3.206,56,IF(V6&gt;3.194,57,IF(V6&gt;3.182,58,IF(V6&gt;3.17,59,))))))))))))))))))))))))))))))))))))))))))))))))))))))))))))</f>
        <v>0</v>
      </c>
      <c r="Y6" s="3">
        <f t="shared" ref="Y6:Y69" si="17">IF(V6&gt;2.373,0,IF(V6&gt;2.369,120,IF(V6&gt;2.365,121,IF(V6&gt;2.362,122,IF(V6&gt;2.358,123,IF(V6&gt;2.354,124,IF(V6&gt;2.351,125,IF(V6&gt;2.347,126,IF(V6&gt;2.344,127,IF(V6&gt;2.34,128,IF(V6&gt;2.337,129,IF(V6&gt;2.333,130,IF(V6&gt;2.33,131,IF(V6&gt;2.326,132,IF(V6&gt;2.323,133,IF(V6&gt;2.32,134,IF(V6&gt;2.317,135,IF(V6&gt;2.314,136,IF(V6&gt;2.311,137,IF(V6&gt;2.308,138,IF(V6&gt;2.305,139,IF(V6&gt;2.302,140,IF(V6&gt;2.3,141,IF(V6&gt;2.297,142,IF(V6&gt;2.295,143,IF(V6&gt;2.292,144,IF(V6&gt;2.29,145,IF(V6&gt;2.287,146,IF(V6&gt;2.285,147,IF(V6&gt;2.282,148,IF(V6&gt;2.28,149,IF(V6&lt;2.2801,150,))))))))))))))))))))))))))))))))</f>
        <v>0</v>
      </c>
      <c r="Z6" s="3">
        <f t="shared" ref="Z6:Z69" si="18">W6+X6+Y6</f>
        <v>118</v>
      </c>
      <c r="AA6" s="3">
        <f t="shared" ref="AA6:AA69" si="19">Z6</f>
        <v>118</v>
      </c>
      <c r="AB6" s="3">
        <v>643</v>
      </c>
      <c r="AC6" s="3">
        <f t="shared" ref="AC6:AC69" si="20">IF(AB6&lt;466,0,IF(AB6&lt;470,60,IF(AB6&lt;474,61,IF(AB6&lt;478,62,IF(AB6&lt;482,63,IF(AB6&lt;486,64,IF(AB6&lt;490,65,IF(AB6&lt;494,66,IF(AB6&lt;498,67,IF(AB6&lt;502,68,IF(AB6&lt;506,69,IF(AB6&lt;510,70,IF(AB6&lt;514,71,IF(AB6&lt;517,72,IF(AB6&lt;521,73,IF(AB6&lt;524,74,IF(AB6&lt;527,75,IF(AB6&lt;530,76,IF(AB6&lt;533,77,IF(AB6&lt;536,78,IF(AB6&lt;539,79,IF(AB6&lt;541,80,IF(AB6&lt;544,81,IF(AB6&lt;547,82,IF(AB6&lt;550,83,IF(AB6&lt;552,84,IF(AB6&lt;555,85,IF(AB6&lt;558,86,IF(AB6&lt;560,87,IF(AB6&lt;563,88,IF(AB6&lt;566,89,IF(AB6&lt;568,90,IF(AB6&lt;571,91,IF(AB6&lt;574,92,IF(AB6&lt;576,93,IF(AB6&lt;579,94,IF(AB6&lt;582,95,IF(AB6&lt;584,96,IF(AB6&lt;587,97,IF(AB6&lt;590,98,IF(AB6&lt;592,99,IF(AB6&lt;595,100,IF(AB6&lt;598,101,IF(AB6&lt;600,102,IF(AB6&lt;603,103,IF(AB6&lt;606,104,IF(AB6&lt;608,105,IF(AB6&lt;611,106,IF(AB6&lt;614,107,IF(AB6&lt;616,108,IF(AB6&lt;619,109,IF(AB6&lt;622,110,IF(AB6&lt;624,111,IF(AB6&lt;627,112,IF(AB6&lt;630,113,IF(AB6&lt;632,114,IF(AB6&lt;635,115,IF(AB6&lt;637,116,IF(AB6&lt;640,117,IF(AB6&lt;642,118,IF(AB6&lt;644,119,)))))))))))))))))))))))))))))))))))))))))))))))))))))))))))))</f>
        <v>119</v>
      </c>
      <c r="AD6" s="3">
        <f t="shared" ref="AD6:AD69" si="21">IF(AB6&lt;269,0,IF(AB6&lt;295,1,IF(AB6&lt;297,2,IF(AB6&lt;299,3,IF(AB6&lt;301,4,IF(AB6&lt;303,5,IF(AB6&lt;305,6,IF(AB6&lt;307,7,IF(AB6&lt;309,8,IF(AB6&lt;311,9,IF(AB6&lt;313,10,IF(AB6&lt;315,11,IF(AB6&lt;317,12,IF(AB6&lt;319,13,IF(AB6&lt;321,14,IF(AB6&lt;323,15,IF(AB6&lt;325,16,IF(AB6&lt;327,17,IF(AB6&lt;329,18,IF(AB6&lt;331,19,IF(AB6&lt;333,20,IF(AB6&lt;335,21,IF(AB6&lt;337,22,IF(AB6&lt;339,23,IF(AB6&lt;341,24,IF(AB6&lt;343,25,IF(AB6&lt;345,26,IF(AB6&lt;347,27,IF(AB6&lt;350,28,IF(AB6&lt;352,29,IF(AB6&lt;356,30,IF(AB6&lt;359,31,IF(AB6&lt;365,32,IF(AB6&lt;366,33,IF(AB6&lt;368,34,IF(AB6&lt;371,35,IF(AB6&lt;374,36,IF(AB6&lt;378,37,IF(AB6&lt;382,38,IF(AB6&lt;386,39,IF(AB6&lt;390,40,IF(AB6&lt;394,41,IF(AB6&lt;398,42,IF(AB6&lt;402,43,IF(AB6&lt;406,44,IF(AB6&lt;410,45,IF(AB6&lt;414,46,IF(AB6&lt;418,47,IF(AB6&lt;422,48,IF(AB6&lt;426,49,IF(AB6&lt;430,50,IF(AB6&lt;434,51,IF(AB6&lt;438,52,IF(AB6&lt;442,53,IF(AB6&lt;446,54,IF(AB6&lt;450,55,IF(AB6&lt;454,56,IF(AB6&lt;458,57,IF(AB6&lt;462,58,IF(AB6&lt;466,59,))))))))))))))))))))))))))))))))))))))))))))))))))))))))))))</f>
        <v>0</v>
      </c>
      <c r="AE6" s="3">
        <f t="shared" ref="AE6:AE69" si="22">IF(AB6&lt;644,0,IF(AB6&lt;646,120,IF(AB6&lt;648,121,IF(AB6&lt;650,122,IF(AB6&lt;652,123,IF(AB6&lt;654,124,IF(AB6&lt;656,125,IF(AB6&lt;658,126,IF(AB6&lt;660,127,IF(AB6&lt;662,128,IF(AB6&lt;664,129,IF(AB6&lt;666,130,IF(AB6&lt;668,131,IF(AB6&lt;670,132,IF(AB6&lt;672,133,IF(AB6&lt;674,134,IF(AB6&lt;676,135,IF(AB6&lt;678,136,IF(AB6&lt;680,137,IF(AB6&lt;682,138,IF(AB6&lt;684,139,IF(AB6&lt;686,140,IF(AB6&lt;688,141,IF(AB6&lt;689,142,IF(AB6&lt;691,143,IF(AB6&lt;693,144,IF(AB6&lt;694,145,IF(AB6&lt;696,146,IF(AB6&lt;697,147,IF(AB6&lt;699,148,IF(AB6&lt;700,149,IF(AB6&gt;699,150,))))))))))))))))))))))))))))))))</f>
        <v>0</v>
      </c>
      <c r="AF6" s="3">
        <f t="shared" ref="AF6:AF69" si="23">AC6+AD6+AE6</f>
        <v>119</v>
      </c>
      <c r="AG6" s="3">
        <f t="shared" ref="AG6:AG69" si="24">AF6</f>
        <v>119</v>
      </c>
      <c r="AH6" s="3">
        <v>111</v>
      </c>
      <c r="AI6" s="3">
        <f t="shared" ref="AI6:AI69" si="25">IF(AH6&lt;48.3,0,IF(AH6&lt;49,60,IF(AH6&lt;49.7,61,IF(AH6&lt;50.4,62,IF(AH6&lt;51.1,63,IF(AH6&lt;51.8,64,IF(AH6&lt;52.5,65,IF(AH6&lt;53.2,66,IF(AH6&lt;53.9,67,IF(AH6&lt;54.6,68,IF(AH6&lt;55.3,69,IF(AH6&lt;56,70,IF(AH6&lt;56.7,71,IF(AH6&lt;57.4,72,IF(AH6&lt;58.1,73,IF(AH6&lt;58.8,74,IF(AH6&lt;59.5,75,IF(AH6&lt;60.2,76,IF(AH6&lt;60.9,77,IF(AH6&lt;61.6,78,IF(AH6&lt;62.3,79,IF(AH6&lt;63,80,IF(AH6&lt;63.7,81,IF(AH6&lt;64.4,82,IF(AH6&lt;65.1,83,IF(AH6&lt;65.8,84,IF(AH6&lt;66.5,85,IF(AH6&lt;67.2,86,IF(AH6&lt;67.9,87,IF(AH6&lt;68.6,88,IF(AH6&lt;69.3,89,IF(AH6&lt;70,90,IF(AH6&lt;70.7,91,IF(AH6&lt;71.4,92,IF(AH6&lt;72.1,93,IF(AH6&lt;72.8,94,IF(AH6&lt;73.5,95,IF(AH6&lt;74.2,96,IF(AH6&lt;74.9,97,IF(AH6&lt;75.6,98,IF(AH6&lt;76.3,99,IF(AH6&lt;77,100,IF(AH6&lt;77.7,101,IF(AH6&lt;78.4,102,IF(AH6&lt;79.1,103,IF(AH6&lt;79.8,104,IF(AH6&lt;80.5,105,IF(AH6&lt;81.2,106,IF(AH6&lt;81.9,107,IF(AH6&lt;82.6,108,IF(AH6&lt;83.3,109,IF(AH6&lt;84,110,IF(AH6&lt;84.7,111,IF(AH6&lt;85.4,112,IF(AH6&lt;86.1,113,IF(AH6&lt;86.8,114,IF(AH6&lt;87.5,115,IF(AH6&lt;88.2,116,IF(AH6&lt;88.9,117,IF(AH6&lt;89.6,118,IF(AH6&lt;90.3,119,)))))))))))))))))))))))))))))))))))))))))))))))))))))))))))))</f>
        <v>0</v>
      </c>
      <c r="AJ6" s="3">
        <f t="shared" ref="AJ6:AJ69" si="26">IF(AH6&lt;7,0,IF(AH6&lt;7.7,1,IF(AH6&lt;8.4,2,IF(AH6&lt;9.1,3,IF(AH6&lt;9.8,4,IF(AH6&lt;10.5,5,IF(AH6&lt;11.2,6,IF(AH6&lt;11.9,7,IF(AH6&lt;12.6,8,IF(AH6&lt;13.3,9,IF(AH6&lt;14,10,IF(AH6&lt;14.7,11,IF(AH6&lt;15.4,12,IF(AH6&lt;16.1,13,IF(AH6&lt;16.8,14,IF(AH6&lt;17.5,15,IF(AH6&lt;19.2,16,IF(AH6&lt;18.9,17,IF(AH6&lt;19.6,18,IF(AH6&lt;20.3,19,IF(AH6&lt;21,20,IF(AH6&lt;21.7,21,IF(AH6&lt;22.4,22,IF(AH6&lt;23.1,23,IF(AH6&lt;23.8,24,IF(AH6&lt;24.5,25,IF(AH6&lt;25.2,26,IF(AH6&lt;25.9,27,IF(AH6&lt;26.6,28,IF(AH6&lt;27.3,29,IF(AH6&lt;28,30,IF(AH6&lt;28.7,31,IF(AH6&lt;29.4,32,IF(AH6&lt;30.1,33,IF(AH6&lt;30.8,34,IF(AH6&lt;31.5,35,IF(AH6&lt;32.2,36,IF(AH6&lt;32.9,37,IF(AH6&lt;33.6,38,IF(AH6&lt;34.3,39,IF(AH6&lt;35,40,IF(AH6&lt;35.7,41,IF(AH6&lt;36.4,42,IF(AH6&lt;37.1,43,IF(AH6&lt;37.8,44,IF(AH6&lt;38.5,45,IF(AH6&lt;39.2,46,IF(AH6&lt;39.9,47,IF(AH6&lt;40.6,48,IF(AH6&lt;41.3,49,IF(AH6&lt;42,50,IF(AH6&lt;42.7,51,IF(AH6&lt;43.4,52,IF(AH6&lt;44.1,53,IF(AH6&lt;44.8,54,IF(AH6&lt;45.5,55,IF(AH6&lt;46.2,56,IF(AH6&lt;46.9,57,IF(AH6&lt;47.6,58,IF(AH6&lt;48.3,59,))))))))))))))))))))))))))))))))))))))))))))))))))))))))))))</f>
        <v>0</v>
      </c>
      <c r="AK6" s="3">
        <f t="shared" ref="AK6:AK69" si="27">IF(AH6&lt;90.3,0,IF(AH6&lt;91,120,IF(AH6&lt;91.7,121,IF(AH6&lt;92.4,122,IF(AH6&lt;93.1,123,IF(AH6&lt;93.8,124,IF(AH6&lt;94.5,125,IF(AH6&lt;95.2,126,IF(AH6&lt;95.9,127,IF(AH6&lt;96.6,128,IF(AH6&lt;97.3,129,IF(AH6&lt;98,130,IF(AH6&lt;98.7,131,IF(AH6&lt;99.4,132,IF(AH6&lt;100.1,133,IF(AH6&lt;100.8,134,IF(AH6&lt;101.5,135,IF(AH6&lt;102.2,136,IF(AH6&lt;102.9,137,IF(AH6&lt;103.6,138,IF(AH6&lt;104.3,139,IF(AH6&lt;105,140,IF(AH6&lt;105.7,141,IF(AH6&lt;106.4,142,IF(AH6&lt;107.1,143,IF(AH6&lt;107.8,144,IF(AH6&lt;108.5,145,IF(AH6&lt;109.2,146,IF(AH6&lt;109.9,147,IF(AH6&lt;110.6,148,IF(AH6&lt;111.3,149,IF(AH6&gt;111.29,150,))))))))))))))))))))))))))))))))</f>
        <v>149</v>
      </c>
      <c r="AL6" s="3">
        <f t="shared" ref="AL6:AL69" si="28">AI6+AJ6+AK6</f>
        <v>149</v>
      </c>
      <c r="AM6" s="3">
        <f t="shared" ref="AM6:AM69" si="29">AL6</f>
        <v>149</v>
      </c>
      <c r="AN6" s="3">
        <f t="shared" ref="AN6:AN69" si="30">I6+O6+U6+AA6+AG6+AM6</f>
        <v>835</v>
      </c>
      <c r="AO6" s="3">
        <f t="shared" ref="AO6:AO69" si="31">AN6</f>
        <v>835</v>
      </c>
      <c r="AP6" s="3">
        <f t="shared" ref="AP6:AP69" si="32">IF(ISNUMBER(AO6),RANK(AO6,$AO$5:$AO$105,0),"")</f>
        <v>1</v>
      </c>
      <c r="BA6" s="5"/>
      <c r="BB6" s="3"/>
      <c r="BY6" s="5"/>
      <c r="BZ6" s="3"/>
      <c r="CW6" s="5"/>
      <c r="CX6" s="3"/>
      <c r="DU6" s="5"/>
      <c r="DV6" s="3"/>
      <c r="ES6" s="5"/>
      <c r="ET6" s="3"/>
      <c r="FQ6" s="5"/>
      <c r="FS6" s="3"/>
      <c r="FU6" s="3"/>
    </row>
    <row r="7" spans="1:177" x14ac:dyDescent="0.25">
      <c r="A7">
        <v>3</v>
      </c>
      <c r="D7" s="3">
        <v>6.9</v>
      </c>
      <c r="E7" s="3">
        <f t="shared" si="0"/>
        <v>0</v>
      </c>
      <c r="F7" s="3">
        <f t="shared" si="1"/>
        <v>0</v>
      </c>
      <c r="G7" s="3">
        <f t="shared" si="2"/>
        <v>138</v>
      </c>
      <c r="H7" s="3">
        <f t="shared" si="3"/>
        <v>138</v>
      </c>
      <c r="I7" s="3">
        <f t="shared" si="4"/>
        <v>138</v>
      </c>
      <c r="J7" s="3">
        <v>1.2133</v>
      </c>
      <c r="K7" s="3">
        <f t="shared" si="5"/>
        <v>0</v>
      </c>
      <c r="L7" s="3">
        <f t="shared" si="6"/>
        <v>0</v>
      </c>
      <c r="M7" s="3">
        <f t="shared" si="7"/>
        <v>150</v>
      </c>
      <c r="N7" s="3">
        <f t="shared" si="8"/>
        <v>150</v>
      </c>
      <c r="O7" s="3">
        <f t="shared" si="9"/>
        <v>150</v>
      </c>
      <c r="P7" s="3">
        <v>2.044</v>
      </c>
      <c r="Q7" s="3">
        <f t="shared" si="10"/>
        <v>115</v>
      </c>
      <c r="R7" s="3">
        <f t="shared" si="11"/>
        <v>0</v>
      </c>
      <c r="S7" s="3">
        <f t="shared" si="12"/>
        <v>0</v>
      </c>
      <c r="T7" s="3">
        <f t="shared" si="13"/>
        <v>115</v>
      </c>
      <c r="U7" s="3">
        <f t="shared" si="14"/>
        <v>115</v>
      </c>
      <c r="V7" s="3">
        <v>2.3769999999999998</v>
      </c>
      <c r="W7" s="3">
        <f t="shared" si="15"/>
        <v>119</v>
      </c>
      <c r="X7" s="3">
        <f t="shared" si="16"/>
        <v>0</v>
      </c>
      <c r="Y7" s="3">
        <f t="shared" si="17"/>
        <v>0</v>
      </c>
      <c r="Z7" s="3">
        <f t="shared" si="18"/>
        <v>119</v>
      </c>
      <c r="AA7" s="3">
        <f t="shared" si="19"/>
        <v>119</v>
      </c>
      <c r="AB7" s="3">
        <v>643</v>
      </c>
      <c r="AC7" s="3">
        <f t="shared" si="20"/>
        <v>119</v>
      </c>
      <c r="AD7" s="3">
        <f t="shared" si="21"/>
        <v>0</v>
      </c>
      <c r="AE7" s="3">
        <f t="shared" si="22"/>
        <v>0</v>
      </c>
      <c r="AF7" s="3">
        <f t="shared" si="23"/>
        <v>119</v>
      </c>
      <c r="AG7" s="3">
        <f t="shared" si="24"/>
        <v>119</v>
      </c>
      <c r="AH7" s="3">
        <v>111</v>
      </c>
      <c r="AI7" s="3">
        <f t="shared" si="25"/>
        <v>0</v>
      </c>
      <c r="AJ7" s="3">
        <f t="shared" si="26"/>
        <v>0</v>
      </c>
      <c r="AK7" s="3">
        <f t="shared" si="27"/>
        <v>149</v>
      </c>
      <c r="AL7" s="3">
        <f t="shared" si="28"/>
        <v>149</v>
      </c>
      <c r="AM7" s="3">
        <f t="shared" si="29"/>
        <v>149</v>
      </c>
      <c r="AN7" s="3">
        <f t="shared" si="30"/>
        <v>790</v>
      </c>
      <c r="AO7" s="3">
        <f t="shared" si="31"/>
        <v>790</v>
      </c>
      <c r="AP7" s="3">
        <f t="shared" si="32"/>
        <v>2</v>
      </c>
      <c r="BA7" s="5"/>
      <c r="BB7" s="3"/>
      <c r="BY7" s="5"/>
      <c r="BZ7" s="3"/>
      <c r="CW7" s="5"/>
      <c r="CX7" s="3"/>
      <c r="DU7" s="5"/>
      <c r="DV7" s="3"/>
      <c r="ES7" s="5"/>
      <c r="ET7" s="3"/>
      <c r="FQ7" s="5"/>
      <c r="FS7" s="3"/>
      <c r="FU7" s="3"/>
    </row>
    <row r="8" spans="1:177" x14ac:dyDescent="0.25">
      <c r="A8">
        <v>4</v>
      </c>
      <c r="D8" s="3">
        <v>8.34</v>
      </c>
      <c r="E8" s="3">
        <f t="shared" si="0"/>
        <v>60</v>
      </c>
      <c r="F8" s="3">
        <f t="shared" si="1"/>
        <v>0</v>
      </c>
      <c r="G8" s="3">
        <f t="shared" si="2"/>
        <v>0</v>
      </c>
      <c r="H8" s="3">
        <f t="shared" si="3"/>
        <v>60</v>
      </c>
      <c r="I8" s="3">
        <f t="shared" si="4"/>
        <v>60</v>
      </c>
      <c r="J8" s="3">
        <v>1</v>
      </c>
      <c r="K8" s="3">
        <f t="shared" si="5"/>
        <v>0</v>
      </c>
      <c r="L8" s="3">
        <f t="shared" si="6"/>
        <v>0</v>
      </c>
      <c r="M8" s="3">
        <f t="shared" si="7"/>
        <v>150</v>
      </c>
      <c r="N8" s="3">
        <f t="shared" si="8"/>
        <v>150</v>
      </c>
      <c r="O8" s="3">
        <f t="shared" si="9"/>
        <v>150</v>
      </c>
      <c r="P8" s="3">
        <v>2.044</v>
      </c>
      <c r="Q8" s="3">
        <f t="shared" si="10"/>
        <v>115</v>
      </c>
      <c r="R8" s="3">
        <f t="shared" si="11"/>
        <v>0</v>
      </c>
      <c r="S8" s="3">
        <f t="shared" si="12"/>
        <v>0</v>
      </c>
      <c r="T8" s="3">
        <f t="shared" si="13"/>
        <v>115</v>
      </c>
      <c r="U8" s="3">
        <f t="shared" si="14"/>
        <v>115</v>
      </c>
      <c r="V8" s="3">
        <v>2.3730000000000002</v>
      </c>
      <c r="W8" s="3">
        <f t="shared" si="15"/>
        <v>0</v>
      </c>
      <c r="X8" s="3">
        <f t="shared" si="16"/>
        <v>0</v>
      </c>
      <c r="Y8" s="3">
        <f t="shared" si="17"/>
        <v>120</v>
      </c>
      <c r="Z8" s="3">
        <f t="shared" si="18"/>
        <v>120</v>
      </c>
      <c r="AA8" s="3">
        <f t="shared" si="19"/>
        <v>120</v>
      </c>
      <c r="AB8" s="3">
        <v>643</v>
      </c>
      <c r="AC8" s="3">
        <f t="shared" si="20"/>
        <v>119</v>
      </c>
      <c r="AD8" s="3">
        <f t="shared" si="21"/>
        <v>0</v>
      </c>
      <c r="AE8" s="3">
        <f t="shared" si="22"/>
        <v>0</v>
      </c>
      <c r="AF8" s="3">
        <f t="shared" si="23"/>
        <v>119</v>
      </c>
      <c r="AG8" s="3">
        <f t="shared" si="24"/>
        <v>119</v>
      </c>
      <c r="AH8" s="3">
        <v>111</v>
      </c>
      <c r="AI8" s="3">
        <f t="shared" si="25"/>
        <v>0</v>
      </c>
      <c r="AJ8" s="3">
        <f t="shared" si="26"/>
        <v>0</v>
      </c>
      <c r="AK8" s="3">
        <f t="shared" si="27"/>
        <v>149</v>
      </c>
      <c r="AL8" s="3">
        <f t="shared" si="28"/>
        <v>149</v>
      </c>
      <c r="AM8" s="3">
        <f t="shared" si="29"/>
        <v>149</v>
      </c>
      <c r="AN8" s="3">
        <f t="shared" si="30"/>
        <v>713</v>
      </c>
      <c r="AO8" s="3">
        <f t="shared" si="31"/>
        <v>713</v>
      </c>
      <c r="AP8" s="3">
        <f t="shared" si="32"/>
        <v>4</v>
      </c>
      <c r="BA8" s="5"/>
      <c r="BB8" s="3"/>
      <c r="BY8" s="5"/>
      <c r="BZ8" s="3"/>
      <c r="CW8" s="5"/>
      <c r="CX8" s="3"/>
      <c r="DU8" s="5"/>
      <c r="DV8" s="3"/>
      <c r="ES8" s="5"/>
      <c r="ET8" s="3"/>
      <c r="FQ8" s="5"/>
      <c r="FS8" s="3"/>
      <c r="FU8" s="3"/>
    </row>
    <row r="9" spans="1:177" x14ac:dyDescent="0.25">
      <c r="A9">
        <v>5</v>
      </c>
      <c r="C9" s="3"/>
      <c r="D9" s="3">
        <v>60</v>
      </c>
      <c r="E9" s="3">
        <f t="shared" si="0"/>
        <v>0</v>
      </c>
      <c r="F9" s="3">
        <f t="shared" si="1"/>
        <v>0</v>
      </c>
      <c r="G9" s="3">
        <f t="shared" si="2"/>
        <v>0</v>
      </c>
      <c r="H9" s="3">
        <f t="shared" si="3"/>
        <v>0</v>
      </c>
      <c r="I9" s="3">
        <f t="shared" si="4"/>
        <v>0</v>
      </c>
      <c r="J9" s="3">
        <v>60</v>
      </c>
      <c r="K9" s="3">
        <f t="shared" si="5"/>
        <v>0</v>
      </c>
      <c r="L9" s="3">
        <f t="shared" si="6"/>
        <v>0</v>
      </c>
      <c r="M9" s="3">
        <f t="shared" si="7"/>
        <v>0</v>
      </c>
      <c r="N9" s="3">
        <f t="shared" si="8"/>
        <v>0</v>
      </c>
      <c r="O9" s="3">
        <f t="shared" si="9"/>
        <v>0</v>
      </c>
      <c r="P9" s="3">
        <v>80</v>
      </c>
      <c r="Q9" s="3">
        <f t="shared" si="10"/>
        <v>0</v>
      </c>
      <c r="R9" s="3">
        <f t="shared" si="11"/>
        <v>0</v>
      </c>
      <c r="S9" s="3">
        <f t="shared" si="12"/>
        <v>0</v>
      </c>
      <c r="T9" s="3">
        <f t="shared" si="13"/>
        <v>0</v>
      </c>
      <c r="U9" s="3">
        <f t="shared" si="14"/>
        <v>0</v>
      </c>
      <c r="V9" s="3">
        <v>10</v>
      </c>
      <c r="W9" s="3">
        <f t="shared" si="15"/>
        <v>0</v>
      </c>
      <c r="X9" s="3">
        <f t="shared" si="16"/>
        <v>0</v>
      </c>
      <c r="Y9" s="3">
        <f t="shared" si="17"/>
        <v>0</v>
      </c>
      <c r="Z9" s="3">
        <f t="shared" si="18"/>
        <v>0</v>
      </c>
      <c r="AA9" s="3">
        <f t="shared" si="19"/>
        <v>0</v>
      </c>
      <c r="AB9" s="3">
        <v>0</v>
      </c>
      <c r="AC9" s="3">
        <f t="shared" si="20"/>
        <v>0</v>
      </c>
      <c r="AD9" s="3">
        <f t="shared" si="21"/>
        <v>0</v>
      </c>
      <c r="AE9" s="3">
        <f t="shared" si="22"/>
        <v>0</v>
      </c>
      <c r="AF9" s="3">
        <f t="shared" si="23"/>
        <v>0</v>
      </c>
      <c r="AG9" s="3">
        <f t="shared" si="24"/>
        <v>0</v>
      </c>
      <c r="AH9" s="3">
        <v>0</v>
      </c>
      <c r="AI9" s="3">
        <f t="shared" si="25"/>
        <v>0</v>
      </c>
      <c r="AJ9" s="3">
        <f t="shared" si="26"/>
        <v>0</v>
      </c>
      <c r="AK9" s="3">
        <f t="shared" si="27"/>
        <v>0</v>
      </c>
      <c r="AL9" s="3">
        <f t="shared" si="28"/>
        <v>0</v>
      </c>
      <c r="AM9" s="3">
        <f t="shared" si="29"/>
        <v>0</v>
      </c>
      <c r="AN9" s="3">
        <f t="shared" si="30"/>
        <v>0</v>
      </c>
      <c r="AO9" s="3">
        <f t="shared" si="31"/>
        <v>0</v>
      </c>
      <c r="AP9" s="3">
        <f t="shared" si="32"/>
        <v>5</v>
      </c>
      <c r="BA9" s="5"/>
      <c r="BB9" s="3"/>
      <c r="BY9" s="5"/>
      <c r="BZ9" s="3"/>
      <c r="CW9" s="5"/>
      <c r="CX9" s="3"/>
      <c r="DU9" s="5"/>
      <c r="DV9" s="3"/>
      <c r="ES9" s="5"/>
      <c r="ET9" s="3"/>
      <c r="FQ9" s="5"/>
      <c r="FS9" s="3"/>
      <c r="FU9" s="3"/>
    </row>
    <row r="10" spans="1:177" x14ac:dyDescent="0.25">
      <c r="A10">
        <v>6</v>
      </c>
      <c r="C10" s="3"/>
      <c r="D10" s="3">
        <v>60</v>
      </c>
      <c r="E10" s="3">
        <f t="shared" si="0"/>
        <v>0</v>
      </c>
      <c r="F10" s="3">
        <f t="shared" si="1"/>
        <v>0</v>
      </c>
      <c r="G10" s="3">
        <f t="shared" si="2"/>
        <v>0</v>
      </c>
      <c r="H10" s="3">
        <f t="shared" si="3"/>
        <v>0</v>
      </c>
      <c r="I10" s="3">
        <f t="shared" si="4"/>
        <v>0</v>
      </c>
      <c r="J10" s="3">
        <v>60</v>
      </c>
      <c r="K10" s="3">
        <f t="shared" si="5"/>
        <v>0</v>
      </c>
      <c r="L10" s="3">
        <f t="shared" si="6"/>
        <v>0</v>
      </c>
      <c r="M10" s="3">
        <f t="shared" si="7"/>
        <v>0</v>
      </c>
      <c r="N10" s="3">
        <f t="shared" si="8"/>
        <v>0</v>
      </c>
      <c r="O10" s="3">
        <f t="shared" si="9"/>
        <v>0</v>
      </c>
      <c r="P10" s="3">
        <v>80</v>
      </c>
      <c r="Q10" s="3">
        <f t="shared" si="10"/>
        <v>0</v>
      </c>
      <c r="R10" s="3">
        <f t="shared" si="11"/>
        <v>0</v>
      </c>
      <c r="S10" s="3">
        <f t="shared" si="12"/>
        <v>0</v>
      </c>
      <c r="T10" s="3">
        <f t="shared" si="13"/>
        <v>0</v>
      </c>
      <c r="U10" s="3">
        <f t="shared" si="14"/>
        <v>0</v>
      </c>
      <c r="V10" s="3">
        <v>10</v>
      </c>
      <c r="W10" s="3">
        <f t="shared" si="15"/>
        <v>0</v>
      </c>
      <c r="X10" s="3">
        <f t="shared" si="16"/>
        <v>0</v>
      </c>
      <c r="Y10" s="3">
        <f t="shared" si="17"/>
        <v>0</v>
      </c>
      <c r="Z10" s="3">
        <f t="shared" si="18"/>
        <v>0</v>
      </c>
      <c r="AA10" s="3">
        <f t="shared" si="19"/>
        <v>0</v>
      </c>
      <c r="AB10" s="3">
        <v>0</v>
      </c>
      <c r="AC10" s="3">
        <f t="shared" si="20"/>
        <v>0</v>
      </c>
      <c r="AD10" s="3">
        <f t="shared" si="21"/>
        <v>0</v>
      </c>
      <c r="AE10" s="3">
        <f t="shared" si="22"/>
        <v>0</v>
      </c>
      <c r="AF10" s="3">
        <f t="shared" si="23"/>
        <v>0</v>
      </c>
      <c r="AG10" s="3">
        <f t="shared" si="24"/>
        <v>0</v>
      </c>
      <c r="AH10" s="3">
        <v>0</v>
      </c>
      <c r="AI10" s="3">
        <f t="shared" si="25"/>
        <v>0</v>
      </c>
      <c r="AJ10" s="3">
        <f t="shared" si="26"/>
        <v>0</v>
      </c>
      <c r="AK10" s="3">
        <f t="shared" si="27"/>
        <v>0</v>
      </c>
      <c r="AL10" s="3">
        <f t="shared" si="28"/>
        <v>0</v>
      </c>
      <c r="AM10" s="3">
        <f t="shared" si="29"/>
        <v>0</v>
      </c>
      <c r="AN10" s="3">
        <f t="shared" si="30"/>
        <v>0</v>
      </c>
      <c r="AO10" s="3">
        <f t="shared" si="31"/>
        <v>0</v>
      </c>
      <c r="AP10" s="3">
        <f t="shared" si="32"/>
        <v>5</v>
      </c>
      <c r="BA10" s="5"/>
      <c r="BB10" s="3"/>
      <c r="BY10" s="5"/>
      <c r="BZ10" s="3"/>
      <c r="CW10" s="5"/>
      <c r="CX10" s="3"/>
      <c r="DU10" s="5"/>
      <c r="DV10" s="3"/>
      <c r="ES10" s="5"/>
      <c r="ET10" s="3"/>
      <c r="FQ10" s="5"/>
      <c r="FS10" s="3"/>
      <c r="FU10" s="3"/>
    </row>
    <row r="11" spans="1:177" x14ac:dyDescent="0.25">
      <c r="A11">
        <v>7</v>
      </c>
      <c r="C11" s="3"/>
      <c r="D11" s="3">
        <v>60</v>
      </c>
      <c r="E11" s="3">
        <f t="shared" si="0"/>
        <v>0</v>
      </c>
      <c r="F11" s="3">
        <f t="shared" si="1"/>
        <v>0</v>
      </c>
      <c r="G11" s="3">
        <f t="shared" si="2"/>
        <v>0</v>
      </c>
      <c r="H11" s="3">
        <f t="shared" si="3"/>
        <v>0</v>
      </c>
      <c r="I11" s="3">
        <f t="shared" si="4"/>
        <v>0</v>
      </c>
      <c r="J11" s="3">
        <v>60</v>
      </c>
      <c r="K11" s="3">
        <f t="shared" si="5"/>
        <v>0</v>
      </c>
      <c r="L11" s="3">
        <f t="shared" si="6"/>
        <v>0</v>
      </c>
      <c r="M11" s="3">
        <f t="shared" si="7"/>
        <v>0</v>
      </c>
      <c r="N11" s="3">
        <f t="shared" si="8"/>
        <v>0</v>
      </c>
      <c r="O11" s="3">
        <f t="shared" si="9"/>
        <v>0</v>
      </c>
      <c r="P11" s="3">
        <v>80</v>
      </c>
      <c r="Q11" s="3">
        <f t="shared" si="10"/>
        <v>0</v>
      </c>
      <c r="R11" s="3">
        <f t="shared" si="11"/>
        <v>0</v>
      </c>
      <c r="S11" s="3">
        <f t="shared" si="12"/>
        <v>0</v>
      </c>
      <c r="T11" s="3">
        <f t="shared" si="13"/>
        <v>0</v>
      </c>
      <c r="U11" s="3">
        <f t="shared" si="14"/>
        <v>0</v>
      </c>
      <c r="V11" s="3">
        <v>10</v>
      </c>
      <c r="W11" s="3">
        <f t="shared" si="15"/>
        <v>0</v>
      </c>
      <c r="X11" s="3">
        <f t="shared" si="16"/>
        <v>0</v>
      </c>
      <c r="Y11" s="3">
        <f t="shared" si="17"/>
        <v>0</v>
      </c>
      <c r="Z11" s="3">
        <f t="shared" si="18"/>
        <v>0</v>
      </c>
      <c r="AA11" s="3">
        <f t="shared" si="19"/>
        <v>0</v>
      </c>
      <c r="AB11" s="3">
        <v>0</v>
      </c>
      <c r="AC11" s="3">
        <f t="shared" si="20"/>
        <v>0</v>
      </c>
      <c r="AD11" s="3">
        <f t="shared" si="21"/>
        <v>0</v>
      </c>
      <c r="AE11" s="3">
        <f t="shared" si="22"/>
        <v>0</v>
      </c>
      <c r="AF11" s="3">
        <f t="shared" si="23"/>
        <v>0</v>
      </c>
      <c r="AG11" s="3">
        <f t="shared" si="24"/>
        <v>0</v>
      </c>
      <c r="AH11" s="3">
        <v>0</v>
      </c>
      <c r="AI11" s="3">
        <f t="shared" si="25"/>
        <v>0</v>
      </c>
      <c r="AJ11" s="3">
        <f t="shared" si="26"/>
        <v>0</v>
      </c>
      <c r="AK11" s="3">
        <f t="shared" si="27"/>
        <v>0</v>
      </c>
      <c r="AL11" s="3">
        <f t="shared" si="28"/>
        <v>0</v>
      </c>
      <c r="AM11" s="3">
        <f t="shared" si="29"/>
        <v>0</v>
      </c>
      <c r="AN11" s="3">
        <f t="shared" si="30"/>
        <v>0</v>
      </c>
      <c r="AO11" s="3">
        <f t="shared" si="31"/>
        <v>0</v>
      </c>
      <c r="AP11" s="3">
        <f t="shared" si="32"/>
        <v>5</v>
      </c>
      <c r="BA11" s="5"/>
      <c r="BB11" s="3"/>
      <c r="BY11" s="5"/>
      <c r="BZ11" s="3"/>
      <c r="CW11" s="5"/>
      <c r="CX11" s="3"/>
      <c r="DU11" s="5"/>
      <c r="DV11" s="3"/>
      <c r="ES11" s="5"/>
      <c r="ET11" s="3"/>
      <c r="FQ11" s="5"/>
      <c r="FS11" s="3"/>
      <c r="FU11" s="3"/>
    </row>
    <row r="12" spans="1:177" x14ac:dyDescent="0.25">
      <c r="A12">
        <v>8</v>
      </c>
      <c r="C12" s="3"/>
      <c r="D12" s="3">
        <v>60</v>
      </c>
      <c r="E12" s="3">
        <f t="shared" si="0"/>
        <v>0</v>
      </c>
      <c r="F12" s="3">
        <f t="shared" si="1"/>
        <v>0</v>
      </c>
      <c r="G12" s="3">
        <f t="shared" si="2"/>
        <v>0</v>
      </c>
      <c r="H12" s="3">
        <f t="shared" si="3"/>
        <v>0</v>
      </c>
      <c r="I12" s="3">
        <f t="shared" si="4"/>
        <v>0</v>
      </c>
      <c r="J12" s="3">
        <v>60</v>
      </c>
      <c r="K12" s="3">
        <f t="shared" si="5"/>
        <v>0</v>
      </c>
      <c r="L12" s="3">
        <f t="shared" si="6"/>
        <v>0</v>
      </c>
      <c r="M12" s="3">
        <f t="shared" si="7"/>
        <v>0</v>
      </c>
      <c r="N12" s="3">
        <f t="shared" si="8"/>
        <v>0</v>
      </c>
      <c r="O12" s="3">
        <f t="shared" si="9"/>
        <v>0</v>
      </c>
      <c r="P12" s="3">
        <v>80</v>
      </c>
      <c r="Q12" s="3">
        <f t="shared" si="10"/>
        <v>0</v>
      </c>
      <c r="R12" s="3">
        <f t="shared" si="11"/>
        <v>0</v>
      </c>
      <c r="S12" s="3">
        <f t="shared" si="12"/>
        <v>0</v>
      </c>
      <c r="T12" s="3">
        <f t="shared" si="13"/>
        <v>0</v>
      </c>
      <c r="U12" s="3">
        <f t="shared" si="14"/>
        <v>0</v>
      </c>
      <c r="V12" s="3">
        <v>10</v>
      </c>
      <c r="W12" s="3">
        <f t="shared" si="15"/>
        <v>0</v>
      </c>
      <c r="X12" s="3">
        <f t="shared" si="16"/>
        <v>0</v>
      </c>
      <c r="Y12" s="3">
        <f t="shared" si="17"/>
        <v>0</v>
      </c>
      <c r="Z12" s="3">
        <f t="shared" si="18"/>
        <v>0</v>
      </c>
      <c r="AA12" s="3">
        <f t="shared" si="19"/>
        <v>0</v>
      </c>
      <c r="AB12" s="3">
        <v>0</v>
      </c>
      <c r="AC12" s="3">
        <f t="shared" si="20"/>
        <v>0</v>
      </c>
      <c r="AD12" s="3">
        <f t="shared" si="21"/>
        <v>0</v>
      </c>
      <c r="AE12" s="3">
        <f t="shared" si="22"/>
        <v>0</v>
      </c>
      <c r="AF12" s="3">
        <f t="shared" si="23"/>
        <v>0</v>
      </c>
      <c r="AG12" s="3">
        <f t="shared" si="24"/>
        <v>0</v>
      </c>
      <c r="AH12" s="3">
        <v>0</v>
      </c>
      <c r="AI12" s="3">
        <f t="shared" si="25"/>
        <v>0</v>
      </c>
      <c r="AJ12" s="3">
        <f t="shared" si="26"/>
        <v>0</v>
      </c>
      <c r="AK12" s="3">
        <f t="shared" si="27"/>
        <v>0</v>
      </c>
      <c r="AL12" s="3">
        <f t="shared" si="28"/>
        <v>0</v>
      </c>
      <c r="AM12" s="3">
        <f t="shared" si="29"/>
        <v>0</v>
      </c>
      <c r="AN12" s="3">
        <f t="shared" si="30"/>
        <v>0</v>
      </c>
      <c r="AO12" s="3">
        <f t="shared" si="31"/>
        <v>0</v>
      </c>
      <c r="AP12" s="3">
        <f t="shared" si="32"/>
        <v>5</v>
      </c>
      <c r="BA12" s="5"/>
      <c r="BB12" s="3"/>
      <c r="BY12" s="5"/>
      <c r="BZ12" s="3"/>
      <c r="CW12" s="5"/>
      <c r="CX12" s="3"/>
      <c r="DU12" s="5"/>
      <c r="DV12" s="3"/>
      <c r="ES12" s="5"/>
      <c r="ET12" s="3"/>
      <c r="FQ12" s="5"/>
      <c r="FS12" s="3"/>
      <c r="FU12" s="3"/>
    </row>
    <row r="13" spans="1:177" x14ac:dyDescent="0.25">
      <c r="A13">
        <v>9</v>
      </c>
      <c r="C13" s="3"/>
      <c r="D13" s="3">
        <v>60</v>
      </c>
      <c r="E13" s="3">
        <f t="shared" si="0"/>
        <v>0</v>
      </c>
      <c r="F13" s="3">
        <f t="shared" si="1"/>
        <v>0</v>
      </c>
      <c r="G13" s="3">
        <f t="shared" si="2"/>
        <v>0</v>
      </c>
      <c r="H13" s="3">
        <f t="shared" si="3"/>
        <v>0</v>
      </c>
      <c r="I13" s="3">
        <f t="shared" si="4"/>
        <v>0</v>
      </c>
      <c r="J13" s="3">
        <v>60</v>
      </c>
      <c r="K13" s="3">
        <f t="shared" si="5"/>
        <v>0</v>
      </c>
      <c r="L13" s="3">
        <f t="shared" si="6"/>
        <v>0</v>
      </c>
      <c r="M13" s="3">
        <f t="shared" si="7"/>
        <v>0</v>
      </c>
      <c r="N13" s="3">
        <f t="shared" si="8"/>
        <v>0</v>
      </c>
      <c r="O13" s="3">
        <f t="shared" si="9"/>
        <v>0</v>
      </c>
      <c r="P13" s="3">
        <v>80</v>
      </c>
      <c r="Q13" s="3">
        <f t="shared" si="10"/>
        <v>0</v>
      </c>
      <c r="R13" s="3">
        <f t="shared" si="11"/>
        <v>0</v>
      </c>
      <c r="S13" s="3">
        <f t="shared" si="12"/>
        <v>0</v>
      </c>
      <c r="T13" s="3">
        <f t="shared" si="13"/>
        <v>0</v>
      </c>
      <c r="U13" s="3">
        <f t="shared" si="14"/>
        <v>0</v>
      </c>
      <c r="V13" s="3">
        <v>10</v>
      </c>
      <c r="W13" s="3">
        <f t="shared" si="15"/>
        <v>0</v>
      </c>
      <c r="X13" s="3">
        <f t="shared" si="16"/>
        <v>0</v>
      </c>
      <c r="Y13" s="3">
        <f t="shared" si="17"/>
        <v>0</v>
      </c>
      <c r="Z13" s="3">
        <f t="shared" si="18"/>
        <v>0</v>
      </c>
      <c r="AA13" s="3">
        <f t="shared" si="19"/>
        <v>0</v>
      </c>
      <c r="AB13" s="3">
        <v>0</v>
      </c>
      <c r="AC13" s="3">
        <f t="shared" si="20"/>
        <v>0</v>
      </c>
      <c r="AD13" s="3">
        <f t="shared" si="21"/>
        <v>0</v>
      </c>
      <c r="AE13" s="3">
        <f t="shared" si="22"/>
        <v>0</v>
      </c>
      <c r="AF13" s="3">
        <f t="shared" si="23"/>
        <v>0</v>
      </c>
      <c r="AG13" s="3">
        <f t="shared" si="24"/>
        <v>0</v>
      </c>
      <c r="AH13" s="3">
        <v>0</v>
      </c>
      <c r="AI13" s="3">
        <f t="shared" si="25"/>
        <v>0</v>
      </c>
      <c r="AJ13" s="3">
        <f t="shared" si="26"/>
        <v>0</v>
      </c>
      <c r="AK13" s="3">
        <f t="shared" si="27"/>
        <v>0</v>
      </c>
      <c r="AL13" s="3">
        <f t="shared" si="28"/>
        <v>0</v>
      </c>
      <c r="AM13" s="3">
        <f t="shared" si="29"/>
        <v>0</v>
      </c>
      <c r="AN13" s="3">
        <f t="shared" si="30"/>
        <v>0</v>
      </c>
      <c r="AO13" s="3">
        <f t="shared" si="31"/>
        <v>0</v>
      </c>
      <c r="AP13" s="3">
        <f t="shared" si="32"/>
        <v>5</v>
      </c>
      <c r="BA13" s="5"/>
      <c r="BB13" s="3"/>
      <c r="BY13" s="5"/>
      <c r="BZ13" s="3"/>
      <c r="CW13" s="5"/>
      <c r="CX13" s="3"/>
      <c r="DU13" s="5"/>
      <c r="DV13" s="3"/>
      <c r="ES13" s="5"/>
      <c r="ET13" s="3"/>
      <c r="FQ13" s="5"/>
      <c r="FS13" s="3"/>
      <c r="FU13" s="3"/>
    </row>
    <row r="14" spans="1:177" x14ac:dyDescent="0.25">
      <c r="A14">
        <v>10</v>
      </c>
      <c r="C14" s="3"/>
      <c r="D14" s="3">
        <v>60</v>
      </c>
      <c r="E14" s="3">
        <f t="shared" si="0"/>
        <v>0</v>
      </c>
      <c r="F14" s="3">
        <f t="shared" si="1"/>
        <v>0</v>
      </c>
      <c r="G14" s="3">
        <f t="shared" si="2"/>
        <v>0</v>
      </c>
      <c r="H14" s="3">
        <f t="shared" si="3"/>
        <v>0</v>
      </c>
      <c r="I14" s="3">
        <f t="shared" si="4"/>
        <v>0</v>
      </c>
      <c r="J14" s="3">
        <v>60</v>
      </c>
      <c r="K14" s="3">
        <f t="shared" si="5"/>
        <v>0</v>
      </c>
      <c r="L14" s="3">
        <f t="shared" si="6"/>
        <v>0</v>
      </c>
      <c r="M14" s="3">
        <f t="shared" si="7"/>
        <v>0</v>
      </c>
      <c r="N14" s="3">
        <f t="shared" si="8"/>
        <v>0</v>
      </c>
      <c r="O14" s="3">
        <f t="shared" si="9"/>
        <v>0</v>
      </c>
      <c r="P14" s="3">
        <v>80</v>
      </c>
      <c r="Q14" s="3">
        <f t="shared" si="10"/>
        <v>0</v>
      </c>
      <c r="R14" s="3">
        <f t="shared" si="11"/>
        <v>0</v>
      </c>
      <c r="S14" s="3">
        <f t="shared" si="12"/>
        <v>0</v>
      </c>
      <c r="T14" s="3">
        <f t="shared" si="13"/>
        <v>0</v>
      </c>
      <c r="U14" s="3">
        <f t="shared" si="14"/>
        <v>0</v>
      </c>
      <c r="V14" s="3">
        <v>10</v>
      </c>
      <c r="W14" s="3">
        <f t="shared" si="15"/>
        <v>0</v>
      </c>
      <c r="X14" s="3">
        <f t="shared" si="16"/>
        <v>0</v>
      </c>
      <c r="Y14" s="3">
        <f t="shared" si="17"/>
        <v>0</v>
      </c>
      <c r="Z14" s="3">
        <f t="shared" si="18"/>
        <v>0</v>
      </c>
      <c r="AA14" s="3">
        <f t="shared" si="19"/>
        <v>0</v>
      </c>
      <c r="AB14" s="3">
        <v>0</v>
      </c>
      <c r="AC14" s="3">
        <f t="shared" si="20"/>
        <v>0</v>
      </c>
      <c r="AD14" s="3">
        <f t="shared" si="21"/>
        <v>0</v>
      </c>
      <c r="AE14" s="3">
        <f t="shared" si="22"/>
        <v>0</v>
      </c>
      <c r="AF14" s="3">
        <f t="shared" si="23"/>
        <v>0</v>
      </c>
      <c r="AG14" s="3">
        <f t="shared" si="24"/>
        <v>0</v>
      </c>
      <c r="AH14" s="3">
        <v>0</v>
      </c>
      <c r="AI14" s="3">
        <f t="shared" si="25"/>
        <v>0</v>
      </c>
      <c r="AJ14" s="3">
        <f t="shared" si="26"/>
        <v>0</v>
      </c>
      <c r="AK14" s="3">
        <f t="shared" si="27"/>
        <v>0</v>
      </c>
      <c r="AL14" s="3">
        <f t="shared" si="28"/>
        <v>0</v>
      </c>
      <c r="AM14" s="3">
        <f t="shared" si="29"/>
        <v>0</v>
      </c>
      <c r="AN14" s="3">
        <f t="shared" si="30"/>
        <v>0</v>
      </c>
      <c r="AO14" s="3">
        <f t="shared" si="31"/>
        <v>0</v>
      </c>
      <c r="AP14" s="3">
        <f t="shared" si="32"/>
        <v>5</v>
      </c>
      <c r="BA14" s="5"/>
      <c r="BB14" s="3"/>
      <c r="BY14" s="5"/>
      <c r="BZ14" s="3"/>
      <c r="CW14" s="5"/>
      <c r="CX14" s="3"/>
      <c r="DU14" s="5"/>
      <c r="DV14" s="3"/>
      <c r="ES14" s="5"/>
      <c r="ET14" s="3"/>
      <c r="FQ14" s="5"/>
      <c r="FS14" s="3"/>
      <c r="FU14" s="3"/>
    </row>
    <row r="15" spans="1:177" x14ac:dyDescent="0.25">
      <c r="A15">
        <v>11</v>
      </c>
      <c r="C15" s="3"/>
      <c r="D15" s="3">
        <v>60</v>
      </c>
      <c r="E15" s="3">
        <f t="shared" si="0"/>
        <v>0</v>
      </c>
      <c r="F15" s="3">
        <f t="shared" si="1"/>
        <v>0</v>
      </c>
      <c r="G15" s="3">
        <f t="shared" si="2"/>
        <v>0</v>
      </c>
      <c r="H15" s="3">
        <f t="shared" si="3"/>
        <v>0</v>
      </c>
      <c r="I15" s="3">
        <f t="shared" si="4"/>
        <v>0</v>
      </c>
      <c r="J15" s="3">
        <v>60</v>
      </c>
      <c r="K15" s="3">
        <f t="shared" si="5"/>
        <v>0</v>
      </c>
      <c r="L15" s="3">
        <f t="shared" si="6"/>
        <v>0</v>
      </c>
      <c r="M15" s="3">
        <f t="shared" si="7"/>
        <v>0</v>
      </c>
      <c r="N15" s="3">
        <f t="shared" si="8"/>
        <v>0</v>
      </c>
      <c r="O15" s="3">
        <f t="shared" si="9"/>
        <v>0</v>
      </c>
      <c r="P15" s="3">
        <v>80</v>
      </c>
      <c r="Q15" s="3">
        <f t="shared" si="10"/>
        <v>0</v>
      </c>
      <c r="R15" s="3">
        <f t="shared" si="11"/>
        <v>0</v>
      </c>
      <c r="S15" s="3">
        <f t="shared" si="12"/>
        <v>0</v>
      </c>
      <c r="T15" s="3">
        <f t="shared" si="13"/>
        <v>0</v>
      </c>
      <c r="U15" s="3">
        <f t="shared" si="14"/>
        <v>0</v>
      </c>
      <c r="V15" s="3">
        <v>10</v>
      </c>
      <c r="W15" s="3">
        <f t="shared" si="15"/>
        <v>0</v>
      </c>
      <c r="X15" s="3">
        <f t="shared" si="16"/>
        <v>0</v>
      </c>
      <c r="Y15" s="3">
        <f t="shared" si="17"/>
        <v>0</v>
      </c>
      <c r="Z15" s="3">
        <f t="shared" si="18"/>
        <v>0</v>
      </c>
      <c r="AA15" s="3">
        <f t="shared" si="19"/>
        <v>0</v>
      </c>
      <c r="AB15" s="3">
        <v>0</v>
      </c>
      <c r="AC15" s="3">
        <f t="shared" si="20"/>
        <v>0</v>
      </c>
      <c r="AD15" s="3">
        <f t="shared" si="21"/>
        <v>0</v>
      </c>
      <c r="AE15" s="3">
        <f t="shared" si="22"/>
        <v>0</v>
      </c>
      <c r="AF15" s="3">
        <f t="shared" si="23"/>
        <v>0</v>
      </c>
      <c r="AG15" s="3">
        <f t="shared" si="24"/>
        <v>0</v>
      </c>
      <c r="AH15" s="3">
        <v>0</v>
      </c>
      <c r="AI15" s="3">
        <f t="shared" si="25"/>
        <v>0</v>
      </c>
      <c r="AJ15" s="3">
        <f t="shared" si="26"/>
        <v>0</v>
      </c>
      <c r="AK15" s="3">
        <f t="shared" si="27"/>
        <v>0</v>
      </c>
      <c r="AL15" s="3">
        <f t="shared" si="28"/>
        <v>0</v>
      </c>
      <c r="AM15" s="3">
        <f t="shared" si="29"/>
        <v>0</v>
      </c>
      <c r="AN15" s="3">
        <f t="shared" si="30"/>
        <v>0</v>
      </c>
      <c r="AO15" s="3">
        <f t="shared" si="31"/>
        <v>0</v>
      </c>
      <c r="AP15" s="3">
        <f t="shared" si="32"/>
        <v>5</v>
      </c>
      <c r="BA15" s="5"/>
      <c r="BB15" s="3"/>
      <c r="BY15" s="5"/>
      <c r="BZ15" s="6"/>
      <c r="CW15" s="5"/>
      <c r="CX15" s="3"/>
      <c r="DU15" s="5"/>
      <c r="DV15" s="3"/>
      <c r="ES15" s="5"/>
      <c r="ET15" s="3"/>
      <c r="FQ15" s="5"/>
      <c r="FS15" s="3"/>
      <c r="FU15" s="3"/>
    </row>
    <row r="16" spans="1:177" x14ac:dyDescent="0.25">
      <c r="A16">
        <v>12</v>
      </c>
      <c r="C16" s="3"/>
      <c r="D16" s="3">
        <v>60</v>
      </c>
      <c r="E16" s="3">
        <f t="shared" si="0"/>
        <v>0</v>
      </c>
      <c r="F16" s="3">
        <f t="shared" si="1"/>
        <v>0</v>
      </c>
      <c r="G16" s="3">
        <f t="shared" si="2"/>
        <v>0</v>
      </c>
      <c r="H16" s="3">
        <f t="shared" si="3"/>
        <v>0</v>
      </c>
      <c r="I16" s="3">
        <f t="shared" si="4"/>
        <v>0</v>
      </c>
      <c r="J16" s="3">
        <v>60</v>
      </c>
      <c r="K16" s="3">
        <f t="shared" si="5"/>
        <v>0</v>
      </c>
      <c r="L16" s="3">
        <f t="shared" si="6"/>
        <v>0</v>
      </c>
      <c r="M16" s="3">
        <f t="shared" si="7"/>
        <v>0</v>
      </c>
      <c r="N16" s="3">
        <f t="shared" si="8"/>
        <v>0</v>
      </c>
      <c r="O16" s="3">
        <f t="shared" si="9"/>
        <v>0</v>
      </c>
      <c r="P16" s="3">
        <v>80</v>
      </c>
      <c r="Q16" s="3">
        <f t="shared" si="10"/>
        <v>0</v>
      </c>
      <c r="R16" s="3">
        <f t="shared" si="11"/>
        <v>0</v>
      </c>
      <c r="S16" s="3">
        <f t="shared" si="12"/>
        <v>0</v>
      </c>
      <c r="T16" s="3">
        <f t="shared" si="13"/>
        <v>0</v>
      </c>
      <c r="U16" s="3">
        <f t="shared" si="14"/>
        <v>0</v>
      </c>
      <c r="V16" s="3">
        <v>10</v>
      </c>
      <c r="W16" s="3">
        <f t="shared" si="15"/>
        <v>0</v>
      </c>
      <c r="X16" s="3">
        <f t="shared" si="16"/>
        <v>0</v>
      </c>
      <c r="Y16" s="3">
        <f t="shared" si="17"/>
        <v>0</v>
      </c>
      <c r="Z16" s="3">
        <f t="shared" si="18"/>
        <v>0</v>
      </c>
      <c r="AA16" s="3">
        <f t="shared" si="19"/>
        <v>0</v>
      </c>
      <c r="AB16" s="3">
        <v>0</v>
      </c>
      <c r="AC16" s="3">
        <f t="shared" si="20"/>
        <v>0</v>
      </c>
      <c r="AD16" s="3">
        <f t="shared" si="21"/>
        <v>0</v>
      </c>
      <c r="AE16" s="3">
        <f t="shared" si="22"/>
        <v>0</v>
      </c>
      <c r="AF16" s="3">
        <f t="shared" si="23"/>
        <v>0</v>
      </c>
      <c r="AG16" s="3">
        <f t="shared" si="24"/>
        <v>0</v>
      </c>
      <c r="AH16" s="3">
        <v>0</v>
      </c>
      <c r="AI16" s="3">
        <f t="shared" si="25"/>
        <v>0</v>
      </c>
      <c r="AJ16" s="3">
        <f t="shared" si="26"/>
        <v>0</v>
      </c>
      <c r="AK16" s="3">
        <f t="shared" si="27"/>
        <v>0</v>
      </c>
      <c r="AL16" s="3">
        <f t="shared" si="28"/>
        <v>0</v>
      </c>
      <c r="AM16" s="3">
        <f t="shared" si="29"/>
        <v>0</v>
      </c>
      <c r="AN16" s="3">
        <f t="shared" si="30"/>
        <v>0</v>
      </c>
      <c r="AO16" s="3">
        <f t="shared" si="31"/>
        <v>0</v>
      </c>
      <c r="AP16" s="3">
        <f t="shared" si="32"/>
        <v>5</v>
      </c>
      <c r="BA16" s="5"/>
      <c r="BB16" s="3"/>
      <c r="BY16" s="5"/>
      <c r="BZ16" s="3"/>
      <c r="CW16" s="5"/>
      <c r="CX16" s="3"/>
      <c r="DU16" s="5"/>
      <c r="DV16" s="3"/>
      <c r="ES16" s="5"/>
      <c r="ET16" s="3"/>
      <c r="FQ16" s="5"/>
      <c r="FS16" s="3"/>
      <c r="FU16" s="3"/>
    </row>
    <row r="17" spans="1:177" x14ac:dyDescent="0.25">
      <c r="A17">
        <v>13</v>
      </c>
      <c r="C17" s="3"/>
      <c r="D17" s="3">
        <v>60</v>
      </c>
      <c r="E17" s="3">
        <f t="shared" si="0"/>
        <v>0</v>
      </c>
      <c r="F17" s="3">
        <f t="shared" si="1"/>
        <v>0</v>
      </c>
      <c r="G17" s="3">
        <f t="shared" si="2"/>
        <v>0</v>
      </c>
      <c r="H17" s="3">
        <f t="shared" si="3"/>
        <v>0</v>
      </c>
      <c r="I17" s="3">
        <f t="shared" si="4"/>
        <v>0</v>
      </c>
      <c r="J17" s="3">
        <v>60</v>
      </c>
      <c r="K17" s="3">
        <f t="shared" si="5"/>
        <v>0</v>
      </c>
      <c r="L17" s="3">
        <f t="shared" si="6"/>
        <v>0</v>
      </c>
      <c r="M17" s="3">
        <f t="shared" si="7"/>
        <v>0</v>
      </c>
      <c r="N17" s="3">
        <f t="shared" si="8"/>
        <v>0</v>
      </c>
      <c r="O17" s="3">
        <f t="shared" si="9"/>
        <v>0</v>
      </c>
      <c r="P17" s="3">
        <v>80</v>
      </c>
      <c r="Q17" s="3">
        <f t="shared" si="10"/>
        <v>0</v>
      </c>
      <c r="R17" s="3">
        <f t="shared" si="11"/>
        <v>0</v>
      </c>
      <c r="S17" s="3">
        <f t="shared" si="12"/>
        <v>0</v>
      </c>
      <c r="T17" s="3">
        <f t="shared" si="13"/>
        <v>0</v>
      </c>
      <c r="U17" s="3">
        <f t="shared" si="14"/>
        <v>0</v>
      </c>
      <c r="V17" s="3">
        <v>10</v>
      </c>
      <c r="W17" s="3">
        <f t="shared" si="15"/>
        <v>0</v>
      </c>
      <c r="X17" s="3">
        <f t="shared" si="16"/>
        <v>0</v>
      </c>
      <c r="Y17" s="3">
        <f t="shared" si="17"/>
        <v>0</v>
      </c>
      <c r="Z17" s="3">
        <f t="shared" si="18"/>
        <v>0</v>
      </c>
      <c r="AA17" s="3">
        <f t="shared" si="19"/>
        <v>0</v>
      </c>
      <c r="AB17" s="3">
        <v>0</v>
      </c>
      <c r="AC17" s="3">
        <f t="shared" si="20"/>
        <v>0</v>
      </c>
      <c r="AD17" s="3">
        <f t="shared" si="21"/>
        <v>0</v>
      </c>
      <c r="AE17" s="3">
        <f t="shared" si="22"/>
        <v>0</v>
      </c>
      <c r="AF17" s="3">
        <f t="shared" si="23"/>
        <v>0</v>
      </c>
      <c r="AG17" s="3">
        <f t="shared" si="24"/>
        <v>0</v>
      </c>
      <c r="AH17" s="3">
        <v>0</v>
      </c>
      <c r="AI17" s="3">
        <f t="shared" si="25"/>
        <v>0</v>
      </c>
      <c r="AJ17" s="3">
        <f t="shared" si="26"/>
        <v>0</v>
      </c>
      <c r="AK17" s="3">
        <f t="shared" si="27"/>
        <v>0</v>
      </c>
      <c r="AL17" s="3">
        <f t="shared" si="28"/>
        <v>0</v>
      </c>
      <c r="AM17" s="3">
        <f t="shared" si="29"/>
        <v>0</v>
      </c>
      <c r="AN17" s="3">
        <f t="shared" si="30"/>
        <v>0</v>
      </c>
      <c r="AO17" s="3">
        <f t="shared" si="31"/>
        <v>0</v>
      </c>
      <c r="AP17" s="3">
        <f t="shared" si="32"/>
        <v>5</v>
      </c>
      <c r="BA17" s="5"/>
      <c r="BB17" s="3"/>
      <c r="BY17" s="5"/>
      <c r="BZ17" s="3"/>
      <c r="CW17" s="5"/>
      <c r="CX17" s="3"/>
      <c r="DU17" s="5"/>
      <c r="DV17" s="3"/>
      <c r="ES17" s="5"/>
      <c r="ET17" s="3"/>
      <c r="FQ17" s="5"/>
      <c r="FS17" s="3"/>
      <c r="FU17" s="3"/>
    </row>
    <row r="18" spans="1:177" x14ac:dyDescent="0.25">
      <c r="A18">
        <v>14</v>
      </c>
      <c r="C18" s="3"/>
      <c r="D18" s="3">
        <v>60</v>
      </c>
      <c r="E18" s="3">
        <f t="shared" si="0"/>
        <v>0</v>
      </c>
      <c r="F18" s="3">
        <f t="shared" si="1"/>
        <v>0</v>
      </c>
      <c r="G18" s="3">
        <f t="shared" si="2"/>
        <v>0</v>
      </c>
      <c r="H18" s="3">
        <f t="shared" si="3"/>
        <v>0</v>
      </c>
      <c r="I18" s="3">
        <f t="shared" si="4"/>
        <v>0</v>
      </c>
      <c r="J18" s="3">
        <v>60</v>
      </c>
      <c r="K18" s="3">
        <f t="shared" si="5"/>
        <v>0</v>
      </c>
      <c r="L18" s="3">
        <f t="shared" si="6"/>
        <v>0</v>
      </c>
      <c r="M18" s="3">
        <f t="shared" si="7"/>
        <v>0</v>
      </c>
      <c r="N18" s="3">
        <f t="shared" si="8"/>
        <v>0</v>
      </c>
      <c r="O18" s="3">
        <f t="shared" si="9"/>
        <v>0</v>
      </c>
      <c r="P18" s="3">
        <v>80</v>
      </c>
      <c r="Q18" s="3">
        <f t="shared" si="10"/>
        <v>0</v>
      </c>
      <c r="R18" s="3">
        <f t="shared" si="11"/>
        <v>0</v>
      </c>
      <c r="S18" s="3">
        <f t="shared" si="12"/>
        <v>0</v>
      </c>
      <c r="T18" s="3">
        <f t="shared" si="13"/>
        <v>0</v>
      </c>
      <c r="U18" s="3">
        <f t="shared" si="14"/>
        <v>0</v>
      </c>
      <c r="V18" s="3">
        <v>10</v>
      </c>
      <c r="W18" s="3">
        <f t="shared" si="15"/>
        <v>0</v>
      </c>
      <c r="X18" s="3">
        <f t="shared" si="16"/>
        <v>0</v>
      </c>
      <c r="Y18" s="3">
        <f t="shared" si="17"/>
        <v>0</v>
      </c>
      <c r="Z18" s="3">
        <f t="shared" si="18"/>
        <v>0</v>
      </c>
      <c r="AA18" s="3">
        <f t="shared" si="19"/>
        <v>0</v>
      </c>
      <c r="AB18" s="3">
        <v>0</v>
      </c>
      <c r="AC18" s="3">
        <f t="shared" si="20"/>
        <v>0</v>
      </c>
      <c r="AD18" s="3">
        <f t="shared" si="21"/>
        <v>0</v>
      </c>
      <c r="AE18" s="3">
        <f t="shared" si="22"/>
        <v>0</v>
      </c>
      <c r="AF18" s="3">
        <f t="shared" si="23"/>
        <v>0</v>
      </c>
      <c r="AG18" s="3">
        <f t="shared" si="24"/>
        <v>0</v>
      </c>
      <c r="AH18" s="3">
        <v>0</v>
      </c>
      <c r="AI18" s="3">
        <f t="shared" si="25"/>
        <v>0</v>
      </c>
      <c r="AJ18" s="3">
        <f t="shared" si="26"/>
        <v>0</v>
      </c>
      <c r="AK18" s="3">
        <f t="shared" si="27"/>
        <v>0</v>
      </c>
      <c r="AL18" s="3">
        <f t="shared" si="28"/>
        <v>0</v>
      </c>
      <c r="AM18" s="3">
        <f t="shared" si="29"/>
        <v>0</v>
      </c>
      <c r="AN18" s="3">
        <f t="shared" si="30"/>
        <v>0</v>
      </c>
      <c r="AO18" s="3">
        <f t="shared" si="31"/>
        <v>0</v>
      </c>
      <c r="AP18" s="3">
        <f t="shared" si="32"/>
        <v>5</v>
      </c>
      <c r="BA18" s="5"/>
      <c r="BB18" s="3"/>
      <c r="BY18" s="5"/>
      <c r="BZ18" s="3"/>
      <c r="CW18" s="5"/>
      <c r="CX18" s="3"/>
      <c r="DU18" s="5"/>
      <c r="DV18" s="3"/>
      <c r="ES18" s="5"/>
      <c r="ET18" s="3"/>
      <c r="FQ18" s="5"/>
      <c r="FS18" s="3"/>
      <c r="FU18" s="3"/>
    </row>
    <row r="19" spans="1:177" x14ac:dyDescent="0.25">
      <c r="A19">
        <v>15</v>
      </c>
      <c r="C19" s="3"/>
      <c r="D19" s="3">
        <v>60</v>
      </c>
      <c r="E19" s="3">
        <f t="shared" si="0"/>
        <v>0</v>
      </c>
      <c r="F19" s="3">
        <f t="shared" si="1"/>
        <v>0</v>
      </c>
      <c r="G19" s="3">
        <f t="shared" si="2"/>
        <v>0</v>
      </c>
      <c r="H19" s="3">
        <f t="shared" si="3"/>
        <v>0</v>
      </c>
      <c r="I19" s="3">
        <f t="shared" si="4"/>
        <v>0</v>
      </c>
      <c r="J19" s="3">
        <v>60</v>
      </c>
      <c r="K19" s="3">
        <f t="shared" si="5"/>
        <v>0</v>
      </c>
      <c r="L19" s="3">
        <f t="shared" si="6"/>
        <v>0</v>
      </c>
      <c r="M19" s="3">
        <f t="shared" si="7"/>
        <v>0</v>
      </c>
      <c r="N19" s="3">
        <f t="shared" si="8"/>
        <v>0</v>
      </c>
      <c r="O19" s="3">
        <f t="shared" si="9"/>
        <v>0</v>
      </c>
      <c r="P19" s="3">
        <v>80</v>
      </c>
      <c r="Q19" s="3">
        <f t="shared" si="10"/>
        <v>0</v>
      </c>
      <c r="R19" s="3">
        <f t="shared" si="11"/>
        <v>0</v>
      </c>
      <c r="S19" s="3">
        <f t="shared" si="12"/>
        <v>0</v>
      </c>
      <c r="T19" s="3">
        <f t="shared" si="13"/>
        <v>0</v>
      </c>
      <c r="U19" s="3">
        <f t="shared" si="14"/>
        <v>0</v>
      </c>
      <c r="V19" s="3">
        <v>10</v>
      </c>
      <c r="W19" s="3">
        <f t="shared" si="15"/>
        <v>0</v>
      </c>
      <c r="X19" s="3">
        <f t="shared" si="16"/>
        <v>0</v>
      </c>
      <c r="Y19" s="3">
        <f t="shared" si="17"/>
        <v>0</v>
      </c>
      <c r="Z19" s="3">
        <f t="shared" si="18"/>
        <v>0</v>
      </c>
      <c r="AA19" s="3">
        <f t="shared" si="19"/>
        <v>0</v>
      </c>
      <c r="AB19" s="3">
        <v>0</v>
      </c>
      <c r="AC19" s="3">
        <f t="shared" si="20"/>
        <v>0</v>
      </c>
      <c r="AD19" s="3">
        <f t="shared" si="21"/>
        <v>0</v>
      </c>
      <c r="AE19" s="3">
        <f t="shared" si="22"/>
        <v>0</v>
      </c>
      <c r="AF19" s="3">
        <f t="shared" si="23"/>
        <v>0</v>
      </c>
      <c r="AG19" s="3">
        <f t="shared" si="24"/>
        <v>0</v>
      </c>
      <c r="AH19" s="3">
        <v>0</v>
      </c>
      <c r="AI19" s="3">
        <f t="shared" si="25"/>
        <v>0</v>
      </c>
      <c r="AJ19" s="3">
        <f t="shared" si="26"/>
        <v>0</v>
      </c>
      <c r="AK19" s="3">
        <f t="shared" si="27"/>
        <v>0</v>
      </c>
      <c r="AL19" s="3">
        <f t="shared" si="28"/>
        <v>0</v>
      </c>
      <c r="AM19" s="3">
        <f t="shared" si="29"/>
        <v>0</v>
      </c>
      <c r="AN19" s="3">
        <f t="shared" si="30"/>
        <v>0</v>
      </c>
      <c r="AO19" s="3">
        <f t="shared" si="31"/>
        <v>0</v>
      </c>
      <c r="AP19" s="3">
        <f t="shared" si="32"/>
        <v>5</v>
      </c>
      <c r="BA19" s="5"/>
      <c r="BB19" s="3"/>
      <c r="BY19" s="5"/>
      <c r="BZ19" s="3"/>
      <c r="CW19" s="5"/>
      <c r="CX19" s="3"/>
      <c r="DU19" s="5"/>
      <c r="DV19" s="3"/>
      <c r="ES19" s="5"/>
      <c r="ET19" s="3"/>
      <c r="FQ19" s="5"/>
      <c r="FS19" s="3"/>
      <c r="FU19" s="3"/>
    </row>
    <row r="20" spans="1:177" x14ac:dyDescent="0.25">
      <c r="A20">
        <v>16</v>
      </c>
      <c r="C20" s="3"/>
      <c r="D20" s="3">
        <v>60</v>
      </c>
      <c r="E20" s="3">
        <f t="shared" si="0"/>
        <v>0</v>
      </c>
      <c r="F20" s="3">
        <f t="shared" si="1"/>
        <v>0</v>
      </c>
      <c r="G20" s="3">
        <f t="shared" si="2"/>
        <v>0</v>
      </c>
      <c r="H20" s="3">
        <f t="shared" si="3"/>
        <v>0</v>
      </c>
      <c r="I20" s="3">
        <f t="shared" si="4"/>
        <v>0</v>
      </c>
      <c r="J20" s="3">
        <v>60</v>
      </c>
      <c r="K20" s="3">
        <f t="shared" si="5"/>
        <v>0</v>
      </c>
      <c r="L20" s="3">
        <f t="shared" si="6"/>
        <v>0</v>
      </c>
      <c r="M20" s="3">
        <f t="shared" si="7"/>
        <v>0</v>
      </c>
      <c r="N20" s="3">
        <f t="shared" si="8"/>
        <v>0</v>
      </c>
      <c r="O20" s="3">
        <f t="shared" si="9"/>
        <v>0</v>
      </c>
      <c r="P20" s="3">
        <v>80</v>
      </c>
      <c r="Q20" s="3">
        <f t="shared" si="10"/>
        <v>0</v>
      </c>
      <c r="R20" s="3">
        <f t="shared" si="11"/>
        <v>0</v>
      </c>
      <c r="S20" s="3">
        <f t="shared" si="12"/>
        <v>0</v>
      </c>
      <c r="T20" s="3">
        <f t="shared" si="13"/>
        <v>0</v>
      </c>
      <c r="U20" s="3">
        <f t="shared" si="14"/>
        <v>0</v>
      </c>
      <c r="V20" s="3">
        <v>10</v>
      </c>
      <c r="W20" s="3">
        <f t="shared" si="15"/>
        <v>0</v>
      </c>
      <c r="X20" s="3">
        <f t="shared" si="16"/>
        <v>0</v>
      </c>
      <c r="Y20" s="3">
        <f t="shared" si="17"/>
        <v>0</v>
      </c>
      <c r="Z20" s="3">
        <f t="shared" si="18"/>
        <v>0</v>
      </c>
      <c r="AA20" s="3">
        <f t="shared" si="19"/>
        <v>0</v>
      </c>
      <c r="AB20" s="3">
        <v>0</v>
      </c>
      <c r="AC20" s="3">
        <f t="shared" si="20"/>
        <v>0</v>
      </c>
      <c r="AD20" s="3">
        <f t="shared" si="21"/>
        <v>0</v>
      </c>
      <c r="AE20" s="3">
        <f t="shared" si="22"/>
        <v>0</v>
      </c>
      <c r="AF20" s="3">
        <f t="shared" si="23"/>
        <v>0</v>
      </c>
      <c r="AG20" s="3">
        <f t="shared" si="24"/>
        <v>0</v>
      </c>
      <c r="AH20" s="3">
        <v>0</v>
      </c>
      <c r="AI20" s="3">
        <f t="shared" si="25"/>
        <v>0</v>
      </c>
      <c r="AJ20" s="3">
        <f t="shared" si="26"/>
        <v>0</v>
      </c>
      <c r="AK20" s="3">
        <f t="shared" si="27"/>
        <v>0</v>
      </c>
      <c r="AL20" s="3">
        <f t="shared" si="28"/>
        <v>0</v>
      </c>
      <c r="AM20" s="3">
        <f t="shared" si="29"/>
        <v>0</v>
      </c>
      <c r="AN20" s="3">
        <f t="shared" si="30"/>
        <v>0</v>
      </c>
      <c r="AO20" s="3">
        <f t="shared" si="31"/>
        <v>0</v>
      </c>
      <c r="AP20" s="3">
        <f t="shared" si="32"/>
        <v>5</v>
      </c>
      <c r="BA20" s="5"/>
      <c r="BB20" s="3"/>
      <c r="BY20" s="5"/>
      <c r="BZ20" s="3"/>
      <c r="CW20" s="5"/>
      <c r="CX20" s="3"/>
      <c r="DU20" s="5"/>
      <c r="DV20" s="3"/>
      <c r="ES20" s="5"/>
      <c r="ET20" s="3"/>
      <c r="FQ20" s="5"/>
      <c r="FS20" s="3"/>
      <c r="FU20" s="3"/>
    </row>
    <row r="21" spans="1:177" x14ac:dyDescent="0.25">
      <c r="A21">
        <v>17</v>
      </c>
      <c r="C21" s="3"/>
      <c r="D21" s="3">
        <v>60</v>
      </c>
      <c r="E21" s="3">
        <f t="shared" si="0"/>
        <v>0</v>
      </c>
      <c r="F21" s="3">
        <f t="shared" si="1"/>
        <v>0</v>
      </c>
      <c r="G21" s="3">
        <f t="shared" si="2"/>
        <v>0</v>
      </c>
      <c r="H21" s="3">
        <f t="shared" si="3"/>
        <v>0</v>
      </c>
      <c r="I21" s="3">
        <f t="shared" si="4"/>
        <v>0</v>
      </c>
      <c r="J21" s="3">
        <v>60</v>
      </c>
      <c r="K21" s="3">
        <f t="shared" si="5"/>
        <v>0</v>
      </c>
      <c r="L21" s="3">
        <f t="shared" si="6"/>
        <v>0</v>
      </c>
      <c r="M21" s="3">
        <f t="shared" si="7"/>
        <v>0</v>
      </c>
      <c r="N21" s="3">
        <f t="shared" si="8"/>
        <v>0</v>
      </c>
      <c r="O21" s="3">
        <f t="shared" si="9"/>
        <v>0</v>
      </c>
      <c r="P21" s="3">
        <v>80</v>
      </c>
      <c r="Q21" s="3">
        <f t="shared" si="10"/>
        <v>0</v>
      </c>
      <c r="R21" s="3">
        <f t="shared" si="11"/>
        <v>0</v>
      </c>
      <c r="S21" s="3">
        <f t="shared" si="12"/>
        <v>0</v>
      </c>
      <c r="T21" s="3">
        <f t="shared" si="13"/>
        <v>0</v>
      </c>
      <c r="U21" s="3">
        <f t="shared" si="14"/>
        <v>0</v>
      </c>
      <c r="V21" s="3">
        <v>10</v>
      </c>
      <c r="W21" s="3">
        <f t="shared" si="15"/>
        <v>0</v>
      </c>
      <c r="X21" s="3">
        <f t="shared" si="16"/>
        <v>0</v>
      </c>
      <c r="Y21" s="3">
        <f t="shared" si="17"/>
        <v>0</v>
      </c>
      <c r="Z21" s="3">
        <f t="shared" si="18"/>
        <v>0</v>
      </c>
      <c r="AA21" s="3">
        <f t="shared" si="19"/>
        <v>0</v>
      </c>
      <c r="AB21" s="3">
        <v>0</v>
      </c>
      <c r="AC21" s="3">
        <f t="shared" si="20"/>
        <v>0</v>
      </c>
      <c r="AD21" s="3">
        <f t="shared" si="21"/>
        <v>0</v>
      </c>
      <c r="AE21" s="3">
        <f t="shared" si="22"/>
        <v>0</v>
      </c>
      <c r="AF21" s="3">
        <f t="shared" si="23"/>
        <v>0</v>
      </c>
      <c r="AG21" s="3">
        <f t="shared" si="24"/>
        <v>0</v>
      </c>
      <c r="AH21" s="3">
        <v>0</v>
      </c>
      <c r="AI21" s="3">
        <f t="shared" si="25"/>
        <v>0</v>
      </c>
      <c r="AJ21" s="3">
        <f t="shared" si="26"/>
        <v>0</v>
      </c>
      <c r="AK21" s="3">
        <f t="shared" si="27"/>
        <v>0</v>
      </c>
      <c r="AL21" s="3">
        <f t="shared" si="28"/>
        <v>0</v>
      </c>
      <c r="AM21" s="3">
        <f t="shared" si="29"/>
        <v>0</v>
      </c>
      <c r="AN21" s="3">
        <f t="shared" si="30"/>
        <v>0</v>
      </c>
      <c r="AO21" s="3">
        <f t="shared" si="31"/>
        <v>0</v>
      </c>
      <c r="AP21" s="3">
        <f t="shared" si="32"/>
        <v>5</v>
      </c>
      <c r="BA21" s="5"/>
      <c r="BB21" s="3"/>
      <c r="BY21" s="5"/>
      <c r="BZ21" s="3"/>
      <c r="CW21" s="5"/>
      <c r="CX21" s="3"/>
      <c r="DU21" s="5"/>
      <c r="DV21" s="3"/>
      <c r="ES21" s="5"/>
      <c r="ET21" s="3"/>
      <c r="FQ21" s="5"/>
      <c r="FS21" s="3"/>
      <c r="FU21" s="3"/>
    </row>
    <row r="22" spans="1:177" x14ac:dyDescent="0.25">
      <c r="A22">
        <v>18</v>
      </c>
      <c r="C22" s="3"/>
      <c r="D22" s="3">
        <v>60</v>
      </c>
      <c r="E22" s="3">
        <f t="shared" si="0"/>
        <v>0</v>
      </c>
      <c r="F22" s="3">
        <f t="shared" si="1"/>
        <v>0</v>
      </c>
      <c r="G22" s="3">
        <f t="shared" si="2"/>
        <v>0</v>
      </c>
      <c r="H22" s="3">
        <f t="shared" si="3"/>
        <v>0</v>
      </c>
      <c r="I22" s="3">
        <f t="shared" si="4"/>
        <v>0</v>
      </c>
      <c r="J22" s="3">
        <v>60</v>
      </c>
      <c r="K22" s="3">
        <f t="shared" si="5"/>
        <v>0</v>
      </c>
      <c r="L22" s="3">
        <f t="shared" si="6"/>
        <v>0</v>
      </c>
      <c r="M22" s="3">
        <f t="shared" si="7"/>
        <v>0</v>
      </c>
      <c r="N22" s="3">
        <f t="shared" si="8"/>
        <v>0</v>
      </c>
      <c r="O22" s="3">
        <f t="shared" si="9"/>
        <v>0</v>
      </c>
      <c r="P22" s="3">
        <v>80</v>
      </c>
      <c r="Q22" s="3">
        <f t="shared" si="10"/>
        <v>0</v>
      </c>
      <c r="R22" s="3">
        <f t="shared" si="11"/>
        <v>0</v>
      </c>
      <c r="S22" s="3">
        <f t="shared" si="12"/>
        <v>0</v>
      </c>
      <c r="T22" s="3">
        <f t="shared" si="13"/>
        <v>0</v>
      </c>
      <c r="U22" s="3">
        <f t="shared" si="14"/>
        <v>0</v>
      </c>
      <c r="V22" s="3">
        <v>10</v>
      </c>
      <c r="W22" s="3">
        <f t="shared" si="15"/>
        <v>0</v>
      </c>
      <c r="X22" s="3">
        <f t="shared" si="16"/>
        <v>0</v>
      </c>
      <c r="Y22" s="3">
        <f t="shared" si="17"/>
        <v>0</v>
      </c>
      <c r="Z22" s="3">
        <f t="shared" si="18"/>
        <v>0</v>
      </c>
      <c r="AA22" s="3">
        <f t="shared" si="19"/>
        <v>0</v>
      </c>
      <c r="AB22" s="3">
        <v>0</v>
      </c>
      <c r="AC22" s="3">
        <f t="shared" si="20"/>
        <v>0</v>
      </c>
      <c r="AD22" s="3">
        <f t="shared" si="21"/>
        <v>0</v>
      </c>
      <c r="AE22" s="3">
        <f t="shared" si="22"/>
        <v>0</v>
      </c>
      <c r="AF22" s="3">
        <f t="shared" si="23"/>
        <v>0</v>
      </c>
      <c r="AG22" s="3">
        <f t="shared" si="24"/>
        <v>0</v>
      </c>
      <c r="AH22" s="3">
        <v>0</v>
      </c>
      <c r="AI22" s="3">
        <f t="shared" si="25"/>
        <v>0</v>
      </c>
      <c r="AJ22" s="3">
        <f t="shared" si="26"/>
        <v>0</v>
      </c>
      <c r="AK22" s="3">
        <f t="shared" si="27"/>
        <v>0</v>
      </c>
      <c r="AL22" s="3">
        <f t="shared" si="28"/>
        <v>0</v>
      </c>
      <c r="AM22" s="3">
        <f t="shared" si="29"/>
        <v>0</v>
      </c>
      <c r="AN22" s="3">
        <f t="shared" si="30"/>
        <v>0</v>
      </c>
      <c r="AO22" s="3">
        <f t="shared" si="31"/>
        <v>0</v>
      </c>
      <c r="AP22" s="3">
        <f t="shared" si="32"/>
        <v>5</v>
      </c>
      <c r="BA22" s="5"/>
      <c r="BB22" s="3"/>
      <c r="BY22" s="5"/>
      <c r="BZ22" s="3"/>
      <c r="CW22" s="5"/>
      <c r="CX22" s="3"/>
      <c r="DU22" s="5"/>
      <c r="DV22" s="3"/>
      <c r="ES22" s="5"/>
      <c r="ET22" s="3"/>
      <c r="FQ22" s="5"/>
      <c r="FS22" s="3"/>
      <c r="FU22" s="3"/>
    </row>
    <row r="23" spans="1:177" x14ac:dyDescent="0.25">
      <c r="A23">
        <v>19</v>
      </c>
      <c r="C23" s="3"/>
      <c r="D23" s="3">
        <v>60</v>
      </c>
      <c r="E23" s="3">
        <f t="shared" si="0"/>
        <v>0</v>
      </c>
      <c r="F23" s="3">
        <f t="shared" si="1"/>
        <v>0</v>
      </c>
      <c r="G23" s="3">
        <f t="shared" si="2"/>
        <v>0</v>
      </c>
      <c r="H23" s="3">
        <f t="shared" si="3"/>
        <v>0</v>
      </c>
      <c r="I23" s="3">
        <f t="shared" si="4"/>
        <v>0</v>
      </c>
      <c r="J23" s="3">
        <v>60</v>
      </c>
      <c r="K23" s="3">
        <f t="shared" si="5"/>
        <v>0</v>
      </c>
      <c r="L23" s="3">
        <f t="shared" si="6"/>
        <v>0</v>
      </c>
      <c r="M23" s="3">
        <f t="shared" si="7"/>
        <v>0</v>
      </c>
      <c r="N23" s="3">
        <f t="shared" si="8"/>
        <v>0</v>
      </c>
      <c r="O23" s="3">
        <f t="shared" si="9"/>
        <v>0</v>
      </c>
      <c r="P23" s="3">
        <v>80</v>
      </c>
      <c r="Q23" s="3">
        <f t="shared" si="10"/>
        <v>0</v>
      </c>
      <c r="R23" s="3">
        <f t="shared" si="11"/>
        <v>0</v>
      </c>
      <c r="S23" s="3">
        <f t="shared" si="12"/>
        <v>0</v>
      </c>
      <c r="T23" s="3">
        <f t="shared" si="13"/>
        <v>0</v>
      </c>
      <c r="U23" s="3">
        <f t="shared" si="14"/>
        <v>0</v>
      </c>
      <c r="V23" s="3">
        <v>10</v>
      </c>
      <c r="W23" s="3">
        <f t="shared" si="15"/>
        <v>0</v>
      </c>
      <c r="X23" s="3">
        <f t="shared" si="16"/>
        <v>0</v>
      </c>
      <c r="Y23" s="3">
        <f t="shared" si="17"/>
        <v>0</v>
      </c>
      <c r="Z23" s="3">
        <f t="shared" si="18"/>
        <v>0</v>
      </c>
      <c r="AA23" s="3">
        <f t="shared" si="19"/>
        <v>0</v>
      </c>
      <c r="AB23" s="3">
        <v>0</v>
      </c>
      <c r="AC23" s="3">
        <f t="shared" si="20"/>
        <v>0</v>
      </c>
      <c r="AD23" s="3">
        <f t="shared" si="21"/>
        <v>0</v>
      </c>
      <c r="AE23" s="3">
        <f t="shared" si="22"/>
        <v>0</v>
      </c>
      <c r="AF23" s="3">
        <f t="shared" si="23"/>
        <v>0</v>
      </c>
      <c r="AG23" s="3">
        <f t="shared" si="24"/>
        <v>0</v>
      </c>
      <c r="AH23" s="3">
        <v>0</v>
      </c>
      <c r="AI23" s="3">
        <f t="shared" si="25"/>
        <v>0</v>
      </c>
      <c r="AJ23" s="3">
        <f t="shared" si="26"/>
        <v>0</v>
      </c>
      <c r="AK23" s="3">
        <f t="shared" si="27"/>
        <v>0</v>
      </c>
      <c r="AL23" s="3">
        <f t="shared" si="28"/>
        <v>0</v>
      </c>
      <c r="AM23" s="3">
        <f t="shared" si="29"/>
        <v>0</v>
      </c>
      <c r="AN23" s="3">
        <f t="shared" si="30"/>
        <v>0</v>
      </c>
      <c r="AO23" s="3">
        <f t="shared" si="31"/>
        <v>0</v>
      </c>
      <c r="AP23" s="3">
        <f t="shared" si="32"/>
        <v>5</v>
      </c>
      <c r="BA23" s="5"/>
      <c r="BB23" s="3"/>
      <c r="BY23" s="5"/>
      <c r="BZ23" s="3"/>
      <c r="CW23" s="5"/>
      <c r="CX23" s="3"/>
      <c r="DU23" s="5"/>
      <c r="DV23" s="3"/>
      <c r="ES23" s="5"/>
      <c r="ET23" s="3"/>
      <c r="FQ23" s="5"/>
      <c r="FS23" s="3"/>
      <c r="FU23" s="3"/>
    </row>
    <row r="24" spans="1:177" x14ac:dyDescent="0.25">
      <c r="A24">
        <v>20</v>
      </c>
      <c r="C24" s="3"/>
      <c r="D24" s="3">
        <v>60</v>
      </c>
      <c r="E24" s="3">
        <f t="shared" si="0"/>
        <v>0</v>
      </c>
      <c r="F24" s="3">
        <f t="shared" si="1"/>
        <v>0</v>
      </c>
      <c r="G24" s="3">
        <f t="shared" si="2"/>
        <v>0</v>
      </c>
      <c r="H24" s="3">
        <f t="shared" si="3"/>
        <v>0</v>
      </c>
      <c r="I24" s="3">
        <f t="shared" si="4"/>
        <v>0</v>
      </c>
      <c r="J24" s="3">
        <v>60</v>
      </c>
      <c r="K24" s="3">
        <f t="shared" si="5"/>
        <v>0</v>
      </c>
      <c r="L24" s="3">
        <f t="shared" si="6"/>
        <v>0</v>
      </c>
      <c r="M24" s="3">
        <f t="shared" si="7"/>
        <v>0</v>
      </c>
      <c r="N24" s="3">
        <f t="shared" si="8"/>
        <v>0</v>
      </c>
      <c r="O24" s="3">
        <f t="shared" si="9"/>
        <v>0</v>
      </c>
      <c r="P24" s="3">
        <v>80</v>
      </c>
      <c r="Q24" s="3">
        <f t="shared" si="10"/>
        <v>0</v>
      </c>
      <c r="R24" s="3">
        <f t="shared" si="11"/>
        <v>0</v>
      </c>
      <c r="S24" s="3">
        <f t="shared" si="12"/>
        <v>0</v>
      </c>
      <c r="T24" s="3">
        <f t="shared" si="13"/>
        <v>0</v>
      </c>
      <c r="U24" s="3">
        <f t="shared" si="14"/>
        <v>0</v>
      </c>
      <c r="V24" s="3">
        <v>10</v>
      </c>
      <c r="W24" s="3">
        <f t="shared" si="15"/>
        <v>0</v>
      </c>
      <c r="X24" s="3">
        <f t="shared" si="16"/>
        <v>0</v>
      </c>
      <c r="Y24" s="3">
        <f t="shared" si="17"/>
        <v>0</v>
      </c>
      <c r="Z24" s="3">
        <f t="shared" si="18"/>
        <v>0</v>
      </c>
      <c r="AA24" s="3">
        <f t="shared" si="19"/>
        <v>0</v>
      </c>
      <c r="AB24" s="3">
        <v>0</v>
      </c>
      <c r="AC24" s="3">
        <f t="shared" si="20"/>
        <v>0</v>
      </c>
      <c r="AD24" s="3">
        <f t="shared" si="21"/>
        <v>0</v>
      </c>
      <c r="AE24" s="3">
        <f t="shared" si="22"/>
        <v>0</v>
      </c>
      <c r="AF24" s="3">
        <f t="shared" si="23"/>
        <v>0</v>
      </c>
      <c r="AG24" s="3">
        <f t="shared" si="24"/>
        <v>0</v>
      </c>
      <c r="AH24" s="3">
        <v>0</v>
      </c>
      <c r="AI24" s="3">
        <f t="shared" si="25"/>
        <v>0</v>
      </c>
      <c r="AJ24" s="3">
        <f t="shared" si="26"/>
        <v>0</v>
      </c>
      <c r="AK24" s="3">
        <f t="shared" si="27"/>
        <v>0</v>
      </c>
      <c r="AL24" s="3">
        <f t="shared" si="28"/>
        <v>0</v>
      </c>
      <c r="AM24" s="3">
        <f t="shared" si="29"/>
        <v>0</v>
      </c>
      <c r="AN24" s="3">
        <f t="shared" si="30"/>
        <v>0</v>
      </c>
      <c r="AO24" s="3">
        <f t="shared" si="31"/>
        <v>0</v>
      </c>
      <c r="AP24" s="3">
        <f t="shared" si="32"/>
        <v>5</v>
      </c>
      <c r="BA24" s="5"/>
      <c r="BB24" s="3"/>
      <c r="BY24" s="5"/>
      <c r="BZ24" s="3"/>
      <c r="CW24" s="5"/>
      <c r="CX24" s="3"/>
      <c r="DU24" s="5"/>
      <c r="DV24" s="3"/>
      <c r="ES24" s="5"/>
      <c r="ET24" s="3"/>
      <c r="FQ24" s="5"/>
      <c r="FS24" s="3"/>
      <c r="FU24" s="3"/>
    </row>
    <row r="25" spans="1:177" x14ac:dyDescent="0.25">
      <c r="A25">
        <v>21</v>
      </c>
      <c r="C25" s="3"/>
      <c r="D25" s="3">
        <v>60</v>
      </c>
      <c r="E25" s="3">
        <f t="shared" si="0"/>
        <v>0</v>
      </c>
      <c r="F25" s="3">
        <f t="shared" si="1"/>
        <v>0</v>
      </c>
      <c r="G25" s="3">
        <f t="shared" si="2"/>
        <v>0</v>
      </c>
      <c r="H25" s="3">
        <f t="shared" si="3"/>
        <v>0</v>
      </c>
      <c r="I25" s="3">
        <f t="shared" si="4"/>
        <v>0</v>
      </c>
      <c r="J25" s="3">
        <v>60</v>
      </c>
      <c r="K25" s="3">
        <f t="shared" si="5"/>
        <v>0</v>
      </c>
      <c r="L25" s="3">
        <f t="shared" si="6"/>
        <v>0</v>
      </c>
      <c r="M25" s="3">
        <f t="shared" si="7"/>
        <v>0</v>
      </c>
      <c r="N25" s="3">
        <f t="shared" si="8"/>
        <v>0</v>
      </c>
      <c r="O25" s="3">
        <f t="shared" si="9"/>
        <v>0</v>
      </c>
      <c r="P25" s="3">
        <v>80</v>
      </c>
      <c r="Q25" s="3">
        <f t="shared" si="10"/>
        <v>0</v>
      </c>
      <c r="R25" s="3">
        <f t="shared" si="11"/>
        <v>0</v>
      </c>
      <c r="S25" s="3">
        <f t="shared" si="12"/>
        <v>0</v>
      </c>
      <c r="T25" s="3">
        <f t="shared" si="13"/>
        <v>0</v>
      </c>
      <c r="U25" s="3">
        <f t="shared" si="14"/>
        <v>0</v>
      </c>
      <c r="V25" s="3">
        <v>10</v>
      </c>
      <c r="W25" s="3">
        <f t="shared" si="15"/>
        <v>0</v>
      </c>
      <c r="X25" s="3">
        <f t="shared" si="16"/>
        <v>0</v>
      </c>
      <c r="Y25" s="3">
        <f t="shared" si="17"/>
        <v>0</v>
      </c>
      <c r="Z25" s="3">
        <f t="shared" si="18"/>
        <v>0</v>
      </c>
      <c r="AA25" s="3">
        <f t="shared" si="19"/>
        <v>0</v>
      </c>
      <c r="AB25" s="3">
        <v>0</v>
      </c>
      <c r="AC25" s="3">
        <f t="shared" si="20"/>
        <v>0</v>
      </c>
      <c r="AD25" s="3">
        <f t="shared" si="21"/>
        <v>0</v>
      </c>
      <c r="AE25" s="3">
        <f t="shared" si="22"/>
        <v>0</v>
      </c>
      <c r="AF25" s="3">
        <f t="shared" si="23"/>
        <v>0</v>
      </c>
      <c r="AG25" s="3">
        <f t="shared" si="24"/>
        <v>0</v>
      </c>
      <c r="AH25" s="3">
        <v>0</v>
      </c>
      <c r="AI25" s="3">
        <f t="shared" si="25"/>
        <v>0</v>
      </c>
      <c r="AJ25" s="3">
        <f t="shared" si="26"/>
        <v>0</v>
      </c>
      <c r="AK25" s="3">
        <f t="shared" si="27"/>
        <v>0</v>
      </c>
      <c r="AL25" s="3">
        <f t="shared" si="28"/>
        <v>0</v>
      </c>
      <c r="AM25" s="3">
        <f t="shared" si="29"/>
        <v>0</v>
      </c>
      <c r="AN25" s="3">
        <f t="shared" si="30"/>
        <v>0</v>
      </c>
      <c r="AO25" s="3">
        <f t="shared" si="31"/>
        <v>0</v>
      </c>
      <c r="AP25" s="3">
        <f t="shared" si="32"/>
        <v>5</v>
      </c>
      <c r="BA25" s="5"/>
      <c r="BB25" s="3"/>
      <c r="BY25" s="5"/>
      <c r="BZ25" s="3"/>
      <c r="CW25" s="5"/>
      <c r="CX25" s="3"/>
      <c r="DU25" s="5"/>
      <c r="DV25" s="3"/>
      <c r="ES25" s="5"/>
      <c r="ET25" s="3"/>
      <c r="FQ25" s="5"/>
      <c r="FS25" s="3"/>
      <c r="FU25" s="3"/>
    </row>
    <row r="26" spans="1:177" x14ac:dyDescent="0.25">
      <c r="A26">
        <v>22</v>
      </c>
      <c r="C26" s="3"/>
      <c r="D26" s="3">
        <v>60</v>
      </c>
      <c r="E26" s="3">
        <f t="shared" si="0"/>
        <v>0</v>
      </c>
      <c r="F26" s="3">
        <f t="shared" si="1"/>
        <v>0</v>
      </c>
      <c r="G26" s="3">
        <f t="shared" si="2"/>
        <v>0</v>
      </c>
      <c r="H26" s="3">
        <f t="shared" si="3"/>
        <v>0</v>
      </c>
      <c r="I26" s="3">
        <f t="shared" si="4"/>
        <v>0</v>
      </c>
      <c r="J26" s="3">
        <v>60</v>
      </c>
      <c r="K26" s="3">
        <f t="shared" si="5"/>
        <v>0</v>
      </c>
      <c r="L26" s="3">
        <f t="shared" si="6"/>
        <v>0</v>
      </c>
      <c r="M26" s="3">
        <f t="shared" si="7"/>
        <v>0</v>
      </c>
      <c r="N26" s="3">
        <f t="shared" si="8"/>
        <v>0</v>
      </c>
      <c r="O26" s="3">
        <f t="shared" si="9"/>
        <v>0</v>
      </c>
      <c r="P26" s="3">
        <v>80</v>
      </c>
      <c r="Q26" s="3">
        <f t="shared" si="10"/>
        <v>0</v>
      </c>
      <c r="R26" s="3">
        <f t="shared" si="11"/>
        <v>0</v>
      </c>
      <c r="S26" s="3">
        <f t="shared" si="12"/>
        <v>0</v>
      </c>
      <c r="T26" s="3">
        <f t="shared" si="13"/>
        <v>0</v>
      </c>
      <c r="U26" s="3">
        <f t="shared" si="14"/>
        <v>0</v>
      </c>
      <c r="V26" s="3">
        <v>10</v>
      </c>
      <c r="W26" s="3">
        <f t="shared" si="15"/>
        <v>0</v>
      </c>
      <c r="X26" s="3">
        <f t="shared" si="16"/>
        <v>0</v>
      </c>
      <c r="Y26" s="3">
        <f t="shared" si="17"/>
        <v>0</v>
      </c>
      <c r="Z26" s="3">
        <f t="shared" si="18"/>
        <v>0</v>
      </c>
      <c r="AA26" s="3">
        <f t="shared" si="19"/>
        <v>0</v>
      </c>
      <c r="AB26" s="3">
        <v>0</v>
      </c>
      <c r="AC26" s="3">
        <f t="shared" si="20"/>
        <v>0</v>
      </c>
      <c r="AD26" s="3">
        <f t="shared" si="21"/>
        <v>0</v>
      </c>
      <c r="AE26" s="3">
        <f t="shared" si="22"/>
        <v>0</v>
      </c>
      <c r="AF26" s="3">
        <f t="shared" si="23"/>
        <v>0</v>
      </c>
      <c r="AG26" s="3">
        <f t="shared" si="24"/>
        <v>0</v>
      </c>
      <c r="AH26" s="3">
        <v>0</v>
      </c>
      <c r="AI26" s="3">
        <f t="shared" si="25"/>
        <v>0</v>
      </c>
      <c r="AJ26" s="3">
        <f t="shared" si="26"/>
        <v>0</v>
      </c>
      <c r="AK26" s="3">
        <f t="shared" si="27"/>
        <v>0</v>
      </c>
      <c r="AL26" s="3">
        <f t="shared" si="28"/>
        <v>0</v>
      </c>
      <c r="AM26" s="3">
        <f t="shared" si="29"/>
        <v>0</v>
      </c>
      <c r="AN26" s="3">
        <f t="shared" si="30"/>
        <v>0</v>
      </c>
      <c r="AO26" s="3">
        <f t="shared" si="31"/>
        <v>0</v>
      </c>
      <c r="AP26" s="3">
        <f t="shared" si="32"/>
        <v>5</v>
      </c>
      <c r="BA26" s="5"/>
      <c r="BB26" s="3"/>
      <c r="BY26" s="5"/>
      <c r="BZ26" s="3"/>
      <c r="CW26" s="5"/>
      <c r="CX26" s="3"/>
      <c r="DU26" s="5"/>
      <c r="DV26" s="3"/>
      <c r="ES26" s="5"/>
      <c r="ET26" s="3"/>
      <c r="FQ26" s="5"/>
      <c r="FS26" s="3"/>
      <c r="FU26" s="3"/>
    </row>
    <row r="27" spans="1:177" x14ac:dyDescent="0.25">
      <c r="A27">
        <v>23</v>
      </c>
      <c r="D27" s="3">
        <v>60</v>
      </c>
      <c r="E27" s="3">
        <f t="shared" si="0"/>
        <v>0</v>
      </c>
      <c r="F27" s="3">
        <f t="shared" si="1"/>
        <v>0</v>
      </c>
      <c r="G27" s="3">
        <f t="shared" si="2"/>
        <v>0</v>
      </c>
      <c r="H27" s="3">
        <f t="shared" si="3"/>
        <v>0</v>
      </c>
      <c r="I27" s="3">
        <f t="shared" si="4"/>
        <v>0</v>
      </c>
      <c r="J27" s="3">
        <v>60</v>
      </c>
      <c r="K27" s="3">
        <f t="shared" si="5"/>
        <v>0</v>
      </c>
      <c r="L27" s="3">
        <f t="shared" si="6"/>
        <v>0</v>
      </c>
      <c r="M27" s="3">
        <f t="shared" si="7"/>
        <v>0</v>
      </c>
      <c r="N27" s="3">
        <f t="shared" si="8"/>
        <v>0</v>
      </c>
      <c r="O27" s="3">
        <f t="shared" si="9"/>
        <v>0</v>
      </c>
      <c r="P27" s="3">
        <v>80</v>
      </c>
      <c r="Q27" s="3">
        <f t="shared" si="10"/>
        <v>0</v>
      </c>
      <c r="R27" s="3">
        <f t="shared" si="11"/>
        <v>0</v>
      </c>
      <c r="S27" s="3">
        <f t="shared" si="12"/>
        <v>0</v>
      </c>
      <c r="T27" s="3">
        <f t="shared" si="13"/>
        <v>0</v>
      </c>
      <c r="U27" s="3">
        <f t="shared" si="14"/>
        <v>0</v>
      </c>
      <c r="V27" s="3">
        <v>10</v>
      </c>
      <c r="W27" s="3">
        <f t="shared" si="15"/>
        <v>0</v>
      </c>
      <c r="X27" s="3">
        <f t="shared" si="16"/>
        <v>0</v>
      </c>
      <c r="Y27" s="3">
        <f t="shared" si="17"/>
        <v>0</v>
      </c>
      <c r="Z27" s="3">
        <f t="shared" si="18"/>
        <v>0</v>
      </c>
      <c r="AA27" s="3">
        <f t="shared" si="19"/>
        <v>0</v>
      </c>
      <c r="AB27" s="3">
        <v>0</v>
      </c>
      <c r="AC27" s="3">
        <f t="shared" si="20"/>
        <v>0</v>
      </c>
      <c r="AD27" s="3">
        <f t="shared" si="21"/>
        <v>0</v>
      </c>
      <c r="AE27" s="3">
        <f t="shared" si="22"/>
        <v>0</v>
      </c>
      <c r="AF27" s="3">
        <f t="shared" si="23"/>
        <v>0</v>
      </c>
      <c r="AG27" s="3">
        <f t="shared" si="24"/>
        <v>0</v>
      </c>
      <c r="AH27" s="3">
        <v>0</v>
      </c>
      <c r="AI27" s="3">
        <f t="shared" si="25"/>
        <v>0</v>
      </c>
      <c r="AJ27" s="3">
        <f t="shared" si="26"/>
        <v>0</v>
      </c>
      <c r="AK27" s="3">
        <f t="shared" si="27"/>
        <v>0</v>
      </c>
      <c r="AL27" s="3">
        <f t="shared" si="28"/>
        <v>0</v>
      </c>
      <c r="AM27" s="3">
        <f t="shared" si="29"/>
        <v>0</v>
      </c>
      <c r="AN27" s="3">
        <f t="shared" si="30"/>
        <v>0</v>
      </c>
      <c r="AO27" s="3">
        <f t="shared" si="31"/>
        <v>0</v>
      </c>
      <c r="AP27" s="3">
        <f t="shared" si="32"/>
        <v>5</v>
      </c>
    </row>
    <row r="28" spans="1:177" x14ac:dyDescent="0.25">
      <c r="A28">
        <v>24</v>
      </c>
      <c r="D28" s="3">
        <v>60</v>
      </c>
      <c r="E28" s="3">
        <f t="shared" si="0"/>
        <v>0</v>
      </c>
      <c r="F28" s="3">
        <f t="shared" si="1"/>
        <v>0</v>
      </c>
      <c r="G28" s="3">
        <f t="shared" si="2"/>
        <v>0</v>
      </c>
      <c r="H28" s="3">
        <f t="shared" si="3"/>
        <v>0</v>
      </c>
      <c r="I28" s="3">
        <f t="shared" si="4"/>
        <v>0</v>
      </c>
      <c r="J28" s="3">
        <v>60</v>
      </c>
      <c r="K28" s="3">
        <f t="shared" si="5"/>
        <v>0</v>
      </c>
      <c r="L28" s="3">
        <f t="shared" si="6"/>
        <v>0</v>
      </c>
      <c r="M28" s="3">
        <f t="shared" si="7"/>
        <v>0</v>
      </c>
      <c r="N28" s="3">
        <f t="shared" si="8"/>
        <v>0</v>
      </c>
      <c r="O28" s="3">
        <f t="shared" si="9"/>
        <v>0</v>
      </c>
      <c r="P28" s="3">
        <v>80</v>
      </c>
      <c r="Q28" s="3">
        <f t="shared" si="10"/>
        <v>0</v>
      </c>
      <c r="R28" s="3">
        <f t="shared" si="11"/>
        <v>0</v>
      </c>
      <c r="S28" s="3">
        <f t="shared" si="12"/>
        <v>0</v>
      </c>
      <c r="T28" s="3">
        <f t="shared" si="13"/>
        <v>0</v>
      </c>
      <c r="U28" s="3">
        <f t="shared" si="14"/>
        <v>0</v>
      </c>
      <c r="V28" s="3">
        <v>10</v>
      </c>
      <c r="W28" s="3">
        <f t="shared" si="15"/>
        <v>0</v>
      </c>
      <c r="X28" s="3">
        <f t="shared" si="16"/>
        <v>0</v>
      </c>
      <c r="Y28" s="3">
        <f t="shared" si="17"/>
        <v>0</v>
      </c>
      <c r="Z28" s="3">
        <f t="shared" si="18"/>
        <v>0</v>
      </c>
      <c r="AA28" s="3">
        <f t="shared" si="19"/>
        <v>0</v>
      </c>
      <c r="AB28" s="3">
        <v>0</v>
      </c>
      <c r="AC28" s="3">
        <f t="shared" si="20"/>
        <v>0</v>
      </c>
      <c r="AD28" s="3">
        <f t="shared" si="21"/>
        <v>0</v>
      </c>
      <c r="AE28" s="3">
        <f t="shared" si="22"/>
        <v>0</v>
      </c>
      <c r="AF28" s="3">
        <f t="shared" si="23"/>
        <v>0</v>
      </c>
      <c r="AG28" s="3">
        <f t="shared" si="24"/>
        <v>0</v>
      </c>
      <c r="AH28" s="3">
        <v>0</v>
      </c>
      <c r="AI28" s="3">
        <f t="shared" si="25"/>
        <v>0</v>
      </c>
      <c r="AJ28" s="3">
        <f t="shared" si="26"/>
        <v>0</v>
      </c>
      <c r="AK28" s="3">
        <f t="shared" si="27"/>
        <v>0</v>
      </c>
      <c r="AL28" s="3">
        <f t="shared" si="28"/>
        <v>0</v>
      </c>
      <c r="AM28" s="3">
        <f t="shared" si="29"/>
        <v>0</v>
      </c>
      <c r="AN28" s="3">
        <f t="shared" si="30"/>
        <v>0</v>
      </c>
      <c r="AO28" s="3">
        <f t="shared" si="31"/>
        <v>0</v>
      </c>
      <c r="AP28" s="3">
        <f t="shared" si="32"/>
        <v>5</v>
      </c>
    </row>
    <row r="29" spans="1:177" x14ac:dyDescent="0.25">
      <c r="A29">
        <v>25</v>
      </c>
      <c r="D29" s="3">
        <v>60</v>
      </c>
      <c r="E29" s="3">
        <f t="shared" si="0"/>
        <v>0</v>
      </c>
      <c r="F29" s="3">
        <f t="shared" si="1"/>
        <v>0</v>
      </c>
      <c r="G29" s="3">
        <f t="shared" si="2"/>
        <v>0</v>
      </c>
      <c r="H29" s="3">
        <f t="shared" si="3"/>
        <v>0</v>
      </c>
      <c r="I29" s="3">
        <f t="shared" si="4"/>
        <v>0</v>
      </c>
      <c r="J29" s="3">
        <v>60</v>
      </c>
      <c r="K29" s="3">
        <f t="shared" si="5"/>
        <v>0</v>
      </c>
      <c r="L29" s="3">
        <f t="shared" si="6"/>
        <v>0</v>
      </c>
      <c r="M29" s="3">
        <f t="shared" si="7"/>
        <v>0</v>
      </c>
      <c r="N29" s="3">
        <f t="shared" si="8"/>
        <v>0</v>
      </c>
      <c r="O29" s="3">
        <f t="shared" si="9"/>
        <v>0</v>
      </c>
      <c r="P29" s="3">
        <v>80</v>
      </c>
      <c r="Q29" s="3">
        <f t="shared" si="10"/>
        <v>0</v>
      </c>
      <c r="R29" s="3">
        <f t="shared" si="11"/>
        <v>0</v>
      </c>
      <c r="S29" s="3">
        <f t="shared" si="12"/>
        <v>0</v>
      </c>
      <c r="T29" s="3">
        <f t="shared" si="13"/>
        <v>0</v>
      </c>
      <c r="U29" s="3">
        <f t="shared" si="14"/>
        <v>0</v>
      </c>
      <c r="V29" s="3">
        <v>10</v>
      </c>
      <c r="W29" s="3">
        <f t="shared" si="15"/>
        <v>0</v>
      </c>
      <c r="X29" s="3">
        <f t="shared" si="16"/>
        <v>0</v>
      </c>
      <c r="Y29" s="3">
        <f t="shared" si="17"/>
        <v>0</v>
      </c>
      <c r="Z29" s="3">
        <f t="shared" si="18"/>
        <v>0</v>
      </c>
      <c r="AA29" s="3">
        <f t="shared" si="19"/>
        <v>0</v>
      </c>
      <c r="AB29" s="3">
        <v>0</v>
      </c>
      <c r="AC29" s="3">
        <f t="shared" si="20"/>
        <v>0</v>
      </c>
      <c r="AD29" s="3">
        <f t="shared" si="21"/>
        <v>0</v>
      </c>
      <c r="AE29" s="3">
        <f t="shared" si="22"/>
        <v>0</v>
      </c>
      <c r="AF29" s="3">
        <f t="shared" si="23"/>
        <v>0</v>
      </c>
      <c r="AG29" s="3">
        <f t="shared" si="24"/>
        <v>0</v>
      </c>
      <c r="AH29" s="3">
        <v>0</v>
      </c>
      <c r="AI29" s="3">
        <f t="shared" si="25"/>
        <v>0</v>
      </c>
      <c r="AJ29" s="3">
        <f t="shared" si="26"/>
        <v>0</v>
      </c>
      <c r="AK29" s="3">
        <f t="shared" si="27"/>
        <v>0</v>
      </c>
      <c r="AL29" s="3">
        <f t="shared" si="28"/>
        <v>0</v>
      </c>
      <c r="AM29" s="3">
        <f t="shared" si="29"/>
        <v>0</v>
      </c>
      <c r="AN29" s="3">
        <f t="shared" si="30"/>
        <v>0</v>
      </c>
      <c r="AO29" s="3">
        <f t="shared" si="31"/>
        <v>0</v>
      </c>
      <c r="AP29" s="3">
        <f t="shared" si="32"/>
        <v>5</v>
      </c>
    </row>
    <row r="30" spans="1:177" x14ac:dyDescent="0.25">
      <c r="A30">
        <v>26</v>
      </c>
      <c r="D30" s="3">
        <v>60</v>
      </c>
      <c r="E30" s="3">
        <f t="shared" si="0"/>
        <v>0</v>
      </c>
      <c r="F30" s="3">
        <f t="shared" si="1"/>
        <v>0</v>
      </c>
      <c r="G30" s="3">
        <f t="shared" si="2"/>
        <v>0</v>
      </c>
      <c r="H30" s="3">
        <f t="shared" si="3"/>
        <v>0</v>
      </c>
      <c r="I30" s="3">
        <f t="shared" si="4"/>
        <v>0</v>
      </c>
      <c r="J30" s="3">
        <v>60</v>
      </c>
      <c r="K30" s="3">
        <f t="shared" si="5"/>
        <v>0</v>
      </c>
      <c r="L30" s="3">
        <f t="shared" si="6"/>
        <v>0</v>
      </c>
      <c r="M30" s="3">
        <f t="shared" si="7"/>
        <v>0</v>
      </c>
      <c r="N30" s="3">
        <f t="shared" si="8"/>
        <v>0</v>
      </c>
      <c r="O30" s="3">
        <f t="shared" si="9"/>
        <v>0</v>
      </c>
      <c r="P30" s="3">
        <v>80</v>
      </c>
      <c r="Q30" s="3">
        <f t="shared" si="10"/>
        <v>0</v>
      </c>
      <c r="R30" s="3">
        <f t="shared" si="11"/>
        <v>0</v>
      </c>
      <c r="S30" s="3">
        <f t="shared" si="12"/>
        <v>0</v>
      </c>
      <c r="T30" s="3">
        <f t="shared" si="13"/>
        <v>0</v>
      </c>
      <c r="U30" s="3">
        <f t="shared" si="14"/>
        <v>0</v>
      </c>
      <c r="V30" s="3">
        <v>10</v>
      </c>
      <c r="W30" s="3">
        <f t="shared" si="15"/>
        <v>0</v>
      </c>
      <c r="X30" s="3">
        <f t="shared" si="16"/>
        <v>0</v>
      </c>
      <c r="Y30" s="3">
        <f t="shared" si="17"/>
        <v>0</v>
      </c>
      <c r="Z30" s="3">
        <f t="shared" si="18"/>
        <v>0</v>
      </c>
      <c r="AA30" s="3">
        <f t="shared" si="19"/>
        <v>0</v>
      </c>
      <c r="AB30" s="3">
        <v>0</v>
      </c>
      <c r="AC30" s="3">
        <f t="shared" si="20"/>
        <v>0</v>
      </c>
      <c r="AD30" s="3">
        <f t="shared" si="21"/>
        <v>0</v>
      </c>
      <c r="AE30" s="3">
        <f t="shared" si="22"/>
        <v>0</v>
      </c>
      <c r="AF30" s="3">
        <f t="shared" si="23"/>
        <v>0</v>
      </c>
      <c r="AG30" s="3">
        <f t="shared" si="24"/>
        <v>0</v>
      </c>
      <c r="AH30" s="3">
        <v>0</v>
      </c>
      <c r="AI30" s="3">
        <f t="shared" si="25"/>
        <v>0</v>
      </c>
      <c r="AJ30" s="3">
        <f t="shared" si="26"/>
        <v>0</v>
      </c>
      <c r="AK30" s="3">
        <f t="shared" si="27"/>
        <v>0</v>
      </c>
      <c r="AL30" s="3">
        <f t="shared" si="28"/>
        <v>0</v>
      </c>
      <c r="AM30" s="3">
        <f t="shared" si="29"/>
        <v>0</v>
      </c>
      <c r="AN30" s="3">
        <f t="shared" si="30"/>
        <v>0</v>
      </c>
      <c r="AO30" s="3">
        <f t="shared" si="31"/>
        <v>0</v>
      </c>
      <c r="AP30" s="3">
        <f t="shared" si="32"/>
        <v>5</v>
      </c>
    </row>
    <row r="31" spans="1:177" x14ac:dyDescent="0.25">
      <c r="A31">
        <v>27</v>
      </c>
      <c r="D31" s="3">
        <v>60</v>
      </c>
      <c r="E31" s="3">
        <f t="shared" si="0"/>
        <v>0</v>
      </c>
      <c r="F31" s="3">
        <f t="shared" si="1"/>
        <v>0</v>
      </c>
      <c r="G31" s="3">
        <f t="shared" si="2"/>
        <v>0</v>
      </c>
      <c r="H31" s="3">
        <f t="shared" si="3"/>
        <v>0</v>
      </c>
      <c r="I31" s="3">
        <f t="shared" si="4"/>
        <v>0</v>
      </c>
      <c r="J31" s="3">
        <v>60</v>
      </c>
      <c r="K31" s="3">
        <f t="shared" si="5"/>
        <v>0</v>
      </c>
      <c r="L31" s="3">
        <f t="shared" si="6"/>
        <v>0</v>
      </c>
      <c r="M31" s="3">
        <f t="shared" si="7"/>
        <v>0</v>
      </c>
      <c r="N31" s="3">
        <f t="shared" si="8"/>
        <v>0</v>
      </c>
      <c r="O31" s="3">
        <f t="shared" si="9"/>
        <v>0</v>
      </c>
      <c r="P31" s="3">
        <v>80</v>
      </c>
      <c r="Q31" s="3">
        <f t="shared" si="10"/>
        <v>0</v>
      </c>
      <c r="R31" s="3">
        <f t="shared" si="11"/>
        <v>0</v>
      </c>
      <c r="S31" s="3">
        <f t="shared" si="12"/>
        <v>0</v>
      </c>
      <c r="T31" s="3">
        <f t="shared" si="13"/>
        <v>0</v>
      </c>
      <c r="U31" s="3">
        <f t="shared" si="14"/>
        <v>0</v>
      </c>
      <c r="V31" s="3">
        <v>10</v>
      </c>
      <c r="W31" s="3">
        <f t="shared" si="15"/>
        <v>0</v>
      </c>
      <c r="X31" s="3">
        <f t="shared" si="16"/>
        <v>0</v>
      </c>
      <c r="Y31" s="3">
        <f t="shared" si="17"/>
        <v>0</v>
      </c>
      <c r="Z31" s="3">
        <f t="shared" si="18"/>
        <v>0</v>
      </c>
      <c r="AA31" s="3">
        <f t="shared" si="19"/>
        <v>0</v>
      </c>
      <c r="AB31" s="3">
        <v>0</v>
      </c>
      <c r="AC31" s="3">
        <f t="shared" si="20"/>
        <v>0</v>
      </c>
      <c r="AD31" s="3">
        <f t="shared" si="21"/>
        <v>0</v>
      </c>
      <c r="AE31" s="3">
        <f t="shared" si="22"/>
        <v>0</v>
      </c>
      <c r="AF31" s="3">
        <f t="shared" si="23"/>
        <v>0</v>
      </c>
      <c r="AG31" s="3">
        <f t="shared" si="24"/>
        <v>0</v>
      </c>
      <c r="AH31" s="3">
        <v>0</v>
      </c>
      <c r="AI31" s="3">
        <f t="shared" si="25"/>
        <v>0</v>
      </c>
      <c r="AJ31" s="3">
        <f t="shared" si="26"/>
        <v>0</v>
      </c>
      <c r="AK31" s="3">
        <f t="shared" si="27"/>
        <v>0</v>
      </c>
      <c r="AL31" s="3">
        <f t="shared" si="28"/>
        <v>0</v>
      </c>
      <c r="AM31" s="3">
        <f t="shared" si="29"/>
        <v>0</v>
      </c>
      <c r="AN31" s="3">
        <f t="shared" si="30"/>
        <v>0</v>
      </c>
      <c r="AO31" s="3">
        <f t="shared" si="31"/>
        <v>0</v>
      </c>
      <c r="AP31" s="3">
        <f t="shared" si="32"/>
        <v>5</v>
      </c>
    </row>
    <row r="32" spans="1:177" x14ac:dyDescent="0.25">
      <c r="A32">
        <v>28</v>
      </c>
      <c r="D32" s="3">
        <v>60</v>
      </c>
      <c r="E32" s="3">
        <f t="shared" si="0"/>
        <v>0</v>
      </c>
      <c r="F32" s="3">
        <f t="shared" si="1"/>
        <v>0</v>
      </c>
      <c r="G32" s="3">
        <f t="shared" si="2"/>
        <v>0</v>
      </c>
      <c r="H32" s="3">
        <f t="shared" si="3"/>
        <v>0</v>
      </c>
      <c r="I32" s="3">
        <f t="shared" si="4"/>
        <v>0</v>
      </c>
      <c r="J32" s="3">
        <v>60</v>
      </c>
      <c r="K32" s="3">
        <f t="shared" si="5"/>
        <v>0</v>
      </c>
      <c r="L32" s="3">
        <f t="shared" si="6"/>
        <v>0</v>
      </c>
      <c r="M32" s="3">
        <f t="shared" si="7"/>
        <v>0</v>
      </c>
      <c r="N32" s="3">
        <f t="shared" si="8"/>
        <v>0</v>
      </c>
      <c r="O32" s="3">
        <f t="shared" si="9"/>
        <v>0</v>
      </c>
      <c r="P32" s="3">
        <v>80</v>
      </c>
      <c r="Q32" s="3">
        <f t="shared" si="10"/>
        <v>0</v>
      </c>
      <c r="R32" s="3">
        <f t="shared" si="11"/>
        <v>0</v>
      </c>
      <c r="S32" s="3">
        <f t="shared" si="12"/>
        <v>0</v>
      </c>
      <c r="T32" s="3">
        <f t="shared" si="13"/>
        <v>0</v>
      </c>
      <c r="U32" s="3">
        <f t="shared" si="14"/>
        <v>0</v>
      </c>
      <c r="V32" s="3">
        <v>10</v>
      </c>
      <c r="W32" s="3">
        <f t="shared" si="15"/>
        <v>0</v>
      </c>
      <c r="X32" s="3">
        <f t="shared" si="16"/>
        <v>0</v>
      </c>
      <c r="Y32" s="3">
        <f t="shared" si="17"/>
        <v>0</v>
      </c>
      <c r="Z32" s="3">
        <f t="shared" si="18"/>
        <v>0</v>
      </c>
      <c r="AA32" s="3">
        <f t="shared" si="19"/>
        <v>0</v>
      </c>
      <c r="AB32" s="3">
        <v>0</v>
      </c>
      <c r="AC32" s="3">
        <f t="shared" si="20"/>
        <v>0</v>
      </c>
      <c r="AD32" s="3">
        <f t="shared" si="21"/>
        <v>0</v>
      </c>
      <c r="AE32" s="3">
        <f t="shared" si="22"/>
        <v>0</v>
      </c>
      <c r="AF32" s="3">
        <f t="shared" si="23"/>
        <v>0</v>
      </c>
      <c r="AG32" s="3">
        <f t="shared" si="24"/>
        <v>0</v>
      </c>
      <c r="AH32" s="3">
        <v>0</v>
      </c>
      <c r="AI32" s="3">
        <f t="shared" si="25"/>
        <v>0</v>
      </c>
      <c r="AJ32" s="3">
        <f t="shared" si="26"/>
        <v>0</v>
      </c>
      <c r="AK32" s="3">
        <f t="shared" si="27"/>
        <v>0</v>
      </c>
      <c r="AL32" s="3">
        <f t="shared" si="28"/>
        <v>0</v>
      </c>
      <c r="AM32" s="3">
        <f t="shared" si="29"/>
        <v>0</v>
      </c>
      <c r="AN32" s="3">
        <f t="shared" si="30"/>
        <v>0</v>
      </c>
      <c r="AO32" s="3">
        <f t="shared" si="31"/>
        <v>0</v>
      </c>
      <c r="AP32" s="3">
        <f t="shared" si="32"/>
        <v>5</v>
      </c>
    </row>
    <row r="33" spans="1:42" x14ac:dyDescent="0.25">
      <c r="A33">
        <v>29</v>
      </c>
      <c r="D33" s="3">
        <v>60</v>
      </c>
      <c r="E33" s="3">
        <f t="shared" si="0"/>
        <v>0</v>
      </c>
      <c r="F33" s="3">
        <f t="shared" si="1"/>
        <v>0</v>
      </c>
      <c r="G33" s="3">
        <f t="shared" si="2"/>
        <v>0</v>
      </c>
      <c r="H33" s="3">
        <f t="shared" si="3"/>
        <v>0</v>
      </c>
      <c r="I33" s="3">
        <f t="shared" si="4"/>
        <v>0</v>
      </c>
      <c r="J33" s="3">
        <v>60</v>
      </c>
      <c r="K33" s="3">
        <f t="shared" si="5"/>
        <v>0</v>
      </c>
      <c r="L33" s="3">
        <f t="shared" si="6"/>
        <v>0</v>
      </c>
      <c r="M33" s="3">
        <f t="shared" si="7"/>
        <v>0</v>
      </c>
      <c r="N33" s="3">
        <f t="shared" si="8"/>
        <v>0</v>
      </c>
      <c r="O33" s="3">
        <f t="shared" si="9"/>
        <v>0</v>
      </c>
      <c r="P33" s="3">
        <v>80</v>
      </c>
      <c r="Q33" s="3">
        <f t="shared" si="10"/>
        <v>0</v>
      </c>
      <c r="R33" s="3">
        <f t="shared" si="11"/>
        <v>0</v>
      </c>
      <c r="S33" s="3">
        <f t="shared" si="12"/>
        <v>0</v>
      </c>
      <c r="T33" s="3">
        <f t="shared" si="13"/>
        <v>0</v>
      </c>
      <c r="U33" s="3">
        <f t="shared" si="14"/>
        <v>0</v>
      </c>
      <c r="V33" s="3">
        <v>10</v>
      </c>
      <c r="W33" s="3">
        <f t="shared" si="15"/>
        <v>0</v>
      </c>
      <c r="X33" s="3">
        <f t="shared" si="16"/>
        <v>0</v>
      </c>
      <c r="Y33" s="3">
        <f t="shared" si="17"/>
        <v>0</v>
      </c>
      <c r="Z33" s="3">
        <f t="shared" si="18"/>
        <v>0</v>
      </c>
      <c r="AA33" s="3">
        <f t="shared" si="19"/>
        <v>0</v>
      </c>
      <c r="AB33" s="3">
        <v>0</v>
      </c>
      <c r="AC33" s="3">
        <f t="shared" si="20"/>
        <v>0</v>
      </c>
      <c r="AD33" s="3">
        <f t="shared" si="21"/>
        <v>0</v>
      </c>
      <c r="AE33" s="3">
        <f t="shared" si="22"/>
        <v>0</v>
      </c>
      <c r="AF33" s="3">
        <f t="shared" si="23"/>
        <v>0</v>
      </c>
      <c r="AG33" s="3">
        <f t="shared" si="24"/>
        <v>0</v>
      </c>
      <c r="AH33" s="3">
        <v>0</v>
      </c>
      <c r="AI33" s="3">
        <f t="shared" si="25"/>
        <v>0</v>
      </c>
      <c r="AJ33" s="3">
        <f t="shared" si="26"/>
        <v>0</v>
      </c>
      <c r="AK33" s="3">
        <f t="shared" si="27"/>
        <v>0</v>
      </c>
      <c r="AL33" s="3">
        <f t="shared" si="28"/>
        <v>0</v>
      </c>
      <c r="AM33" s="3">
        <f t="shared" si="29"/>
        <v>0</v>
      </c>
      <c r="AN33" s="3">
        <f t="shared" si="30"/>
        <v>0</v>
      </c>
      <c r="AO33" s="3">
        <f t="shared" si="31"/>
        <v>0</v>
      </c>
      <c r="AP33" s="3">
        <f t="shared" si="32"/>
        <v>5</v>
      </c>
    </row>
    <row r="34" spans="1:42" x14ac:dyDescent="0.25">
      <c r="A34">
        <v>30</v>
      </c>
      <c r="D34" s="3">
        <v>60</v>
      </c>
      <c r="E34" s="3">
        <f t="shared" si="0"/>
        <v>0</v>
      </c>
      <c r="F34" s="3">
        <f t="shared" si="1"/>
        <v>0</v>
      </c>
      <c r="G34" s="3">
        <f t="shared" si="2"/>
        <v>0</v>
      </c>
      <c r="H34" s="3">
        <f t="shared" si="3"/>
        <v>0</v>
      </c>
      <c r="I34" s="3">
        <f t="shared" si="4"/>
        <v>0</v>
      </c>
      <c r="J34" s="3">
        <v>60</v>
      </c>
      <c r="K34" s="3">
        <f t="shared" si="5"/>
        <v>0</v>
      </c>
      <c r="L34" s="3">
        <f t="shared" si="6"/>
        <v>0</v>
      </c>
      <c r="M34" s="3">
        <f t="shared" si="7"/>
        <v>0</v>
      </c>
      <c r="N34" s="3">
        <f t="shared" si="8"/>
        <v>0</v>
      </c>
      <c r="O34" s="3">
        <f t="shared" si="9"/>
        <v>0</v>
      </c>
      <c r="P34" s="3">
        <v>80</v>
      </c>
      <c r="Q34" s="3">
        <f t="shared" si="10"/>
        <v>0</v>
      </c>
      <c r="R34" s="3">
        <f t="shared" si="11"/>
        <v>0</v>
      </c>
      <c r="S34" s="3">
        <f t="shared" si="12"/>
        <v>0</v>
      </c>
      <c r="T34" s="3">
        <f t="shared" si="13"/>
        <v>0</v>
      </c>
      <c r="U34" s="3">
        <f t="shared" si="14"/>
        <v>0</v>
      </c>
      <c r="V34" s="3">
        <v>10</v>
      </c>
      <c r="W34" s="3">
        <f t="shared" si="15"/>
        <v>0</v>
      </c>
      <c r="X34" s="3">
        <f t="shared" si="16"/>
        <v>0</v>
      </c>
      <c r="Y34" s="3">
        <f t="shared" si="17"/>
        <v>0</v>
      </c>
      <c r="Z34" s="3">
        <f t="shared" si="18"/>
        <v>0</v>
      </c>
      <c r="AA34" s="3">
        <f t="shared" si="19"/>
        <v>0</v>
      </c>
      <c r="AB34" s="3">
        <v>0</v>
      </c>
      <c r="AC34" s="3">
        <f t="shared" si="20"/>
        <v>0</v>
      </c>
      <c r="AD34" s="3">
        <f t="shared" si="21"/>
        <v>0</v>
      </c>
      <c r="AE34" s="3">
        <f t="shared" si="22"/>
        <v>0</v>
      </c>
      <c r="AF34" s="3">
        <f t="shared" si="23"/>
        <v>0</v>
      </c>
      <c r="AG34" s="3">
        <f t="shared" si="24"/>
        <v>0</v>
      </c>
      <c r="AH34" s="3">
        <v>0</v>
      </c>
      <c r="AI34" s="3">
        <f t="shared" si="25"/>
        <v>0</v>
      </c>
      <c r="AJ34" s="3">
        <f t="shared" si="26"/>
        <v>0</v>
      </c>
      <c r="AK34" s="3">
        <f t="shared" si="27"/>
        <v>0</v>
      </c>
      <c r="AL34" s="3">
        <f t="shared" si="28"/>
        <v>0</v>
      </c>
      <c r="AM34" s="3">
        <f t="shared" si="29"/>
        <v>0</v>
      </c>
      <c r="AN34" s="3">
        <f t="shared" si="30"/>
        <v>0</v>
      </c>
      <c r="AO34" s="3">
        <f t="shared" si="31"/>
        <v>0</v>
      </c>
      <c r="AP34" s="3">
        <f t="shared" si="32"/>
        <v>5</v>
      </c>
    </row>
    <row r="35" spans="1:42" x14ac:dyDescent="0.25">
      <c r="A35">
        <v>31</v>
      </c>
      <c r="D35" s="3">
        <v>60</v>
      </c>
      <c r="E35" s="3">
        <f t="shared" si="0"/>
        <v>0</v>
      </c>
      <c r="F35" s="3">
        <f t="shared" si="1"/>
        <v>0</v>
      </c>
      <c r="G35" s="3">
        <f t="shared" si="2"/>
        <v>0</v>
      </c>
      <c r="H35" s="3">
        <f t="shared" si="3"/>
        <v>0</v>
      </c>
      <c r="I35" s="3">
        <f t="shared" si="4"/>
        <v>0</v>
      </c>
      <c r="J35" s="3">
        <v>60</v>
      </c>
      <c r="K35" s="3">
        <f t="shared" si="5"/>
        <v>0</v>
      </c>
      <c r="L35" s="3">
        <f t="shared" si="6"/>
        <v>0</v>
      </c>
      <c r="M35" s="3">
        <f t="shared" si="7"/>
        <v>0</v>
      </c>
      <c r="N35" s="3">
        <f t="shared" si="8"/>
        <v>0</v>
      </c>
      <c r="O35" s="3">
        <f t="shared" si="9"/>
        <v>0</v>
      </c>
      <c r="P35" s="3">
        <v>80</v>
      </c>
      <c r="Q35" s="3">
        <f t="shared" si="10"/>
        <v>0</v>
      </c>
      <c r="R35" s="3">
        <f t="shared" si="11"/>
        <v>0</v>
      </c>
      <c r="S35" s="3">
        <f t="shared" si="12"/>
        <v>0</v>
      </c>
      <c r="T35" s="3">
        <f t="shared" si="13"/>
        <v>0</v>
      </c>
      <c r="U35" s="3">
        <f t="shared" si="14"/>
        <v>0</v>
      </c>
      <c r="V35" s="3">
        <v>10</v>
      </c>
      <c r="W35" s="3">
        <f t="shared" si="15"/>
        <v>0</v>
      </c>
      <c r="X35" s="3">
        <f t="shared" si="16"/>
        <v>0</v>
      </c>
      <c r="Y35" s="3">
        <f t="shared" si="17"/>
        <v>0</v>
      </c>
      <c r="Z35" s="3">
        <f t="shared" si="18"/>
        <v>0</v>
      </c>
      <c r="AA35" s="3">
        <f t="shared" si="19"/>
        <v>0</v>
      </c>
      <c r="AB35" s="3">
        <v>0</v>
      </c>
      <c r="AC35" s="3">
        <f t="shared" si="20"/>
        <v>0</v>
      </c>
      <c r="AD35" s="3">
        <f t="shared" si="21"/>
        <v>0</v>
      </c>
      <c r="AE35" s="3">
        <f t="shared" si="22"/>
        <v>0</v>
      </c>
      <c r="AF35" s="3">
        <f t="shared" si="23"/>
        <v>0</v>
      </c>
      <c r="AG35" s="3">
        <f t="shared" si="24"/>
        <v>0</v>
      </c>
      <c r="AH35" s="3">
        <v>0</v>
      </c>
      <c r="AI35" s="3">
        <f t="shared" si="25"/>
        <v>0</v>
      </c>
      <c r="AJ35" s="3">
        <f t="shared" si="26"/>
        <v>0</v>
      </c>
      <c r="AK35" s="3">
        <f t="shared" si="27"/>
        <v>0</v>
      </c>
      <c r="AL35" s="3">
        <f t="shared" si="28"/>
        <v>0</v>
      </c>
      <c r="AM35" s="3">
        <f t="shared" si="29"/>
        <v>0</v>
      </c>
      <c r="AN35" s="3">
        <f t="shared" si="30"/>
        <v>0</v>
      </c>
      <c r="AO35" s="3">
        <f t="shared" si="31"/>
        <v>0</v>
      </c>
      <c r="AP35" s="3">
        <f t="shared" si="32"/>
        <v>5</v>
      </c>
    </row>
    <row r="36" spans="1:42" x14ac:dyDescent="0.25">
      <c r="A36">
        <v>32</v>
      </c>
      <c r="D36" s="3">
        <v>60</v>
      </c>
      <c r="E36" s="3">
        <f t="shared" si="0"/>
        <v>0</v>
      </c>
      <c r="F36" s="3">
        <f t="shared" si="1"/>
        <v>0</v>
      </c>
      <c r="G36" s="3">
        <f t="shared" si="2"/>
        <v>0</v>
      </c>
      <c r="H36" s="3">
        <f t="shared" si="3"/>
        <v>0</v>
      </c>
      <c r="I36" s="3">
        <f t="shared" si="4"/>
        <v>0</v>
      </c>
      <c r="J36" s="3">
        <v>60</v>
      </c>
      <c r="K36" s="3">
        <f t="shared" si="5"/>
        <v>0</v>
      </c>
      <c r="L36" s="3">
        <f t="shared" si="6"/>
        <v>0</v>
      </c>
      <c r="M36" s="3">
        <f t="shared" si="7"/>
        <v>0</v>
      </c>
      <c r="N36" s="3">
        <f t="shared" si="8"/>
        <v>0</v>
      </c>
      <c r="O36" s="3">
        <f t="shared" si="9"/>
        <v>0</v>
      </c>
      <c r="P36" s="3">
        <v>80</v>
      </c>
      <c r="Q36" s="3">
        <f t="shared" si="10"/>
        <v>0</v>
      </c>
      <c r="R36" s="3">
        <f t="shared" si="11"/>
        <v>0</v>
      </c>
      <c r="S36" s="3">
        <f t="shared" si="12"/>
        <v>0</v>
      </c>
      <c r="T36" s="3">
        <f t="shared" si="13"/>
        <v>0</v>
      </c>
      <c r="U36" s="3">
        <f t="shared" si="14"/>
        <v>0</v>
      </c>
      <c r="V36" s="3">
        <v>10</v>
      </c>
      <c r="W36" s="3">
        <f t="shared" si="15"/>
        <v>0</v>
      </c>
      <c r="X36" s="3">
        <f t="shared" si="16"/>
        <v>0</v>
      </c>
      <c r="Y36" s="3">
        <f t="shared" si="17"/>
        <v>0</v>
      </c>
      <c r="Z36" s="3">
        <f t="shared" si="18"/>
        <v>0</v>
      </c>
      <c r="AA36" s="3">
        <f t="shared" si="19"/>
        <v>0</v>
      </c>
      <c r="AB36" s="3">
        <v>0</v>
      </c>
      <c r="AC36" s="3">
        <f t="shared" si="20"/>
        <v>0</v>
      </c>
      <c r="AD36" s="3">
        <f t="shared" si="21"/>
        <v>0</v>
      </c>
      <c r="AE36" s="3">
        <f t="shared" si="22"/>
        <v>0</v>
      </c>
      <c r="AF36" s="3">
        <f t="shared" si="23"/>
        <v>0</v>
      </c>
      <c r="AG36" s="3">
        <f t="shared" si="24"/>
        <v>0</v>
      </c>
      <c r="AH36" s="3">
        <v>0</v>
      </c>
      <c r="AI36" s="3">
        <f t="shared" si="25"/>
        <v>0</v>
      </c>
      <c r="AJ36" s="3">
        <f t="shared" si="26"/>
        <v>0</v>
      </c>
      <c r="AK36" s="3">
        <f t="shared" si="27"/>
        <v>0</v>
      </c>
      <c r="AL36" s="3">
        <f t="shared" si="28"/>
        <v>0</v>
      </c>
      <c r="AM36" s="3">
        <f t="shared" si="29"/>
        <v>0</v>
      </c>
      <c r="AN36" s="3">
        <f t="shared" si="30"/>
        <v>0</v>
      </c>
      <c r="AO36" s="3">
        <f t="shared" si="31"/>
        <v>0</v>
      </c>
      <c r="AP36" s="3">
        <f t="shared" si="32"/>
        <v>5</v>
      </c>
    </row>
    <row r="37" spans="1:42" x14ac:dyDescent="0.25">
      <c r="A37">
        <v>33</v>
      </c>
      <c r="D37" s="3">
        <v>60</v>
      </c>
      <c r="E37" s="3">
        <f t="shared" si="0"/>
        <v>0</v>
      </c>
      <c r="F37" s="3">
        <f t="shared" si="1"/>
        <v>0</v>
      </c>
      <c r="G37" s="3">
        <f t="shared" si="2"/>
        <v>0</v>
      </c>
      <c r="H37" s="3">
        <f t="shared" si="3"/>
        <v>0</v>
      </c>
      <c r="I37" s="3">
        <f t="shared" si="4"/>
        <v>0</v>
      </c>
      <c r="J37" s="3">
        <v>60</v>
      </c>
      <c r="K37" s="3">
        <f t="shared" si="5"/>
        <v>0</v>
      </c>
      <c r="L37" s="3">
        <f t="shared" si="6"/>
        <v>0</v>
      </c>
      <c r="M37" s="3">
        <f t="shared" si="7"/>
        <v>0</v>
      </c>
      <c r="N37" s="3">
        <f t="shared" si="8"/>
        <v>0</v>
      </c>
      <c r="O37" s="3">
        <f t="shared" si="9"/>
        <v>0</v>
      </c>
      <c r="P37" s="3">
        <v>80</v>
      </c>
      <c r="Q37" s="3">
        <f t="shared" si="10"/>
        <v>0</v>
      </c>
      <c r="R37" s="3">
        <f t="shared" si="11"/>
        <v>0</v>
      </c>
      <c r="S37" s="3">
        <f t="shared" si="12"/>
        <v>0</v>
      </c>
      <c r="T37" s="3">
        <f t="shared" si="13"/>
        <v>0</v>
      </c>
      <c r="U37" s="3">
        <f t="shared" si="14"/>
        <v>0</v>
      </c>
      <c r="V37" s="3">
        <v>10</v>
      </c>
      <c r="W37" s="3">
        <f t="shared" si="15"/>
        <v>0</v>
      </c>
      <c r="X37" s="3">
        <f t="shared" si="16"/>
        <v>0</v>
      </c>
      <c r="Y37" s="3">
        <f t="shared" si="17"/>
        <v>0</v>
      </c>
      <c r="Z37" s="3">
        <f t="shared" si="18"/>
        <v>0</v>
      </c>
      <c r="AA37" s="3">
        <f t="shared" si="19"/>
        <v>0</v>
      </c>
      <c r="AB37" s="3">
        <v>0</v>
      </c>
      <c r="AC37" s="3">
        <f t="shared" si="20"/>
        <v>0</v>
      </c>
      <c r="AD37" s="3">
        <f t="shared" si="21"/>
        <v>0</v>
      </c>
      <c r="AE37" s="3">
        <f t="shared" si="22"/>
        <v>0</v>
      </c>
      <c r="AF37" s="3">
        <f t="shared" si="23"/>
        <v>0</v>
      </c>
      <c r="AG37" s="3">
        <f t="shared" si="24"/>
        <v>0</v>
      </c>
      <c r="AH37" s="3">
        <v>0</v>
      </c>
      <c r="AI37" s="3">
        <f t="shared" si="25"/>
        <v>0</v>
      </c>
      <c r="AJ37" s="3">
        <f t="shared" si="26"/>
        <v>0</v>
      </c>
      <c r="AK37" s="3">
        <f t="shared" si="27"/>
        <v>0</v>
      </c>
      <c r="AL37" s="3">
        <f t="shared" si="28"/>
        <v>0</v>
      </c>
      <c r="AM37" s="3">
        <f t="shared" si="29"/>
        <v>0</v>
      </c>
      <c r="AN37" s="3">
        <f t="shared" si="30"/>
        <v>0</v>
      </c>
      <c r="AO37" s="3">
        <f t="shared" si="31"/>
        <v>0</v>
      </c>
      <c r="AP37" s="3">
        <f t="shared" si="32"/>
        <v>5</v>
      </c>
    </row>
    <row r="38" spans="1:42" x14ac:dyDescent="0.25">
      <c r="A38">
        <v>34</v>
      </c>
      <c r="D38" s="3">
        <v>60</v>
      </c>
      <c r="E38" s="3">
        <f t="shared" si="0"/>
        <v>0</v>
      </c>
      <c r="F38" s="3">
        <f t="shared" si="1"/>
        <v>0</v>
      </c>
      <c r="G38" s="3">
        <f t="shared" si="2"/>
        <v>0</v>
      </c>
      <c r="H38" s="3">
        <f t="shared" si="3"/>
        <v>0</v>
      </c>
      <c r="I38" s="3">
        <f t="shared" si="4"/>
        <v>0</v>
      </c>
      <c r="J38" s="3">
        <v>60</v>
      </c>
      <c r="K38" s="3">
        <f t="shared" si="5"/>
        <v>0</v>
      </c>
      <c r="L38" s="3">
        <f t="shared" si="6"/>
        <v>0</v>
      </c>
      <c r="M38" s="3">
        <f t="shared" si="7"/>
        <v>0</v>
      </c>
      <c r="N38" s="3">
        <f t="shared" si="8"/>
        <v>0</v>
      </c>
      <c r="O38" s="3">
        <f t="shared" si="9"/>
        <v>0</v>
      </c>
      <c r="P38" s="3">
        <v>80</v>
      </c>
      <c r="Q38" s="3">
        <f t="shared" si="10"/>
        <v>0</v>
      </c>
      <c r="R38" s="3">
        <f t="shared" si="11"/>
        <v>0</v>
      </c>
      <c r="S38" s="3">
        <f t="shared" si="12"/>
        <v>0</v>
      </c>
      <c r="T38" s="3">
        <f t="shared" si="13"/>
        <v>0</v>
      </c>
      <c r="U38" s="3">
        <f t="shared" si="14"/>
        <v>0</v>
      </c>
      <c r="V38" s="3">
        <v>10</v>
      </c>
      <c r="W38" s="3">
        <f t="shared" si="15"/>
        <v>0</v>
      </c>
      <c r="X38" s="3">
        <f t="shared" si="16"/>
        <v>0</v>
      </c>
      <c r="Y38" s="3">
        <f t="shared" si="17"/>
        <v>0</v>
      </c>
      <c r="Z38" s="3">
        <f t="shared" si="18"/>
        <v>0</v>
      </c>
      <c r="AA38" s="3">
        <f t="shared" si="19"/>
        <v>0</v>
      </c>
      <c r="AB38" s="3">
        <v>0</v>
      </c>
      <c r="AC38" s="3">
        <f t="shared" si="20"/>
        <v>0</v>
      </c>
      <c r="AD38" s="3">
        <f t="shared" si="21"/>
        <v>0</v>
      </c>
      <c r="AE38" s="3">
        <f t="shared" si="22"/>
        <v>0</v>
      </c>
      <c r="AF38" s="3">
        <f t="shared" si="23"/>
        <v>0</v>
      </c>
      <c r="AG38" s="3">
        <f t="shared" si="24"/>
        <v>0</v>
      </c>
      <c r="AH38" s="3">
        <v>0</v>
      </c>
      <c r="AI38" s="3">
        <f t="shared" si="25"/>
        <v>0</v>
      </c>
      <c r="AJ38" s="3">
        <f t="shared" si="26"/>
        <v>0</v>
      </c>
      <c r="AK38" s="3">
        <f t="shared" si="27"/>
        <v>0</v>
      </c>
      <c r="AL38" s="3">
        <f t="shared" si="28"/>
        <v>0</v>
      </c>
      <c r="AM38" s="3">
        <f t="shared" si="29"/>
        <v>0</v>
      </c>
      <c r="AN38" s="3">
        <f t="shared" si="30"/>
        <v>0</v>
      </c>
      <c r="AO38" s="3">
        <f t="shared" si="31"/>
        <v>0</v>
      </c>
      <c r="AP38" s="3">
        <f t="shared" si="32"/>
        <v>5</v>
      </c>
    </row>
    <row r="39" spans="1:42" x14ac:dyDescent="0.25">
      <c r="A39">
        <v>35</v>
      </c>
      <c r="D39" s="3">
        <v>60</v>
      </c>
      <c r="E39" s="3">
        <f t="shared" si="0"/>
        <v>0</v>
      </c>
      <c r="F39" s="3">
        <f t="shared" si="1"/>
        <v>0</v>
      </c>
      <c r="G39" s="3">
        <f t="shared" si="2"/>
        <v>0</v>
      </c>
      <c r="H39" s="3">
        <f t="shared" si="3"/>
        <v>0</v>
      </c>
      <c r="I39" s="3">
        <f t="shared" si="4"/>
        <v>0</v>
      </c>
      <c r="J39" s="3">
        <v>60</v>
      </c>
      <c r="K39" s="3">
        <f t="shared" si="5"/>
        <v>0</v>
      </c>
      <c r="L39" s="3">
        <f t="shared" si="6"/>
        <v>0</v>
      </c>
      <c r="M39" s="3">
        <f t="shared" si="7"/>
        <v>0</v>
      </c>
      <c r="N39" s="3">
        <f t="shared" si="8"/>
        <v>0</v>
      </c>
      <c r="O39" s="3">
        <f t="shared" si="9"/>
        <v>0</v>
      </c>
      <c r="P39" s="3">
        <v>80</v>
      </c>
      <c r="Q39" s="3">
        <f t="shared" si="10"/>
        <v>0</v>
      </c>
      <c r="R39" s="3">
        <f t="shared" si="11"/>
        <v>0</v>
      </c>
      <c r="S39" s="3">
        <f t="shared" si="12"/>
        <v>0</v>
      </c>
      <c r="T39" s="3">
        <f t="shared" si="13"/>
        <v>0</v>
      </c>
      <c r="U39" s="3">
        <f t="shared" si="14"/>
        <v>0</v>
      </c>
      <c r="V39" s="3">
        <v>10</v>
      </c>
      <c r="W39" s="3">
        <f t="shared" si="15"/>
        <v>0</v>
      </c>
      <c r="X39" s="3">
        <f t="shared" si="16"/>
        <v>0</v>
      </c>
      <c r="Y39" s="3">
        <f t="shared" si="17"/>
        <v>0</v>
      </c>
      <c r="Z39" s="3">
        <f t="shared" si="18"/>
        <v>0</v>
      </c>
      <c r="AA39" s="3">
        <f t="shared" si="19"/>
        <v>0</v>
      </c>
      <c r="AB39" s="3">
        <v>0</v>
      </c>
      <c r="AC39" s="3">
        <f t="shared" si="20"/>
        <v>0</v>
      </c>
      <c r="AD39" s="3">
        <f t="shared" si="21"/>
        <v>0</v>
      </c>
      <c r="AE39" s="3">
        <f t="shared" si="22"/>
        <v>0</v>
      </c>
      <c r="AF39" s="3">
        <f t="shared" si="23"/>
        <v>0</v>
      </c>
      <c r="AG39" s="3">
        <f t="shared" si="24"/>
        <v>0</v>
      </c>
      <c r="AH39" s="3">
        <v>0</v>
      </c>
      <c r="AI39" s="3">
        <f t="shared" si="25"/>
        <v>0</v>
      </c>
      <c r="AJ39" s="3">
        <f t="shared" si="26"/>
        <v>0</v>
      </c>
      <c r="AK39" s="3">
        <f t="shared" si="27"/>
        <v>0</v>
      </c>
      <c r="AL39" s="3">
        <f t="shared" si="28"/>
        <v>0</v>
      </c>
      <c r="AM39" s="3">
        <f t="shared" si="29"/>
        <v>0</v>
      </c>
      <c r="AN39" s="3">
        <f t="shared" si="30"/>
        <v>0</v>
      </c>
      <c r="AO39" s="3">
        <f t="shared" si="31"/>
        <v>0</v>
      </c>
      <c r="AP39" s="3">
        <f t="shared" si="32"/>
        <v>5</v>
      </c>
    </row>
    <row r="40" spans="1:42" x14ac:dyDescent="0.25">
      <c r="A40">
        <v>36</v>
      </c>
      <c r="D40" s="3">
        <v>60</v>
      </c>
      <c r="E40" s="3">
        <f t="shared" si="0"/>
        <v>0</v>
      </c>
      <c r="F40" s="3">
        <f t="shared" si="1"/>
        <v>0</v>
      </c>
      <c r="G40" s="3">
        <f t="shared" si="2"/>
        <v>0</v>
      </c>
      <c r="H40" s="3">
        <f t="shared" si="3"/>
        <v>0</v>
      </c>
      <c r="I40" s="3">
        <f t="shared" si="4"/>
        <v>0</v>
      </c>
      <c r="J40" s="3">
        <v>60</v>
      </c>
      <c r="K40" s="3">
        <f t="shared" si="5"/>
        <v>0</v>
      </c>
      <c r="L40" s="3">
        <f t="shared" si="6"/>
        <v>0</v>
      </c>
      <c r="M40" s="3">
        <f t="shared" si="7"/>
        <v>0</v>
      </c>
      <c r="N40" s="3">
        <f t="shared" si="8"/>
        <v>0</v>
      </c>
      <c r="O40" s="3">
        <f t="shared" si="9"/>
        <v>0</v>
      </c>
      <c r="P40" s="3">
        <v>80</v>
      </c>
      <c r="Q40" s="3">
        <f t="shared" si="10"/>
        <v>0</v>
      </c>
      <c r="R40" s="3">
        <f t="shared" si="11"/>
        <v>0</v>
      </c>
      <c r="S40" s="3">
        <f t="shared" si="12"/>
        <v>0</v>
      </c>
      <c r="T40" s="3">
        <f t="shared" si="13"/>
        <v>0</v>
      </c>
      <c r="U40" s="3">
        <f t="shared" si="14"/>
        <v>0</v>
      </c>
      <c r="V40" s="3">
        <v>10</v>
      </c>
      <c r="W40" s="3">
        <f t="shared" si="15"/>
        <v>0</v>
      </c>
      <c r="X40" s="3">
        <f t="shared" si="16"/>
        <v>0</v>
      </c>
      <c r="Y40" s="3">
        <f t="shared" si="17"/>
        <v>0</v>
      </c>
      <c r="Z40" s="3">
        <f t="shared" si="18"/>
        <v>0</v>
      </c>
      <c r="AA40" s="3">
        <f t="shared" si="19"/>
        <v>0</v>
      </c>
      <c r="AB40" s="3">
        <v>0</v>
      </c>
      <c r="AC40" s="3">
        <f t="shared" si="20"/>
        <v>0</v>
      </c>
      <c r="AD40" s="3">
        <f t="shared" si="21"/>
        <v>0</v>
      </c>
      <c r="AE40" s="3">
        <f t="shared" si="22"/>
        <v>0</v>
      </c>
      <c r="AF40" s="3">
        <f t="shared" si="23"/>
        <v>0</v>
      </c>
      <c r="AG40" s="3">
        <f t="shared" si="24"/>
        <v>0</v>
      </c>
      <c r="AH40" s="3">
        <v>0</v>
      </c>
      <c r="AI40" s="3">
        <f t="shared" si="25"/>
        <v>0</v>
      </c>
      <c r="AJ40" s="3">
        <f t="shared" si="26"/>
        <v>0</v>
      </c>
      <c r="AK40" s="3">
        <f t="shared" si="27"/>
        <v>0</v>
      </c>
      <c r="AL40" s="3">
        <f t="shared" si="28"/>
        <v>0</v>
      </c>
      <c r="AM40" s="3">
        <f t="shared" si="29"/>
        <v>0</v>
      </c>
      <c r="AN40" s="3">
        <f t="shared" si="30"/>
        <v>0</v>
      </c>
      <c r="AO40" s="3">
        <f t="shared" si="31"/>
        <v>0</v>
      </c>
      <c r="AP40" s="3">
        <f t="shared" si="32"/>
        <v>5</v>
      </c>
    </row>
    <row r="41" spans="1:42" x14ac:dyDescent="0.25">
      <c r="A41">
        <v>37</v>
      </c>
      <c r="D41" s="3">
        <v>60</v>
      </c>
      <c r="E41" s="3">
        <f t="shared" si="0"/>
        <v>0</v>
      </c>
      <c r="F41" s="3">
        <f t="shared" si="1"/>
        <v>0</v>
      </c>
      <c r="G41" s="3">
        <f t="shared" si="2"/>
        <v>0</v>
      </c>
      <c r="H41" s="3">
        <f t="shared" si="3"/>
        <v>0</v>
      </c>
      <c r="I41" s="3">
        <f t="shared" si="4"/>
        <v>0</v>
      </c>
      <c r="J41" s="3">
        <v>60</v>
      </c>
      <c r="K41" s="3">
        <f t="shared" si="5"/>
        <v>0</v>
      </c>
      <c r="L41" s="3">
        <f t="shared" si="6"/>
        <v>0</v>
      </c>
      <c r="M41" s="3">
        <f t="shared" si="7"/>
        <v>0</v>
      </c>
      <c r="N41" s="3">
        <f t="shared" si="8"/>
        <v>0</v>
      </c>
      <c r="O41" s="3">
        <f t="shared" si="9"/>
        <v>0</v>
      </c>
      <c r="P41" s="3">
        <v>80</v>
      </c>
      <c r="Q41" s="3">
        <f t="shared" si="10"/>
        <v>0</v>
      </c>
      <c r="R41" s="3">
        <f t="shared" si="11"/>
        <v>0</v>
      </c>
      <c r="S41" s="3">
        <f t="shared" si="12"/>
        <v>0</v>
      </c>
      <c r="T41" s="3">
        <f t="shared" si="13"/>
        <v>0</v>
      </c>
      <c r="U41" s="3">
        <f t="shared" si="14"/>
        <v>0</v>
      </c>
      <c r="V41" s="3">
        <v>10</v>
      </c>
      <c r="W41" s="3">
        <f t="shared" si="15"/>
        <v>0</v>
      </c>
      <c r="X41" s="3">
        <f t="shared" si="16"/>
        <v>0</v>
      </c>
      <c r="Y41" s="3">
        <f t="shared" si="17"/>
        <v>0</v>
      </c>
      <c r="Z41" s="3">
        <f t="shared" si="18"/>
        <v>0</v>
      </c>
      <c r="AA41" s="3">
        <f t="shared" si="19"/>
        <v>0</v>
      </c>
      <c r="AB41" s="3">
        <v>0</v>
      </c>
      <c r="AC41" s="3">
        <f t="shared" si="20"/>
        <v>0</v>
      </c>
      <c r="AD41" s="3">
        <f t="shared" si="21"/>
        <v>0</v>
      </c>
      <c r="AE41" s="3">
        <f t="shared" si="22"/>
        <v>0</v>
      </c>
      <c r="AF41" s="3">
        <f t="shared" si="23"/>
        <v>0</v>
      </c>
      <c r="AG41" s="3">
        <f t="shared" si="24"/>
        <v>0</v>
      </c>
      <c r="AH41" s="3">
        <v>0</v>
      </c>
      <c r="AI41" s="3">
        <f t="shared" si="25"/>
        <v>0</v>
      </c>
      <c r="AJ41" s="3">
        <f t="shared" si="26"/>
        <v>0</v>
      </c>
      <c r="AK41" s="3">
        <f t="shared" si="27"/>
        <v>0</v>
      </c>
      <c r="AL41" s="3">
        <f t="shared" si="28"/>
        <v>0</v>
      </c>
      <c r="AM41" s="3">
        <f t="shared" si="29"/>
        <v>0</v>
      </c>
      <c r="AN41" s="3">
        <f t="shared" si="30"/>
        <v>0</v>
      </c>
      <c r="AO41" s="3">
        <f t="shared" si="31"/>
        <v>0</v>
      </c>
      <c r="AP41" s="3">
        <f t="shared" si="32"/>
        <v>5</v>
      </c>
    </row>
    <row r="42" spans="1:42" x14ac:dyDescent="0.25">
      <c r="A42">
        <v>38</v>
      </c>
      <c r="D42" s="3">
        <v>60</v>
      </c>
      <c r="E42" s="3">
        <f t="shared" si="0"/>
        <v>0</v>
      </c>
      <c r="F42" s="3">
        <f t="shared" si="1"/>
        <v>0</v>
      </c>
      <c r="G42" s="3">
        <f t="shared" si="2"/>
        <v>0</v>
      </c>
      <c r="H42" s="3">
        <f t="shared" si="3"/>
        <v>0</v>
      </c>
      <c r="I42" s="3">
        <f t="shared" si="4"/>
        <v>0</v>
      </c>
      <c r="J42" s="3">
        <v>60</v>
      </c>
      <c r="K42" s="3">
        <f t="shared" si="5"/>
        <v>0</v>
      </c>
      <c r="L42" s="3">
        <f t="shared" si="6"/>
        <v>0</v>
      </c>
      <c r="M42" s="3">
        <f t="shared" si="7"/>
        <v>0</v>
      </c>
      <c r="N42" s="3">
        <f t="shared" si="8"/>
        <v>0</v>
      </c>
      <c r="O42" s="3">
        <f t="shared" si="9"/>
        <v>0</v>
      </c>
      <c r="P42" s="3">
        <v>80</v>
      </c>
      <c r="Q42" s="3">
        <f t="shared" si="10"/>
        <v>0</v>
      </c>
      <c r="R42" s="3">
        <f t="shared" si="11"/>
        <v>0</v>
      </c>
      <c r="S42" s="3">
        <f t="shared" si="12"/>
        <v>0</v>
      </c>
      <c r="T42" s="3">
        <f t="shared" si="13"/>
        <v>0</v>
      </c>
      <c r="U42" s="3">
        <f t="shared" si="14"/>
        <v>0</v>
      </c>
      <c r="V42" s="3">
        <v>10</v>
      </c>
      <c r="W42" s="3">
        <f t="shared" si="15"/>
        <v>0</v>
      </c>
      <c r="X42" s="3">
        <f t="shared" si="16"/>
        <v>0</v>
      </c>
      <c r="Y42" s="3">
        <f t="shared" si="17"/>
        <v>0</v>
      </c>
      <c r="Z42" s="3">
        <f t="shared" si="18"/>
        <v>0</v>
      </c>
      <c r="AA42" s="3">
        <f t="shared" si="19"/>
        <v>0</v>
      </c>
      <c r="AB42" s="3">
        <v>0</v>
      </c>
      <c r="AC42" s="3">
        <f t="shared" si="20"/>
        <v>0</v>
      </c>
      <c r="AD42" s="3">
        <f t="shared" si="21"/>
        <v>0</v>
      </c>
      <c r="AE42" s="3">
        <f t="shared" si="22"/>
        <v>0</v>
      </c>
      <c r="AF42" s="3">
        <f t="shared" si="23"/>
        <v>0</v>
      </c>
      <c r="AG42" s="3">
        <f t="shared" si="24"/>
        <v>0</v>
      </c>
      <c r="AH42" s="3">
        <v>0</v>
      </c>
      <c r="AI42" s="3">
        <f t="shared" si="25"/>
        <v>0</v>
      </c>
      <c r="AJ42" s="3">
        <f t="shared" si="26"/>
        <v>0</v>
      </c>
      <c r="AK42" s="3">
        <f t="shared" si="27"/>
        <v>0</v>
      </c>
      <c r="AL42" s="3">
        <f t="shared" si="28"/>
        <v>0</v>
      </c>
      <c r="AM42" s="3">
        <f t="shared" si="29"/>
        <v>0</v>
      </c>
      <c r="AN42" s="3">
        <f t="shared" si="30"/>
        <v>0</v>
      </c>
      <c r="AO42" s="3">
        <f t="shared" si="31"/>
        <v>0</v>
      </c>
      <c r="AP42" s="3">
        <f t="shared" si="32"/>
        <v>5</v>
      </c>
    </row>
    <row r="43" spans="1:42" x14ac:dyDescent="0.25">
      <c r="A43">
        <v>39</v>
      </c>
      <c r="D43" s="3">
        <v>60</v>
      </c>
      <c r="E43" s="3">
        <f t="shared" si="0"/>
        <v>0</v>
      </c>
      <c r="F43" s="3">
        <f t="shared" si="1"/>
        <v>0</v>
      </c>
      <c r="G43" s="3">
        <f t="shared" si="2"/>
        <v>0</v>
      </c>
      <c r="H43" s="3">
        <f t="shared" si="3"/>
        <v>0</v>
      </c>
      <c r="I43" s="3">
        <f t="shared" si="4"/>
        <v>0</v>
      </c>
      <c r="J43" s="3">
        <v>60</v>
      </c>
      <c r="K43" s="3">
        <f t="shared" si="5"/>
        <v>0</v>
      </c>
      <c r="L43" s="3">
        <f t="shared" si="6"/>
        <v>0</v>
      </c>
      <c r="M43" s="3">
        <f t="shared" si="7"/>
        <v>0</v>
      </c>
      <c r="N43" s="3">
        <f t="shared" si="8"/>
        <v>0</v>
      </c>
      <c r="O43" s="3">
        <f t="shared" si="9"/>
        <v>0</v>
      </c>
      <c r="P43" s="3">
        <v>80</v>
      </c>
      <c r="Q43" s="3">
        <f t="shared" si="10"/>
        <v>0</v>
      </c>
      <c r="R43" s="3">
        <f t="shared" si="11"/>
        <v>0</v>
      </c>
      <c r="S43" s="3">
        <f t="shared" si="12"/>
        <v>0</v>
      </c>
      <c r="T43" s="3">
        <f t="shared" si="13"/>
        <v>0</v>
      </c>
      <c r="U43" s="3">
        <f t="shared" si="14"/>
        <v>0</v>
      </c>
      <c r="V43" s="3">
        <v>10</v>
      </c>
      <c r="W43" s="3">
        <f t="shared" si="15"/>
        <v>0</v>
      </c>
      <c r="X43" s="3">
        <f t="shared" si="16"/>
        <v>0</v>
      </c>
      <c r="Y43" s="3">
        <f t="shared" si="17"/>
        <v>0</v>
      </c>
      <c r="Z43" s="3">
        <f t="shared" si="18"/>
        <v>0</v>
      </c>
      <c r="AA43" s="3">
        <f t="shared" si="19"/>
        <v>0</v>
      </c>
      <c r="AB43" s="3">
        <v>0</v>
      </c>
      <c r="AC43" s="3">
        <f t="shared" si="20"/>
        <v>0</v>
      </c>
      <c r="AD43" s="3">
        <f t="shared" si="21"/>
        <v>0</v>
      </c>
      <c r="AE43" s="3">
        <f t="shared" si="22"/>
        <v>0</v>
      </c>
      <c r="AF43" s="3">
        <f t="shared" si="23"/>
        <v>0</v>
      </c>
      <c r="AG43" s="3">
        <f t="shared" si="24"/>
        <v>0</v>
      </c>
      <c r="AH43" s="3">
        <v>0</v>
      </c>
      <c r="AI43" s="3">
        <f t="shared" si="25"/>
        <v>0</v>
      </c>
      <c r="AJ43" s="3">
        <f t="shared" si="26"/>
        <v>0</v>
      </c>
      <c r="AK43" s="3">
        <f t="shared" si="27"/>
        <v>0</v>
      </c>
      <c r="AL43" s="3">
        <f t="shared" si="28"/>
        <v>0</v>
      </c>
      <c r="AM43" s="3">
        <f t="shared" si="29"/>
        <v>0</v>
      </c>
      <c r="AN43" s="3">
        <f t="shared" si="30"/>
        <v>0</v>
      </c>
      <c r="AO43" s="3">
        <f t="shared" si="31"/>
        <v>0</v>
      </c>
      <c r="AP43" s="3">
        <f t="shared" si="32"/>
        <v>5</v>
      </c>
    </row>
    <row r="44" spans="1:42" x14ac:dyDescent="0.25">
      <c r="A44">
        <v>40</v>
      </c>
      <c r="D44" s="3">
        <v>60</v>
      </c>
      <c r="E44" s="3">
        <f t="shared" si="0"/>
        <v>0</v>
      </c>
      <c r="F44" s="3">
        <f t="shared" si="1"/>
        <v>0</v>
      </c>
      <c r="G44" s="3">
        <f t="shared" si="2"/>
        <v>0</v>
      </c>
      <c r="H44" s="3">
        <f t="shared" si="3"/>
        <v>0</v>
      </c>
      <c r="I44" s="3">
        <f t="shared" si="4"/>
        <v>0</v>
      </c>
      <c r="J44" s="3">
        <v>60</v>
      </c>
      <c r="K44" s="3">
        <f t="shared" si="5"/>
        <v>0</v>
      </c>
      <c r="L44" s="3">
        <f t="shared" si="6"/>
        <v>0</v>
      </c>
      <c r="M44" s="3">
        <f t="shared" si="7"/>
        <v>0</v>
      </c>
      <c r="N44" s="3">
        <f t="shared" si="8"/>
        <v>0</v>
      </c>
      <c r="O44" s="3">
        <f t="shared" si="9"/>
        <v>0</v>
      </c>
      <c r="P44" s="3">
        <v>80</v>
      </c>
      <c r="Q44" s="3">
        <f t="shared" si="10"/>
        <v>0</v>
      </c>
      <c r="R44" s="3">
        <f t="shared" si="11"/>
        <v>0</v>
      </c>
      <c r="S44" s="3">
        <f t="shared" si="12"/>
        <v>0</v>
      </c>
      <c r="T44" s="3">
        <f t="shared" si="13"/>
        <v>0</v>
      </c>
      <c r="U44" s="3">
        <f t="shared" si="14"/>
        <v>0</v>
      </c>
      <c r="V44" s="3">
        <v>10</v>
      </c>
      <c r="W44" s="3">
        <f t="shared" si="15"/>
        <v>0</v>
      </c>
      <c r="X44" s="3">
        <f t="shared" si="16"/>
        <v>0</v>
      </c>
      <c r="Y44" s="3">
        <f t="shared" si="17"/>
        <v>0</v>
      </c>
      <c r="Z44" s="3">
        <f t="shared" si="18"/>
        <v>0</v>
      </c>
      <c r="AA44" s="3">
        <f t="shared" si="19"/>
        <v>0</v>
      </c>
      <c r="AB44" s="3">
        <v>0</v>
      </c>
      <c r="AC44" s="3">
        <f t="shared" si="20"/>
        <v>0</v>
      </c>
      <c r="AD44" s="3">
        <f t="shared" si="21"/>
        <v>0</v>
      </c>
      <c r="AE44" s="3">
        <f t="shared" si="22"/>
        <v>0</v>
      </c>
      <c r="AF44" s="3">
        <f t="shared" si="23"/>
        <v>0</v>
      </c>
      <c r="AG44" s="3">
        <f t="shared" si="24"/>
        <v>0</v>
      </c>
      <c r="AH44" s="3">
        <v>0</v>
      </c>
      <c r="AI44" s="3">
        <f t="shared" si="25"/>
        <v>0</v>
      </c>
      <c r="AJ44" s="3">
        <f t="shared" si="26"/>
        <v>0</v>
      </c>
      <c r="AK44" s="3">
        <f t="shared" si="27"/>
        <v>0</v>
      </c>
      <c r="AL44" s="3">
        <f t="shared" si="28"/>
        <v>0</v>
      </c>
      <c r="AM44" s="3">
        <f t="shared" si="29"/>
        <v>0</v>
      </c>
      <c r="AN44" s="3">
        <f t="shared" si="30"/>
        <v>0</v>
      </c>
      <c r="AO44" s="3">
        <f t="shared" si="31"/>
        <v>0</v>
      </c>
      <c r="AP44" s="3">
        <f t="shared" si="32"/>
        <v>5</v>
      </c>
    </row>
    <row r="45" spans="1:42" x14ac:dyDescent="0.25">
      <c r="A45">
        <v>41</v>
      </c>
      <c r="D45" s="3">
        <v>60</v>
      </c>
      <c r="E45" s="3">
        <f t="shared" si="0"/>
        <v>0</v>
      </c>
      <c r="F45" s="3">
        <f t="shared" si="1"/>
        <v>0</v>
      </c>
      <c r="G45" s="3">
        <f t="shared" si="2"/>
        <v>0</v>
      </c>
      <c r="H45" s="3">
        <f t="shared" si="3"/>
        <v>0</v>
      </c>
      <c r="I45" s="3">
        <f t="shared" si="4"/>
        <v>0</v>
      </c>
      <c r="J45" s="3">
        <v>60</v>
      </c>
      <c r="K45" s="3">
        <f t="shared" si="5"/>
        <v>0</v>
      </c>
      <c r="L45" s="3">
        <f t="shared" si="6"/>
        <v>0</v>
      </c>
      <c r="M45" s="3">
        <f t="shared" si="7"/>
        <v>0</v>
      </c>
      <c r="N45" s="3">
        <f t="shared" si="8"/>
        <v>0</v>
      </c>
      <c r="O45" s="3">
        <f t="shared" si="9"/>
        <v>0</v>
      </c>
      <c r="P45" s="3">
        <v>80</v>
      </c>
      <c r="Q45" s="3">
        <f t="shared" si="10"/>
        <v>0</v>
      </c>
      <c r="R45" s="3">
        <f t="shared" si="11"/>
        <v>0</v>
      </c>
      <c r="S45" s="3">
        <f t="shared" si="12"/>
        <v>0</v>
      </c>
      <c r="T45" s="3">
        <f t="shared" si="13"/>
        <v>0</v>
      </c>
      <c r="U45" s="3">
        <f t="shared" si="14"/>
        <v>0</v>
      </c>
      <c r="V45" s="3">
        <v>10</v>
      </c>
      <c r="W45" s="3">
        <f t="shared" si="15"/>
        <v>0</v>
      </c>
      <c r="X45" s="3">
        <f t="shared" si="16"/>
        <v>0</v>
      </c>
      <c r="Y45" s="3">
        <f t="shared" si="17"/>
        <v>0</v>
      </c>
      <c r="Z45" s="3">
        <f t="shared" si="18"/>
        <v>0</v>
      </c>
      <c r="AA45" s="3">
        <f t="shared" si="19"/>
        <v>0</v>
      </c>
      <c r="AB45" s="3">
        <v>0</v>
      </c>
      <c r="AC45" s="3">
        <f t="shared" si="20"/>
        <v>0</v>
      </c>
      <c r="AD45" s="3">
        <f t="shared" si="21"/>
        <v>0</v>
      </c>
      <c r="AE45" s="3">
        <f t="shared" si="22"/>
        <v>0</v>
      </c>
      <c r="AF45" s="3">
        <f t="shared" si="23"/>
        <v>0</v>
      </c>
      <c r="AG45" s="3">
        <f t="shared" si="24"/>
        <v>0</v>
      </c>
      <c r="AH45" s="3">
        <v>0</v>
      </c>
      <c r="AI45" s="3">
        <f t="shared" si="25"/>
        <v>0</v>
      </c>
      <c r="AJ45" s="3">
        <f t="shared" si="26"/>
        <v>0</v>
      </c>
      <c r="AK45" s="3">
        <f t="shared" si="27"/>
        <v>0</v>
      </c>
      <c r="AL45" s="3">
        <f t="shared" si="28"/>
        <v>0</v>
      </c>
      <c r="AM45" s="3">
        <f t="shared" si="29"/>
        <v>0</v>
      </c>
      <c r="AN45" s="3">
        <f t="shared" si="30"/>
        <v>0</v>
      </c>
      <c r="AO45" s="3">
        <f t="shared" si="31"/>
        <v>0</v>
      </c>
      <c r="AP45" s="3">
        <f t="shared" si="32"/>
        <v>5</v>
      </c>
    </row>
    <row r="46" spans="1:42" x14ac:dyDescent="0.25">
      <c r="A46">
        <v>42</v>
      </c>
      <c r="D46" s="3">
        <v>60</v>
      </c>
      <c r="E46" s="3">
        <f t="shared" si="0"/>
        <v>0</v>
      </c>
      <c r="F46" s="3">
        <f t="shared" si="1"/>
        <v>0</v>
      </c>
      <c r="G46" s="3">
        <f t="shared" si="2"/>
        <v>0</v>
      </c>
      <c r="H46" s="3">
        <f t="shared" si="3"/>
        <v>0</v>
      </c>
      <c r="I46" s="3">
        <f t="shared" si="4"/>
        <v>0</v>
      </c>
      <c r="J46" s="3">
        <v>60</v>
      </c>
      <c r="K46" s="3">
        <f t="shared" si="5"/>
        <v>0</v>
      </c>
      <c r="L46" s="3">
        <f t="shared" si="6"/>
        <v>0</v>
      </c>
      <c r="M46" s="3">
        <f t="shared" si="7"/>
        <v>0</v>
      </c>
      <c r="N46" s="3">
        <f t="shared" si="8"/>
        <v>0</v>
      </c>
      <c r="O46" s="3">
        <f t="shared" si="9"/>
        <v>0</v>
      </c>
      <c r="P46" s="3">
        <v>80</v>
      </c>
      <c r="Q46" s="3">
        <f t="shared" si="10"/>
        <v>0</v>
      </c>
      <c r="R46" s="3">
        <f t="shared" si="11"/>
        <v>0</v>
      </c>
      <c r="S46" s="3">
        <f t="shared" si="12"/>
        <v>0</v>
      </c>
      <c r="T46" s="3">
        <f t="shared" si="13"/>
        <v>0</v>
      </c>
      <c r="U46" s="3">
        <f t="shared" si="14"/>
        <v>0</v>
      </c>
      <c r="V46" s="3">
        <v>10</v>
      </c>
      <c r="W46" s="3">
        <f t="shared" si="15"/>
        <v>0</v>
      </c>
      <c r="X46" s="3">
        <f t="shared" si="16"/>
        <v>0</v>
      </c>
      <c r="Y46" s="3">
        <f t="shared" si="17"/>
        <v>0</v>
      </c>
      <c r="Z46" s="3">
        <f t="shared" si="18"/>
        <v>0</v>
      </c>
      <c r="AA46" s="3">
        <f t="shared" si="19"/>
        <v>0</v>
      </c>
      <c r="AB46" s="3">
        <v>0</v>
      </c>
      <c r="AC46" s="3">
        <f t="shared" si="20"/>
        <v>0</v>
      </c>
      <c r="AD46" s="3">
        <f t="shared" si="21"/>
        <v>0</v>
      </c>
      <c r="AE46" s="3">
        <f t="shared" si="22"/>
        <v>0</v>
      </c>
      <c r="AF46" s="3">
        <f t="shared" si="23"/>
        <v>0</v>
      </c>
      <c r="AG46" s="3">
        <f t="shared" si="24"/>
        <v>0</v>
      </c>
      <c r="AH46" s="3">
        <v>0</v>
      </c>
      <c r="AI46" s="3">
        <f t="shared" si="25"/>
        <v>0</v>
      </c>
      <c r="AJ46" s="3">
        <f t="shared" si="26"/>
        <v>0</v>
      </c>
      <c r="AK46" s="3">
        <f t="shared" si="27"/>
        <v>0</v>
      </c>
      <c r="AL46" s="3">
        <f t="shared" si="28"/>
        <v>0</v>
      </c>
      <c r="AM46" s="3">
        <f t="shared" si="29"/>
        <v>0</v>
      </c>
      <c r="AN46" s="3">
        <f t="shared" si="30"/>
        <v>0</v>
      </c>
      <c r="AO46" s="3">
        <f t="shared" si="31"/>
        <v>0</v>
      </c>
      <c r="AP46" s="3">
        <f t="shared" si="32"/>
        <v>5</v>
      </c>
    </row>
    <row r="47" spans="1:42" x14ac:dyDescent="0.25">
      <c r="A47">
        <v>43</v>
      </c>
      <c r="D47" s="3">
        <v>60</v>
      </c>
      <c r="E47" s="3">
        <f t="shared" si="0"/>
        <v>0</v>
      </c>
      <c r="F47" s="3">
        <f t="shared" si="1"/>
        <v>0</v>
      </c>
      <c r="G47" s="3">
        <f t="shared" si="2"/>
        <v>0</v>
      </c>
      <c r="H47" s="3">
        <f t="shared" si="3"/>
        <v>0</v>
      </c>
      <c r="I47" s="3">
        <f t="shared" si="4"/>
        <v>0</v>
      </c>
      <c r="J47" s="3">
        <v>60</v>
      </c>
      <c r="K47" s="3">
        <f t="shared" si="5"/>
        <v>0</v>
      </c>
      <c r="L47" s="3">
        <f t="shared" si="6"/>
        <v>0</v>
      </c>
      <c r="M47" s="3">
        <f t="shared" si="7"/>
        <v>0</v>
      </c>
      <c r="N47" s="3">
        <f t="shared" si="8"/>
        <v>0</v>
      </c>
      <c r="O47" s="3">
        <f t="shared" si="9"/>
        <v>0</v>
      </c>
      <c r="P47" s="3">
        <v>80</v>
      </c>
      <c r="Q47" s="3">
        <f t="shared" si="10"/>
        <v>0</v>
      </c>
      <c r="R47" s="3">
        <f t="shared" si="11"/>
        <v>0</v>
      </c>
      <c r="S47" s="3">
        <f t="shared" si="12"/>
        <v>0</v>
      </c>
      <c r="T47" s="3">
        <f t="shared" si="13"/>
        <v>0</v>
      </c>
      <c r="U47" s="3">
        <f t="shared" si="14"/>
        <v>0</v>
      </c>
      <c r="V47" s="3">
        <v>10</v>
      </c>
      <c r="W47" s="3">
        <f t="shared" si="15"/>
        <v>0</v>
      </c>
      <c r="X47" s="3">
        <f t="shared" si="16"/>
        <v>0</v>
      </c>
      <c r="Y47" s="3">
        <f t="shared" si="17"/>
        <v>0</v>
      </c>
      <c r="Z47" s="3">
        <f t="shared" si="18"/>
        <v>0</v>
      </c>
      <c r="AA47" s="3">
        <f t="shared" si="19"/>
        <v>0</v>
      </c>
      <c r="AB47" s="3">
        <v>0</v>
      </c>
      <c r="AC47" s="3">
        <f t="shared" si="20"/>
        <v>0</v>
      </c>
      <c r="AD47" s="3">
        <f t="shared" si="21"/>
        <v>0</v>
      </c>
      <c r="AE47" s="3">
        <f t="shared" si="22"/>
        <v>0</v>
      </c>
      <c r="AF47" s="3">
        <f t="shared" si="23"/>
        <v>0</v>
      </c>
      <c r="AG47" s="3">
        <f t="shared" si="24"/>
        <v>0</v>
      </c>
      <c r="AH47" s="3">
        <v>0</v>
      </c>
      <c r="AI47" s="3">
        <f t="shared" si="25"/>
        <v>0</v>
      </c>
      <c r="AJ47" s="3">
        <f t="shared" si="26"/>
        <v>0</v>
      </c>
      <c r="AK47" s="3">
        <f t="shared" si="27"/>
        <v>0</v>
      </c>
      <c r="AL47" s="3">
        <f t="shared" si="28"/>
        <v>0</v>
      </c>
      <c r="AM47" s="3">
        <f t="shared" si="29"/>
        <v>0</v>
      </c>
      <c r="AN47" s="3">
        <f t="shared" si="30"/>
        <v>0</v>
      </c>
      <c r="AO47" s="3">
        <f t="shared" si="31"/>
        <v>0</v>
      </c>
      <c r="AP47" s="3">
        <f t="shared" si="32"/>
        <v>5</v>
      </c>
    </row>
    <row r="48" spans="1:42" x14ac:dyDescent="0.25">
      <c r="A48">
        <v>44</v>
      </c>
      <c r="D48" s="3">
        <v>60</v>
      </c>
      <c r="E48" s="3">
        <f t="shared" si="0"/>
        <v>0</v>
      </c>
      <c r="F48" s="3">
        <f t="shared" si="1"/>
        <v>0</v>
      </c>
      <c r="G48" s="3">
        <f t="shared" si="2"/>
        <v>0</v>
      </c>
      <c r="H48" s="3">
        <f t="shared" si="3"/>
        <v>0</v>
      </c>
      <c r="I48" s="3">
        <f t="shared" si="4"/>
        <v>0</v>
      </c>
      <c r="J48" s="3">
        <v>60</v>
      </c>
      <c r="K48" s="3">
        <f t="shared" si="5"/>
        <v>0</v>
      </c>
      <c r="L48" s="3">
        <f t="shared" si="6"/>
        <v>0</v>
      </c>
      <c r="M48" s="3">
        <f t="shared" si="7"/>
        <v>0</v>
      </c>
      <c r="N48" s="3">
        <f t="shared" si="8"/>
        <v>0</v>
      </c>
      <c r="O48" s="3">
        <f t="shared" si="9"/>
        <v>0</v>
      </c>
      <c r="P48" s="3">
        <v>80</v>
      </c>
      <c r="Q48" s="3">
        <f t="shared" si="10"/>
        <v>0</v>
      </c>
      <c r="R48" s="3">
        <f t="shared" si="11"/>
        <v>0</v>
      </c>
      <c r="S48" s="3">
        <f t="shared" si="12"/>
        <v>0</v>
      </c>
      <c r="T48" s="3">
        <f t="shared" si="13"/>
        <v>0</v>
      </c>
      <c r="U48" s="3">
        <f t="shared" si="14"/>
        <v>0</v>
      </c>
      <c r="V48" s="3">
        <v>10</v>
      </c>
      <c r="W48" s="3">
        <f t="shared" si="15"/>
        <v>0</v>
      </c>
      <c r="X48" s="3">
        <f t="shared" si="16"/>
        <v>0</v>
      </c>
      <c r="Y48" s="3">
        <f t="shared" si="17"/>
        <v>0</v>
      </c>
      <c r="Z48" s="3">
        <f t="shared" si="18"/>
        <v>0</v>
      </c>
      <c r="AA48" s="3">
        <f t="shared" si="19"/>
        <v>0</v>
      </c>
      <c r="AB48" s="3">
        <v>0</v>
      </c>
      <c r="AC48" s="3">
        <f t="shared" si="20"/>
        <v>0</v>
      </c>
      <c r="AD48" s="3">
        <f t="shared" si="21"/>
        <v>0</v>
      </c>
      <c r="AE48" s="3">
        <f t="shared" si="22"/>
        <v>0</v>
      </c>
      <c r="AF48" s="3">
        <f t="shared" si="23"/>
        <v>0</v>
      </c>
      <c r="AG48" s="3">
        <f t="shared" si="24"/>
        <v>0</v>
      </c>
      <c r="AH48" s="3">
        <v>0</v>
      </c>
      <c r="AI48" s="3">
        <f t="shared" si="25"/>
        <v>0</v>
      </c>
      <c r="AJ48" s="3">
        <f t="shared" si="26"/>
        <v>0</v>
      </c>
      <c r="AK48" s="3">
        <f t="shared" si="27"/>
        <v>0</v>
      </c>
      <c r="AL48" s="3">
        <f t="shared" si="28"/>
        <v>0</v>
      </c>
      <c r="AM48" s="3">
        <f t="shared" si="29"/>
        <v>0</v>
      </c>
      <c r="AN48" s="3">
        <f t="shared" si="30"/>
        <v>0</v>
      </c>
      <c r="AO48" s="3">
        <f t="shared" si="31"/>
        <v>0</v>
      </c>
      <c r="AP48" s="3">
        <f t="shared" si="32"/>
        <v>5</v>
      </c>
    </row>
    <row r="49" spans="1:42" x14ac:dyDescent="0.25">
      <c r="A49">
        <v>45</v>
      </c>
      <c r="D49" s="3">
        <v>60</v>
      </c>
      <c r="E49" s="3">
        <f t="shared" si="0"/>
        <v>0</v>
      </c>
      <c r="F49" s="3">
        <f t="shared" si="1"/>
        <v>0</v>
      </c>
      <c r="G49" s="3">
        <f t="shared" si="2"/>
        <v>0</v>
      </c>
      <c r="H49" s="3">
        <f t="shared" si="3"/>
        <v>0</v>
      </c>
      <c r="I49" s="3">
        <f t="shared" si="4"/>
        <v>0</v>
      </c>
      <c r="J49" s="3">
        <v>60</v>
      </c>
      <c r="K49" s="3">
        <f t="shared" si="5"/>
        <v>0</v>
      </c>
      <c r="L49" s="3">
        <f t="shared" si="6"/>
        <v>0</v>
      </c>
      <c r="M49" s="3">
        <f t="shared" si="7"/>
        <v>0</v>
      </c>
      <c r="N49" s="3">
        <f t="shared" si="8"/>
        <v>0</v>
      </c>
      <c r="O49" s="3">
        <f t="shared" si="9"/>
        <v>0</v>
      </c>
      <c r="P49" s="3">
        <v>80</v>
      </c>
      <c r="Q49" s="3">
        <f t="shared" si="10"/>
        <v>0</v>
      </c>
      <c r="R49" s="3">
        <f t="shared" si="11"/>
        <v>0</v>
      </c>
      <c r="S49" s="3">
        <f t="shared" si="12"/>
        <v>0</v>
      </c>
      <c r="T49" s="3">
        <f t="shared" si="13"/>
        <v>0</v>
      </c>
      <c r="U49" s="3">
        <f t="shared" si="14"/>
        <v>0</v>
      </c>
      <c r="V49" s="3">
        <v>10</v>
      </c>
      <c r="W49" s="3">
        <f t="shared" si="15"/>
        <v>0</v>
      </c>
      <c r="X49" s="3">
        <f t="shared" si="16"/>
        <v>0</v>
      </c>
      <c r="Y49" s="3">
        <f t="shared" si="17"/>
        <v>0</v>
      </c>
      <c r="Z49" s="3">
        <f t="shared" si="18"/>
        <v>0</v>
      </c>
      <c r="AA49" s="3">
        <f t="shared" si="19"/>
        <v>0</v>
      </c>
      <c r="AB49" s="3">
        <v>0</v>
      </c>
      <c r="AC49" s="3">
        <f t="shared" si="20"/>
        <v>0</v>
      </c>
      <c r="AD49" s="3">
        <f t="shared" si="21"/>
        <v>0</v>
      </c>
      <c r="AE49" s="3">
        <f t="shared" si="22"/>
        <v>0</v>
      </c>
      <c r="AF49" s="3">
        <f t="shared" si="23"/>
        <v>0</v>
      </c>
      <c r="AG49" s="3">
        <f t="shared" si="24"/>
        <v>0</v>
      </c>
      <c r="AH49" s="3">
        <v>0</v>
      </c>
      <c r="AI49" s="3">
        <f t="shared" si="25"/>
        <v>0</v>
      </c>
      <c r="AJ49" s="3">
        <f t="shared" si="26"/>
        <v>0</v>
      </c>
      <c r="AK49" s="3">
        <f t="shared" si="27"/>
        <v>0</v>
      </c>
      <c r="AL49" s="3">
        <f t="shared" si="28"/>
        <v>0</v>
      </c>
      <c r="AM49" s="3">
        <f t="shared" si="29"/>
        <v>0</v>
      </c>
      <c r="AN49" s="3">
        <f t="shared" si="30"/>
        <v>0</v>
      </c>
      <c r="AO49" s="3">
        <f t="shared" si="31"/>
        <v>0</v>
      </c>
      <c r="AP49" s="3">
        <f t="shared" si="32"/>
        <v>5</v>
      </c>
    </row>
    <row r="50" spans="1:42" x14ac:dyDescent="0.25">
      <c r="A50">
        <v>46</v>
      </c>
      <c r="D50" s="3">
        <v>60</v>
      </c>
      <c r="E50" s="3">
        <f t="shared" si="0"/>
        <v>0</v>
      </c>
      <c r="F50" s="3">
        <f t="shared" si="1"/>
        <v>0</v>
      </c>
      <c r="G50" s="3">
        <f t="shared" si="2"/>
        <v>0</v>
      </c>
      <c r="H50" s="3">
        <f t="shared" si="3"/>
        <v>0</v>
      </c>
      <c r="I50" s="3">
        <f t="shared" si="4"/>
        <v>0</v>
      </c>
      <c r="J50" s="3">
        <v>60</v>
      </c>
      <c r="K50" s="3">
        <f t="shared" si="5"/>
        <v>0</v>
      </c>
      <c r="L50" s="3">
        <f t="shared" si="6"/>
        <v>0</v>
      </c>
      <c r="M50" s="3">
        <f t="shared" si="7"/>
        <v>0</v>
      </c>
      <c r="N50" s="3">
        <f t="shared" si="8"/>
        <v>0</v>
      </c>
      <c r="O50" s="3">
        <f t="shared" si="9"/>
        <v>0</v>
      </c>
      <c r="P50" s="3">
        <v>80</v>
      </c>
      <c r="Q50" s="3">
        <f t="shared" si="10"/>
        <v>0</v>
      </c>
      <c r="R50" s="3">
        <f t="shared" si="11"/>
        <v>0</v>
      </c>
      <c r="S50" s="3">
        <f t="shared" si="12"/>
        <v>0</v>
      </c>
      <c r="T50" s="3">
        <f t="shared" si="13"/>
        <v>0</v>
      </c>
      <c r="U50" s="3">
        <f t="shared" si="14"/>
        <v>0</v>
      </c>
      <c r="V50" s="3">
        <v>10</v>
      </c>
      <c r="W50" s="3">
        <f t="shared" si="15"/>
        <v>0</v>
      </c>
      <c r="X50" s="3">
        <f t="shared" si="16"/>
        <v>0</v>
      </c>
      <c r="Y50" s="3">
        <f t="shared" si="17"/>
        <v>0</v>
      </c>
      <c r="Z50" s="3">
        <f t="shared" si="18"/>
        <v>0</v>
      </c>
      <c r="AA50" s="3">
        <f t="shared" si="19"/>
        <v>0</v>
      </c>
      <c r="AB50" s="3">
        <v>0</v>
      </c>
      <c r="AC50" s="3">
        <f t="shared" si="20"/>
        <v>0</v>
      </c>
      <c r="AD50" s="3">
        <f t="shared" si="21"/>
        <v>0</v>
      </c>
      <c r="AE50" s="3">
        <f t="shared" si="22"/>
        <v>0</v>
      </c>
      <c r="AF50" s="3">
        <f t="shared" si="23"/>
        <v>0</v>
      </c>
      <c r="AG50" s="3">
        <f t="shared" si="24"/>
        <v>0</v>
      </c>
      <c r="AH50" s="3">
        <v>0</v>
      </c>
      <c r="AI50" s="3">
        <f t="shared" si="25"/>
        <v>0</v>
      </c>
      <c r="AJ50" s="3">
        <f t="shared" si="26"/>
        <v>0</v>
      </c>
      <c r="AK50" s="3">
        <f t="shared" si="27"/>
        <v>0</v>
      </c>
      <c r="AL50" s="3">
        <f t="shared" si="28"/>
        <v>0</v>
      </c>
      <c r="AM50" s="3">
        <f t="shared" si="29"/>
        <v>0</v>
      </c>
      <c r="AN50" s="3">
        <f t="shared" si="30"/>
        <v>0</v>
      </c>
      <c r="AO50" s="3">
        <f t="shared" si="31"/>
        <v>0</v>
      </c>
      <c r="AP50" s="3">
        <f t="shared" si="32"/>
        <v>5</v>
      </c>
    </row>
    <row r="51" spans="1:42" x14ac:dyDescent="0.25">
      <c r="A51">
        <v>47</v>
      </c>
      <c r="D51" s="3">
        <v>60</v>
      </c>
      <c r="E51" s="3">
        <f t="shared" si="0"/>
        <v>0</v>
      </c>
      <c r="F51" s="3">
        <f t="shared" si="1"/>
        <v>0</v>
      </c>
      <c r="G51" s="3">
        <f t="shared" si="2"/>
        <v>0</v>
      </c>
      <c r="H51" s="3">
        <f t="shared" si="3"/>
        <v>0</v>
      </c>
      <c r="I51" s="3">
        <f t="shared" si="4"/>
        <v>0</v>
      </c>
      <c r="J51" s="3">
        <v>60</v>
      </c>
      <c r="K51" s="3">
        <f t="shared" si="5"/>
        <v>0</v>
      </c>
      <c r="L51" s="3">
        <f t="shared" si="6"/>
        <v>0</v>
      </c>
      <c r="M51" s="3">
        <f t="shared" si="7"/>
        <v>0</v>
      </c>
      <c r="N51" s="3">
        <f t="shared" si="8"/>
        <v>0</v>
      </c>
      <c r="O51" s="3">
        <f t="shared" si="9"/>
        <v>0</v>
      </c>
      <c r="P51" s="3">
        <v>80</v>
      </c>
      <c r="Q51" s="3">
        <f t="shared" si="10"/>
        <v>0</v>
      </c>
      <c r="R51" s="3">
        <f t="shared" si="11"/>
        <v>0</v>
      </c>
      <c r="S51" s="3">
        <f t="shared" si="12"/>
        <v>0</v>
      </c>
      <c r="T51" s="3">
        <f t="shared" si="13"/>
        <v>0</v>
      </c>
      <c r="U51" s="3">
        <f t="shared" si="14"/>
        <v>0</v>
      </c>
      <c r="V51" s="3">
        <v>10</v>
      </c>
      <c r="W51" s="3">
        <f t="shared" si="15"/>
        <v>0</v>
      </c>
      <c r="X51" s="3">
        <f t="shared" si="16"/>
        <v>0</v>
      </c>
      <c r="Y51" s="3">
        <f t="shared" si="17"/>
        <v>0</v>
      </c>
      <c r="Z51" s="3">
        <f t="shared" si="18"/>
        <v>0</v>
      </c>
      <c r="AA51" s="3">
        <f t="shared" si="19"/>
        <v>0</v>
      </c>
      <c r="AB51" s="3">
        <v>0</v>
      </c>
      <c r="AC51" s="3">
        <f t="shared" si="20"/>
        <v>0</v>
      </c>
      <c r="AD51" s="3">
        <f t="shared" si="21"/>
        <v>0</v>
      </c>
      <c r="AE51" s="3">
        <f t="shared" si="22"/>
        <v>0</v>
      </c>
      <c r="AF51" s="3">
        <f t="shared" si="23"/>
        <v>0</v>
      </c>
      <c r="AG51" s="3">
        <f t="shared" si="24"/>
        <v>0</v>
      </c>
      <c r="AH51" s="3">
        <v>0</v>
      </c>
      <c r="AI51" s="3">
        <f t="shared" si="25"/>
        <v>0</v>
      </c>
      <c r="AJ51" s="3">
        <f t="shared" si="26"/>
        <v>0</v>
      </c>
      <c r="AK51" s="3">
        <f t="shared" si="27"/>
        <v>0</v>
      </c>
      <c r="AL51" s="3">
        <f t="shared" si="28"/>
        <v>0</v>
      </c>
      <c r="AM51" s="3">
        <f t="shared" si="29"/>
        <v>0</v>
      </c>
      <c r="AN51" s="3">
        <f t="shared" si="30"/>
        <v>0</v>
      </c>
      <c r="AO51" s="3">
        <f t="shared" si="31"/>
        <v>0</v>
      </c>
      <c r="AP51" s="3">
        <f t="shared" si="32"/>
        <v>5</v>
      </c>
    </row>
    <row r="52" spans="1:42" x14ac:dyDescent="0.25">
      <c r="A52">
        <v>48</v>
      </c>
      <c r="D52" s="3">
        <v>60</v>
      </c>
      <c r="E52" s="3">
        <f t="shared" si="0"/>
        <v>0</v>
      </c>
      <c r="F52" s="3">
        <f t="shared" si="1"/>
        <v>0</v>
      </c>
      <c r="G52" s="3">
        <f t="shared" si="2"/>
        <v>0</v>
      </c>
      <c r="H52" s="3">
        <f t="shared" si="3"/>
        <v>0</v>
      </c>
      <c r="I52" s="3">
        <f t="shared" si="4"/>
        <v>0</v>
      </c>
      <c r="J52" s="3">
        <v>60</v>
      </c>
      <c r="K52" s="3">
        <f t="shared" si="5"/>
        <v>0</v>
      </c>
      <c r="L52" s="3">
        <f t="shared" si="6"/>
        <v>0</v>
      </c>
      <c r="M52" s="3">
        <f t="shared" si="7"/>
        <v>0</v>
      </c>
      <c r="N52" s="3">
        <f t="shared" si="8"/>
        <v>0</v>
      </c>
      <c r="O52" s="3">
        <f t="shared" si="9"/>
        <v>0</v>
      </c>
      <c r="P52" s="3">
        <v>80</v>
      </c>
      <c r="Q52" s="3">
        <f t="shared" si="10"/>
        <v>0</v>
      </c>
      <c r="R52" s="3">
        <f t="shared" si="11"/>
        <v>0</v>
      </c>
      <c r="S52" s="3">
        <f t="shared" si="12"/>
        <v>0</v>
      </c>
      <c r="T52" s="3">
        <f t="shared" si="13"/>
        <v>0</v>
      </c>
      <c r="U52" s="3">
        <f t="shared" si="14"/>
        <v>0</v>
      </c>
      <c r="V52" s="3">
        <v>10</v>
      </c>
      <c r="W52" s="3">
        <f t="shared" si="15"/>
        <v>0</v>
      </c>
      <c r="X52" s="3">
        <f t="shared" si="16"/>
        <v>0</v>
      </c>
      <c r="Y52" s="3">
        <f t="shared" si="17"/>
        <v>0</v>
      </c>
      <c r="Z52" s="3">
        <f t="shared" si="18"/>
        <v>0</v>
      </c>
      <c r="AA52" s="3">
        <f t="shared" si="19"/>
        <v>0</v>
      </c>
      <c r="AB52" s="3">
        <v>0</v>
      </c>
      <c r="AC52" s="3">
        <f t="shared" si="20"/>
        <v>0</v>
      </c>
      <c r="AD52" s="3">
        <f t="shared" si="21"/>
        <v>0</v>
      </c>
      <c r="AE52" s="3">
        <f t="shared" si="22"/>
        <v>0</v>
      </c>
      <c r="AF52" s="3">
        <f t="shared" si="23"/>
        <v>0</v>
      </c>
      <c r="AG52" s="3">
        <f t="shared" si="24"/>
        <v>0</v>
      </c>
      <c r="AH52" s="3">
        <v>0</v>
      </c>
      <c r="AI52" s="3">
        <f t="shared" si="25"/>
        <v>0</v>
      </c>
      <c r="AJ52" s="3">
        <f t="shared" si="26"/>
        <v>0</v>
      </c>
      <c r="AK52" s="3">
        <f t="shared" si="27"/>
        <v>0</v>
      </c>
      <c r="AL52" s="3">
        <f t="shared" si="28"/>
        <v>0</v>
      </c>
      <c r="AM52" s="3">
        <f t="shared" si="29"/>
        <v>0</v>
      </c>
      <c r="AN52" s="3">
        <f t="shared" si="30"/>
        <v>0</v>
      </c>
      <c r="AO52" s="3">
        <f t="shared" si="31"/>
        <v>0</v>
      </c>
      <c r="AP52" s="3">
        <f t="shared" si="32"/>
        <v>5</v>
      </c>
    </row>
    <row r="53" spans="1:42" x14ac:dyDescent="0.25">
      <c r="A53">
        <v>49</v>
      </c>
      <c r="D53" s="3">
        <v>60</v>
      </c>
      <c r="E53" s="3">
        <f t="shared" si="0"/>
        <v>0</v>
      </c>
      <c r="F53" s="3">
        <f t="shared" si="1"/>
        <v>0</v>
      </c>
      <c r="G53" s="3">
        <f t="shared" si="2"/>
        <v>0</v>
      </c>
      <c r="H53" s="3">
        <f t="shared" si="3"/>
        <v>0</v>
      </c>
      <c r="I53" s="3">
        <f t="shared" si="4"/>
        <v>0</v>
      </c>
      <c r="J53" s="3">
        <v>60</v>
      </c>
      <c r="K53" s="3">
        <f t="shared" si="5"/>
        <v>0</v>
      </c>
      <c r="L53" s="3">
        <f t="shared" si="6"/>
        <v>0</v>
      </c>
      <c r="M53" s="3">
        <f t="shared" si="7"/>
        <v>0</v>
      </c>
      <c r="N53" s="3">
        <f t="shared" si="8"/>
        <v>0</v>
      </c>
      <c r="O53" s="3">
        <f t="shared" si="9"/>
        <v>0</v>
      </c>
      <c r="P53" s="3">
        <v>80</v>
      </c>
      <c r="Q53" s="3">
        <f t="shared" si="10"/>
        <v>0</v>
      </c>
      <c r="R53" s="3">
        <f t="shared" si="11"/>
        <v>0</v>
      </c>
      <c r="S53" s="3">
        <f t="shared" si="12"/>
        <v>0</v>
      </c>
      <c r="T53" s="3">
        <f t="shared" si="13"/>
        <v>0</v>
      </c>
      <c r="U53" s="3">
        <f t="shared" si="14"/>
        <v>0</v>
      </c>
      <c r="V53" s="3">
        <v>10</v>
      </c>
      <c r="W53" s="3">
        <f t="shared" si="15"/>
        <v>0</v>
      </c>
      <c r="X53" s="3">
        <f t="shared" si="16"/>
        <v>0</v>
      </c>
      <c r="Y53" s="3">
        <f t="shared" si="17"/>
        <v>0</v>
      </c>
      <c r="Z53" s="3">
        <f t="shared" si="18"/>
        <v>0</v>
      </c>
      <c r="AA53" s="3">
        <f t="shared" si="19"/>
        <v>0</v>
      </c>
      <c r="AB53" s="3">
        <v>0</v>
      </c>
      <c r="AC53" s="3">
        <f t="shared" si="20"/>
        <v>0</v>
      </c>
      <c r="AD53" s="3">
        <f t="shared" si="21"/>
        <v>0</v>
      </c>
      <c r="AE53" s="3">
        <f t="shared" si="22"/>
        <v>0</v>
      </c>
      <c r="AF53" s="3">
        <f t="shared" si="23"/>
        <v>0</v>
      </c>
      <c r="AG53" s="3">
        <f t="shared" si="24"/>
        <v>0</v>
      </c>
      <c r="AH53" s="3">
        <v>0</v>
      </c>
      <c r="AI53" s="3">
        <f t="shared" si="25"/>
        <v>0</v>
      </c>
      <c r="AJ53" s="3">
        <f t="shared" si="26"/>
        <v>0</v>
      </c>
      <c r="AK53" s="3">
        <f t="shared" si="27"/>
        <v>0</v>
      </c>
      <c r="AL53" s="3">
        <f t="shared" si="28"/>
        <v>0</v>
      </c>
      <c r="AM53" s="3">
        <f t="shared" si="29"/>
        <v>0</v>
      </c>
      <c r="AN53" s="3">
        <f t="shared" si="30"/>
        <v>0</v>
      </c>
      <c r="AO53" s="3">
        <f t="shared" si="31"/>
        <v>0</v>
      </c>
      <c r="AP53" s="3">
        <f t="shared" si="32"/>
        <v>5</v>
      </c>
    </row>
    <row r="54" spans="1:42" x14ac:dyDescent="0.25">
      <c r="A54">
        <v>50</v>
      </c>
      <c r="D54" s="3">
        <v>60</v>
      </c>
      <c r="E54" s="3">
        <f t="shared" si="0"/>
        <v>0</v>
      </c>
      <c r="F54" s="3">
        <f t="shared" si="1"/>
        <v>0</v>
      </c>
      <c r="G54" s="3">
        <f t="shared" si="2"/>
        <v>0</v>
      </c>
      <c r="H54" s="3">
        <f t="shared" si="3"/>
        <v>0</v>
      </c>
      <c r="I54" s="3">
        <f t="shared" si="4"/>
        <v>0</v>
      </c>
      <c r="J54" s="3">
        <v>60</v>
      </c>
      <c r="K54" s="3">
        <f t="shared" si="5"/>
        <v>0</v>
      </c>
      <c r="L54" s="3">
        <f t="shared" si="6"/>
        <v>0</v>
      </c>
      <c r="M54" s="3">
        <f t="shared" si="7"/>
        <v>0</v>
      </c>
      <c r="N54" s="3">
        <f t="shared" si="8"/>
        <v>0</v>
      </c>
      <c r="O54" s="3">
        <f t="shared" si="9"/>
        <v>0</v>
      </c>
      <c r="P54" s="3">
        <v>80</v>
      </c>
      <c r="Q54" s="3">
        <f t="shared" si="10"/>
        <v>0</v>
      </c>
      <c r="R54" s="3">
        <f t="shared" si="11"/>
        <v>0</v>
      </c>
      <c r="S54" s="3">
        <f t="shared" si="12"/>
        <v>0</v>
      </c>
      <c r="T54" s="3">
        <f t="shared" si="13"/>
        <v>0</v>
      </c>
      <c r="U54" s="3">
        <f t="shared" si="14"/>
        <v>0</v>
      </c>
      <c r="V54" s="3">
        <v>10</v>
      </c>
      <c r="W54" s="3">
        <f t="shared" si="15"/>
        <v>0</v>
      </c>
      <c r="X54" s="3">
        <f t="shared" si="16"/>
        <v>0</v>
      </c>
      <c r="Y54" s="3">
        <f t="shared" si="17"/>
        <v>0</v>
      </c>
      <c r="Z54" s="3">
        <f t="shared" si="18"/>
        <v>0</v>
      </c>
      <c r="AA54" s="3">
        <f t="shared" si="19"/>
        <v>0</v>
      </c>
      <c r="AB54" s="3">
        <v>0</v>
      </c>
      <c r="AC54" s="3">
        <f t="shared" si="20"/>
        <v>0</v>
      </c>
      <c r="AD54" s="3">
        <f t="shared" si="21"/>
        <v>0</v>
      </c>
      <c r="AE54" s="3">
        <f t="shared" si="22"/>
        <v>0</v>
      </c>
      <c r="AF54" s="3">
        <f t="shared" si="23"/>
        <v>0</v>
      </c>
      <c r="AG54" s="3">
        <f t="shared" si="24"/>
        <v>0</v>
      </c>
      <c r="AH54" s="3">
        <v>0</v>
      </c>
      <c r="AI54" s="3">
        <f t="shared" si="25"/>
        <v>0</v>
      </c>
      <c r="AJ54" s="3">
        <f t="shared" si="26"/>
        <v>0</v>
      </c>
      <c r="AK54" s="3">
        <f t="shared" si="27"/>
        <v>0</v>
      </c>
      <c r="AL54" s="3">
        <f t="shared" si="28"/>
        <v>0</v>
      </c>
      <c r="AM54" s="3">
        <f t="shared" si="29"/>
        <v>0</v>
      </c>
      <c r="AN54" s="3">
        <f t="shared" si="30"/>
        <v>0</v>
      </c>
      <c r="AO54" s="3">
        <f t="shared" si="31"/>
        <v>0</v>
      </c>
      <c r="AP54" s="3">
        <f t="shared" si="32"/>
        <v>5</v>
      </c>
    </row>
    <row r="55" spans="1:42" x14ac:dyDescent="0.25">
      <c r="A55">
        <v>51</v>
      </c>
      <c r="D55" s="3">
        <v>60</v>
      </c>
      <c r="E55" s="3">
        <f t="shared" si="0"/>
        <v>0</v>
      </c>
      <c r="F55" s="3">
        <f t="shared" si="1"/>
        <v>0</v>
      </c>
      <c r="G55" s="3">
        <f t="shared" si="2"/>
        <v>0</v>
      </c>
      <c r="H55" s="3">
        <f t="shared" si="3"/>
        <v>0</v>
      </c>
      <c r="I55" s="3">
        <f t="shared" si="4"/>
        <v>0</v>
      </c>
      <c r="J55" s="3">
        <v>60</v>
      </c>
      <c r="K55" s="3">
        <f t="shared" si="5"/>
        <v>0</v>
      </c>
      <c r="L55" s="3">
        <f t="shared" si="6"/>
        <v>0</v>
      </c>
      <c r="M55" s="3">
        <f t="shared" si="7"/>
        <v>0</v>
      </c>
      <c r="N55" s="3">
        <f t="shared" si="8"/>
        <v>0</v>
      </c>
      <c r="O55" s="3">
        <f t="shared" si="9"/>
        <v>0</v>
      </c>
      <c r="P55" s="3">
        <v>80</v>
      </c>
      <c r="Q55" s="3">
        <f t="shared" si="10"/>
        <v>0</v>
      </c>
      <c r="R55" s="3">
        <f t="shared" si="11"/>
        <v>0</v>
      </c>
      <c r="S55" s="3">
        <f t="shared" si="12"/>
        <v>0</v>
      </c>
      <c r="T55" s="3">
        <f t="shared" si="13"/>
        <v>0</v>
      </c>
      <c r="U55" s="3">
        <f t="shared" si="14"/>
        <v>0</v>
      </c>
      <c r="V55" s="3">
        <v>10</v>
      </c>
      <c r="W55" s="3">
        <f t="shared" si="15"/>
        <v>0</v>
      </c>
      <c r="X55" s="3">
        <f t="shared" si="16"/>
        <v>0</v>
      </c>
      <c r="Y55" s="3">
        <f t="shared" si="17"/>
        <v>0</v>
      </c>
      <c r="Z55" s="3">
        <f t="shared" si="18"/>
        <v>0</v>
      </c>
      <c r="AA55" s="3">
        <f t="shared" si="19"/>
        <v>0</v>
      </c>
      <c r="AB55" s="3">
        <v>0</v>
      </c>
      <c r="AC55" s="3">
        <f t="shared" si="20"/>
        <v>0</v>
      </c>
      <c r="AD55" s="3">
        <f t="shared" si="21"/>
        <v>0</v>
      </c>
      <c r="AE55" s="3">
        <f t="shared" si="22"/>
        <v>0</v>
      </c>
      <c r="AF55" s="3">
        <f t="shared" si="23"/>
        <v>0</v>
      </c>
      <c r="AG55" s="3">
        <f t="shared" si="24"/>
        <v>0</v>
      </c>
      <c r="AH55" s="3">
        <v>0</v>
      </c>
      <c r="AI55" s="3">
        <f t="shared" si="25"/>
        <v>0</v>
      </c>
      <c r="AJ55" s="3">
        <f t="shared" si="26"/>
        <v>0</v>
      </c>
      <c r="AK55" s="3">
        <f t="shared" si="27"/>
        <v>0</v>
      </c>
      <c r="AL55" s="3">
        <f t="shared" si="28"/>
        <v>0</v>
      </c>
      <c r="AM55" s="3">
        <f t="shared" si="29"/>
        <v>0</v>
      </c>
      <c r="AN55" s="3">
        <f t="shared" si="30"/>
        <v>0</v>
      </c>
      <c r="AO55" s="3">
        <f t="shared" si="31"/>
        <v>0</v>
      </c>
      <c r="AP55" s="3">
        <f t="shared" si="32"/>
        <v>5</v>
      </c>
    </row>
    <row r="56" spans="1:42" x14ac:dyDescent="0.25">
      <c r="A56">
        <v>52</v>
      </c>
      <c r="D56" s="3">
        <v>60</v>
      </c>
      <c r="E56" s="3">
        <f t="shared" si="0"/>
        <v>0</v>
      </c>
      <c r="F56" s="3">
        <f t="shared" si="1"/>
        <v>0</v>
      </c>
      <c r="G56" s="3">
        <f t="shared" si="2"/>
        <v>0</v>
      </c>
      <c r="H56" s="3">
        <f t="shared" si="3"/>
        <v>0</v>
      </c>
      <c r="I56" s="3">
        <f t="shared" si="4"/>
        <v>0</v>
      </c>
      <c r="J56" s="3">
        <v>60</v>
      </c>
      <c r="K56" s="3">
        <f t="shared" si="5"/>
        <v>0</v>
      </c>
      <c r="L56" s="3">
        <f t="shared" si="6"/>
        <v>0</v>
      </c>
      <c r="M56" s="3">
        <f t="shared" si="7"/>
        <v>0</v>
      </c>
      <c r="N56" s="3">
        <f t="shared" si="8"/>
        <v>0</v>
      </c>
      <c r="O56" s="3">
        <f t="shared" si="9"/>
        <v>0</v>
      </c>
      <c r="P56" s="3">
        <v>80</v>
      </c>
      <c r="Q56" s="3">
        <f t="shared" si="10"/>
        <v>0</v>
      </c>
      <c r="R56" s="3">
        <f t="shared" si="11"/>
        <v>0</v>
      </c>
      <c r="S56" s="3">
        <f t="shared" si="12"/>
        <v>0</v>
      </c>
      <c r="T56" s="3">
        <f t="shared" si="13"/>
        <v>0</v>
      </c>
      <c r="U56" s="3">
        <f t="shared" si="14"/>
        <v>0</v>
      </c>
      <c r="V56" s="3">
        <v>10</v>
      </c>
      <c r="W56" s="3">
        <f t="shared" si="15"/>
        <v>0</v>
      </c>
      <c r="X56" s="3">
        <f t="shared" si="16"/>
        <v>0</v>
      </c>
      <c r="Y56" s="3">
        <f t="shared" si="17"/>
        <v>0</v>
      </c>
      <c r="Z56" s="3">
        <f t="shared" si="18"/>
        <v>0</v>
      </c>
      <c r="AA56" s="3">
        <f t="shared" si="19"/>
        <v>0</v>
      </c>
      <c r="AB56" s="3">
        <v>0</v>
      </c>
      <c r="AC56" s="3">
        <f t="shared" si="20"/>
        <v>0</v>
      </c>
      <c r="AD56" s="3">
        <f t="shared" si="21"/>
        <v>0</v>
      </c>
      <c r="AE56" s="3">
        <f t="shared" si="22"/>
        <v>0</v>
      </c>
      <c r="AF56" s="3">
        <f t="shared" si="23"/>
        <v>0</v>
      </c>
      <c r="AG56" s="3">
        <f t="shared" si="24"/>
        <v>0</v>
      </c>
      <c r="AH56" s="3">
        <v>0</v>
      </c>
      <c r="AI56" s="3">
        <f t="shared" si="25"/>
        <v>0</v>
      </c>
      <c r="AJ56" s="3">
        <f t="shared" si="26"/>
        <v>0</v>
      </c>
      <c r="AK56" s="3">
        <f t="shared" si="27"/>
        <v>0</v>
      </c>
      <c r="AL56" s="3">
        <f t="shared" si="28"/>
        <v>0</v>
      </c>
      <c r="AM56" s="3">
        <f t="shared" si="29"/>
        <v>0</v>
      </c>
      <c r="AN56" s="3">
        <f t="shared" si="30"/>
        <v>0</v>
      </c>
      <c r="AO56" s="3">
        <f t="shared" si="31"/>
        <v>0</v>
      </c>
      <c r="AP56" s="3">
        <f t="shared" si="32"/>
        <v>5</v>
      </c>
    </row>
    <row r="57" spans="1:42" x14ac:dyDescent="0.25">
      <c r="A57">
        <v>53</v>
      </c>
      <c r="D57" s="3">
        <v>60</v>
      </c>
      <c r="E57" s="3">
        <f t="shared" si="0"/>
        <v>0</v>
      </c>
      <c r="F57" s="3">
        <f t="shared" si="1"/>
        <v>0</v>
      </c>
      <c r="G57" s="3">
        <f t="shared" si="2"/>
        <v>0</v>
      </c>
      <c r="H57" s="3">
        <f t="shared" si="3"/>
        <v>0</v>
      </c>
      <c r="I57" s="3">
        <f t="shared" si="4"/>
        <v>0</v>
      </c>
      <c r="J57" s="3">
        <v>60</v>
      </c>
      <c r="K57" s="3">
        <f t="shared" si="5"/>
        <v>0</v>
      </c>
      <c r="L57" s="3">
        <f t="shared" si="6"/>
        <v>0</v>
      </c>
      <c r="M57" s="3">
        <f t="shared" si="7"/>
        <v>0</v>
      </c>
      <c r="N57" s="3">
        <f t="shared" si="8"/>
        <v>0</v>
      </c>
      <c r="O57" s="3">
        <f t="shared" si="9"/>
        <v>0</v>
      </c>
      <c r="P57" s="3">
        <v>80</v>
      </c>
      <c r="Q57" s="3">
        <f t="shared" si="10"/>
        <v>0</v>
      </c>
      <c r="R57" s="3">
        <f t="shared" si="11"/>
        <v>0</v>
      </c>
      <c r="S57" s="3">
        <f t="shared" si="12"/>
        <v>0</v>
      </c>
      <c r="T57" s="3">
        <f t="shared" si="13"/>
        <v>0</v>
      </c>
      <c r="U57" s="3">
        <f t="shared" si="14"/>
        <v>0</v>
      </c>
      <c r="V57" s="3">
        <v>10</v>
      </c>
      <c r="W57" s="3">
        <f t="shared" si="15"/>
        <v>0</v>
      </c>
      <c r="X57" s="3">
        <f t="shared" si="16"/>
        <v>0</v>
      </c>
      <c r="Y57" s="3">
        <f t="shared" si="17"/>
        <v>0</v>
      </c>
      <c r="Z57" s="3">
        <f t="shared" si="18"/>
        <v>0</v>
      </c>
      <c r="AA57" s="3">
        <f t="shared" si="19"/>
        <v>0</v>
      </c>
      <c r="AB57" s="3">
        <v>0</v>
      </c>
      <c r="AC57" s="3">
        <f t="shared" si="20"/>
        <v>0</v>
      </c>
      <c r="AD57" s="3">
        <f t="shared" si="21"/>
        <v>0</v>
      </c>
      <c r="AE57" s="3">
        <f t="shared" si="22"/>
        <v>0</v>
      </c>
      <c r="AF57" s="3">
        <f t="shared" si="23"/>
        <v>0</v>
      </c>
      <c r="AG57" s="3">
        <f t="shared" si="24"/>
        <v>0</v>
      </c>
      <c r="AH57" s="3">
        <v>0</v>
      </c>
      <c r="AI57" s="3">
        <f t="shared" si="25"/>
        <v>0</v>
      </c>
      <c r="AJ57" s="3">
        <f t="shared" si="26"/>
        <v>0</v>
      </c>
      <c r="AK57" s="3">
        <f t="shared" si="27"/>
        <v>0</v>
      </c>
      <c r="AL57" s="3">
        <f t="shared" si="28"/>
        <v>0</v>
      </c>
      <c r="AM57" s="3">
        <f t="shared" si="29"/>
        <v>0</v>
      </c>
      <c r="AN57" s="3">
        <f t="shared" si="30"/>
        <v>0</v>
      </c>
      <c r="AO57" s="3">
        <f t="shared" si="31"/>
        <v>0</v>
      </c>
      <c r="AP57" s="3">
        <f t="shared" si="32"/>
        <v>5</v>
      </c>
    </row>
    <row r="58" spans="1:42" x14ac:dyDescent="0.25">
      <c r="A58">
        <v>54</v>
      </c>
      <c r="D58" s="3">
        <v>60</v>
      </c>
      <c r="E58" s="3">
        <f t="shared" si="0"/>
        <v>0</v>
      </c>
      <c r="F58" s="3">
        <f t="shared" si="1"/>
        <v>0</v>
      </c>
      <c r="G58" s="3">
        <f t="shared" si="2"/>
        <v>0</v>
      </c>
      <c r="H58" s="3">
        <f t="shared" si="3"/>
        <v>0</v>
      </c>
      <c r="I58" s="3">
        <f t="shared" si="4"/>
        <v>0</v>
      </c>
      <c r="J58" s="3">
        <v>60</v>
      </c>
      <c r="K58" s="3">
        <f t="shared" si="5"/>
        <v>0</v>
      </c>
      <c r="L58" s="3">
        <f t="shared" si="6"/>
        <v>0</v>
      </c>
      <c r="M58" s="3">
        <f t="shared" si="7"/>
        <v>0</v>
      </c>
      <c r="N58" s="3">
        <f t="shared" si="8"/>
        <v>0</v>
      </c>
      <c r="O58" s="3">
        <f t="shared" si="9"/>
        <v>0</v>
      </c>
      <c r="P58" s="3">
        <v>80</v>
      </c>
      <c r="Q58" s="3">
        <f t="shared" si="10"/>
        <v>0</v>
      </c>
      <c r="R58" s="3">
        <f t="shared" si="11"/>
        <v>0</v>
      </c>
      <c r="S58" s="3">
        <f t="shared" si="12"/>
        <v>0</v>
      </c>
      <c r="T58" s="3">
        <f t="shared" si="13"/>
        <v>0</v>
      </c>
      <c r="U58" s="3">
        <f t="shared" si="14"/>
        <v>0</v>
      </c>
      <c r="V58" s="3">
        <v>10</v>
      </c>
      <c r="W58" s="3">
        <f t="shared" si="15"/>
        <v>0</v>
      </c>
      <c r="X58" s="3">
        <f t="shared" si="16"/>
        <v>0</v>
      </c>
      <c r="Y58" s="3">
        <f t="shared" si="17"/>
        <v>0</v>
      </c>
      <c r="Z58" s="3">
        <f t="shared" si="18"/>
        <v>0</v>
      </c>
      <c r="AA58" s="3">
        <f t="shared" si="19"/>
        <v>0</v>
      </c>
      <c r="AB58" s="3">
        <v>0</v>
      </c>
      <c r="AC58" s="3">
        <f t="shared" si="20"/>
        <v>0</v>
      </c>
      <c r="AD58" s="3">
        <f t="shared" si="21"/>
        <v>0</v>
      </c>
      <c r="AE58" s="3">
        <f t="shared" si="22"/>
        <v>0</v>
      </c>
      <c r="AF58" s="3">
        <f t="shared" si="23"/>
        <v>0</v>
      </c>
      <c r="AG58" s="3">
        <f t="shared" si="24"/>
        <v>0</v>
      </c>
      <c r="AH58" s="3">
        <v>0</v>
      </c>
      <c r="AI58" s="3">
        <f t="shared" si="25"/>
        <v>0</v>
      </c>
      <c r="AJ58" s="3">
        <f t="shared" si="26"/>
        <v>0</v>
      </c>
      <c r="AK58" s="3">
        <f t="shared" si="27"/>
        <v>0</v>
      </c>
      <c r="AL58" s="3">
        <f t="shared" si="28"/>
        <v>0</v>
      </c>
      <c r="AM58" s="3">
        <f t="shared" si="29"/>
        <v>0</v>
      </c>
      <c r="AN58" s="3">
        <f t="shared" si="30"/>
        <v>0</v>
      </c>
      <c r="AO58" s="3">
        <f t="shared" si="31"/>
        <v>0</v>
      </c>
      <c r="AP58" s="3">
        <f t="shared" si="32"/>
        <v>5</v>
      </c>
    </row>
    <row r="59" spans="1:42" x14ac:dyDescent="0.25">
      <c r="A59">
        <v>55</v>
      </c>
      <c r="D59" s="3">
        <v>60</v>
      </c>
      <c r="E59" s="3">
        <f t="shared" si="0"/>
        <v>0</v>
      </c>
      <c r="F59" s="3">
        <f t="shared" si="1"/>
        <v>0</v>
      </c>
      <c r="G59" s="3">
        <f t="shared" si="2"/>
        <v>0</v>
      </c>
      <c r="H59" s="3">
        <f t="shared" si="3"/>
        <v>0</v>
      </c>
      <c r="I59" s="3">
        <f t="shared" si="4"/>
        <v>0</v>
      </c>
      <c r="J59" s="3">
        <v>60</v>
      </c>
      <c r="K59" s="3">
        <f t="shared" si="5"/>
        <v>0</v>
      </c>
      <c r="L59" s="3">
        <f t="shared" si="6"/>
        <v>0</v>
      </c>
      <c r="M59" s="3">
        <f t="shared" si="7"/>
        <v>0</v>
      </c>
      <c r="N59" s="3">
        <f t="shared" si="8"/>
        <v>0</v>
      </c>
      <c r="O59" s="3">
        <f t="shared" si="9"/>
        <v>0</v>
      </c>
      <c r="P59" s="3">
        <v>80</v>
      </c>
      <c r="Q59" s="3">
        <f t="shared" si="10"/>
        <v>0</v>
      </c>
      <c r="R59" s="3">
        <f t="shared" si="11"/>
        <v>0</v>
      </c>
      <c r="S59" s="3">
        <f t="shared" si="12"/>
        <v>0</v>
      </c>
      <c r="T59" s="3">
        <f t="shared" si="13"/>
        <v>0</v>
      </c>
      <c r="U59" s="3">
        <f t="shared" si="14"/>
        <v>0</v>
      </c>
      <c r="V59" s="3">
        <v>10</v>
      </c>
      <c r="W59" s="3">
        <f t="shared" si="15"/>
        <v>0</v>
      </c>
      <c r="X59" s="3">
        <f t="shared" si="16"/>
        <v>0</v>
      </c>
      <c r="Y59" s="3">
        <f t="shared" si="17"/>
        <v>0</v>
      </c>
      <c r="Z59" s="3">
        <f t="shared" si="18"/>
        <v>0</v>
      </c>
      <c r="AA59" s="3">
        <f t="shared" si="19"/>
        <v>0</v>
      </c>
      <c r="AB59" s="3">
        <v>0</v>
      </c>
      <c r="AC59" s="3">
        <f t="shared" si="20"/>
        <v>0</v>
      </c>
      <c r="AD59" s="3">
        <f t="shared" si="21"/>
        <v>0</v>
      </c>
      <c r="AE59" s="3">
        <f t="shared" si="22"/>
        <v>0</v>
      </c>
      <c r="AF59" s="3">
        <f t="shared" si="23"/>
        <v>0</v>
      </c>
      <c r="AG59" s="3">
        <f t="shared" si="24"/>
        <v>0</v>
      </c>
      <c r="AH59" s="3">
        <v>0</v>
      </c>
      <c r="AI59" s="3">
        <f t="shared" si="25"/>
        <v>0</v>
      </c>
      <c r="AJ59" s="3">
        <f t="shared" si="26"/>
        <v>0</v>
      </c>
      <c r="AK59" s="3">
        <f t="shared" si="27"/>
        <v>0</v>
      </c>
      <c r="AL59" s="3">
        <f t="shared" si="28"/>
        <v>0</v>
      </c>
      <c r="AM59" s="3">
        <f t="shared" si="29"/>
        <v>0</v>
      </c>
      <c r="AN59" s="3">
        <f t="shared" si="30"/>
        <v>0</v>
      </c>
      <c r="AO59" s="3">
        <f t="shared" si="31"/>
        <v>0</v>
      </c>
      <c r="AP59" s="3">
        <f t="shared" si="32"/>
        <v>5</v>
      </c>
    </row>
    <row r="60" spans="1:42" x14ac:dyDescent="0.25">
      <c r="A60">
        <v>56</v>
      </c>
      <c r="D60" s="3">
        <v>60</v>
      </c>
      <c r="E60" s="3">
        <f t="shared" si="0"/>
        <v>0</v>
      </c>
      <c r="F60" s="3">
        <f t="shared" si="1"/>
        <v>0</v>
      </c>
      <c r="G60" s="3">
        <f t="shared" si="2"/>
        <v>0</v>
      </c>
      <c r="H60" s="3">
        <f t="shared" si="3"/>
        <v>0</v>
      </c>
      <c r="I60" s="3">
        <f t="shared" si="4"/>
        <v>0</v>
      </c>
      <c r="J60" s="3">
        <v>60</v>
      </c>
      <c r="K60" s="3">
        <f t="shared" si="5"/>
        <v>0</v>
      </c>
      <c r="L60" s="3">
        <f t="shared" si="6"/>
        <v>0</v>
      </c>
      <c r="M60" s="3">
        <f t="shared" si="7"/>
        <v>0</v>
      </c>
      <c r="N60" s="3">
        <f t="shared" si="8"/>
        <v>0</v>
      </c>
      <c r="O60" s="3">
        <f t="shared" si="9"/>
        <v>0</v>
      </c>
      <c r="P60" s="3">
        <v>80</v>
      </c>
      <c r="Q60" s="3">
        <f t="shared" si="10"/>
        <v>0</v>
      </c>
      <c r="R60" s="3">
        <f t="shared" si="11"/>
        <v>0</v>
      </c>
      <c r="S60" s="3">
        <f t="shared" si="12"/>
        <v>0</v>
      </c>
      <c r="T60" s="3">
        <f t="shared" si="13"/>
        <v>0</v>
      </c>
      <c r="U60" s="3">
        <f t="shared" si="14"/>
        <v>0</v>
      </c>
      <c r="V60" s="3">
        <v>10</v>
      </c>
      <c r="W60" s="3">
        <f t="shared" si="15"/>
        <v>0</v>
      </c>
      <c r="X60" s="3">
        <f t="shared" si="16"/>
        <v>0</v>
      </c>
      <c r="Y60" s="3">
        <f t="shared" si="17"/>
        <v>0</v>
      </c>
      <c r="Z60" s="3">
        <f t="shared" si="18"/>
        <v>0</v>
      </c>
      <c r="AA60" s="3">
        <f t="shared" si="19"/>
        <v>0</v>
      </c>
      <c r="AB60" s="3">
        <v>0</v>
      </c>
      <c r="AC60" s="3">
        <f t="shared" si="20"/>
        <v>0</v>
      </c>
      <c r="AD60" s="3">
        <f t="shared" si="21"/>
        <v>0</v>
      </c>
      <c r="AE60" s="3">
        <f t="shared" si="22"/>
        <v>0</v>
      </c>
      <c r="AF60" s="3">
        <f t="shared" si="23"/>
        <v>0</v>
      </c>
      <c r="AG60" s="3">
        <f t="shared" si="24"/>
        <v>0</v>
      </c>
      <c r="AH60" s="3">
        <v>0</v>
      </c>
      <c r="AI60" s="3">
        <f t="shared" si="25"/>
        <v>0</v>
      </c>
      <c r="AJ60" s="3">
        <f t="shared" si="26"/>
        <v>0</v>
      </c>
      <c r="AK60" s="3">
        <f t="shared" si="27"/>
        <v>0</v>
      </c>
      <c r="AL60" s="3">
        <f t="shared" si="28"/>
        <v>0</v>
      </c>
      <c r="AM60" s="3">
        <f t="shared" si="29"/>
        <v>0</v>
      </c>
      <c r="AN60" s="3">
        <f t="shared" si="30"/>
        <v>0</v>
      </c>
      <c r="AO60" s="3">
        <f t="shared" si="31"/>
        <v>0</v>
      </c>
      <c r="AP60" s="3">
        <f t="shared" si="32"/>
        <v>5</v>
      </c>
    </row>
    <row r="61" spans="1:42" x14ac:dyDescent="0.25">
      <c r="A61">
        <v>57</v>
      </c>
      <c r="D61" s="3">
        <v>60</v>
      </c>
      <c r="E61" s="3">
        <f t="shared" si="0"/>
        <v>0</v>
      </c>
      <c r="F61" s="3">
        <f t="shared" si="1"/>
        <v>0</v>
      </c>
      <c r="G61" s="3">
        <f t="shared" si="2"/>
        <v>0</v>
      </c>
      <c r="H61" s="3">
        <f t="shared" si="3"/>
        <v>0</v>
      </c>
      <c r="I61" s="3">
        <f t="shared" si="4"/>
        <v>0</v>
      </c>
      <c r="J61" s="3">
        <v>60</v>
      </c>
      <c r="K61" s="3">
        <f t="shared" si="5"/>
        <v>0</v>
      </c>
      <c r="L61" s="3">
        <f t="shared" si="6"/>
        <v>0</v>
      </c>
      <c r="M61" s="3">
        <f t="shared" si="7"/>
        <v>0</v>
      </c>
      <c r="N61" s="3">
        <f t="shared" si="8"/>
        <v>0</v>
      </c>
      <c r="O61" s="3">
        <f t="shared" si="9"/>
        <v>0</v>
      </c>
      <c r="P61" s="3">
        <v>80</v>
      </c>
      <c r="Q61" s="3">
        <f t="shared" si="10"/>
        <v>0</v>
      </c>
      <c r="R61" s="3">
        <f t="shared" si="11"/>
        <v>0</v>
      </c>
      <c r="S61" s="3">
        <f t="shared" si="12"/>
        <v>0</v>
      </c>
      <c r="T61" s="3">
        <f t="shared" si="13"/>
        <v>0</v>
      </c>
      <c r="U61" s="3">
        <f t="shared" si="14"/>
        <v>0</v>
      </c>
      <c r="V61" s="3">
        <v>10</v>
      </c>
      <c r="W61" s="3">
        <f t="shared" si="15"/>
        <v>0</v>
      </c>
      <c r="X61" s="3">
        <f t="shared" si="16"/>
        <v>0</v>
      </c>
      <c r="Y61" s="3">
        <f t="shared" si="17"/>
        <v>0</v>
      </c>
      <c r="Z61" s="3">
        <f t="shared" si="18"/>
        <v>0</v>
      </c>
      <c r="AA61" s="3">
        <f t="shared" si="19"/>
        <v>0</v>
      </c>
      <c r="AB61" s="3">
        <v>0</v>
      </c>
      <c r="AC61" s="3">
        <f t="shared" si="20"/>
        <v>0</v>
      </c>
      <c r="AD61" s="3">
        <f t="shared" si="21"/>
        <v>0</v>
      </c>
      <c r="AE61" s="3">
        <f t="shared" si="22"/>
        <v>0</v>
      </c>
      <c r="AF61" s="3">
        <f t="shared" si="23"/>
        <v>0</v>
      </c>
      <c r="AG61" s="3">
        <f t="shared" si="24"/>
        <v>0</v>
      </c>
      <c r="AH61" s="3">
        <v>0</v>
      </c>
      <c r="AI61" s="3">
        <f t="shared" si="25"/>
        <v>0</v>
      </c>
      <c r="AJ61" s="3">
        <f t="shared" si="26"/>
        <v>0</v>
      </c>
      <c r="AK61" s="3">
        <f t="shared" si="27"/>
        <v>0</v>
      </c>
      <c r="AL61" s="3">
        <f t="shared" si="28"/>
        <v>0</v>
      </c>
      <c r="AM61" s="3">
        <f t="shared" si="29"/>
        <v>0</v>
      </c>
      <c r="AN61" s="3">
        <f t="shared" si="30"/>
        <v>0</v>
      </c>
      <c r="AO61" s="3">
        <f t="shared" si="31"/>
        <v>0</v>
      </c>
      <c r="AP61" s="3">
        <f t="shared" si="32"/>
        <v>5</v>
      </c>
    </row>
    <row r="62" spans="1:42" x14ac:dyDescent="0.25">
      <c r="A62">
        <v>58</v>
      </c>
      <c r="D62" s="3">
        <v>60</v>
      </c>
      <c r="E62" s="3">
        <f t="shared" si="0"/>
        <v>0</v>
      </c>
      <c r="F62" s="3">
        <f t="shared" si="1"/>
        <v>0</v>
      </c>
      <c r="G62" s="3">
        <f t="shared" si="2"/>
        <v>0</v>
      </c>
      <c r="H62" s="3">
        <f t="shared" si="3"/>
        <v>0</v>
      </c>
      <c r="I62" s="3">
        <f t="shared" si="4"/>
        <v>0</v>
      </c>
      <c r="J62" s="3">
        <v>60</v>
      </c>
      <c r="K62" s="3">
        <f t="shared" si="5"/>
        <v>0</v>
      </c>
      <c r="L62" s="3">
        <f t="shared" si="6"/>
        <v>0</v>
      </c>
      <c r="M62" s="3">
        <f t="shared" si="7"/>
        <v>0</v>
      </c>
      <c r="N62" s="3">
        <f t="shared" si="8"/>
        <v>0</v>
      </c>
      <c r="O62" s="3">
        <f t="shared" si="9"/>
        <v>0</v>
      </c>
      <c r="P62" s="3">
        <v>80</v>
      </c>
      <c r="Q62" s="3">
        <f t="shared" si="10"/>
        <v>0</v>
      </c>
      <c r="R62" s="3">
        <f t="shared" si="11"/>
        <v>0</v>
      </c>
      <c r="S62" s="3">
        <f t="shared" si="12"/>
        <v>0</v>
      </c>
      <c r="T62" s="3">
        <f t="shared" si="13"/>
        <v>0</v>
      </c>
      <c r="U62" s="3">
        <f t="shared" si="14"/>
        <v>0</v>
      </c>
      <c r="V62" s="3">
        <v>10</v>
      </c>
      <c r="W62" s="3">
        <f t="shared" si="15"/>
        <v>0</v>
      </c>
      <c r="X62" s="3">
        <f t="shared" si="16"/>
        <v>0</v>
      </c>
      <c r="Y62" s="3">
        <f t="shared" si="17"/>
        <v>0</v>
      </c>
      <c r="Z62" s="3">
        <f t="shared" si="18"/>
        <v>0</v>
      </c>
      <c r="AA62" s="3">
        <f t="shared" si="19"/>
        <v>0</v>
      </c>
      <c r="AB62" s="3">
        <v>0</v>
      </c>
      <c r="AC62" s="3">
        <f t="shared" si="20"/>
        <v>0</v>
      </c>
      <c r="AD62" s="3">
        <f t="shared" si="21"/>
        <v>0</v>
      </c>
      <c r="AE62" s="3">
        <f t="shared" si="22"/>
        <v>0</v>
      </c>
      <c r="AF62" s="3">
        <f t="shared" si="23"/>
        <v>0</v>
      </c>
      <c r="AG62" s="3">
        <f t="shared" si="24"/>
        <v>0</v>
      </c>
      <c r="AH62" s="3">
        <v>0</v>
      </c>
      <c r="AI62" s="3">
        <f t="shared" si="25"/>
        <v>0</v>
      </c>
      <c r="AJ62" s="3">
        <f t="shared" si="26"/>
        <v>0</v>
      </c>
      <c r="AK62" s="3">
        <f t="shared" si="27"/>
        <v>0</v>
      </c>
      <c r="AL62" s="3">
        <f t="shared" si="28"/>
        <v>0</v>
      </c>
      <c r="AM62" s="3">
        <f t="shared" si="29"/>
        <v>0</v>
      </c>
      <c r="AN62" s="3">
        <f t="shared" si="30"/>
        <v>0</v>
      </c>
      <c r="AO62" s="3">
        <f t="shared" si="31"/>
        <v>0</v>
      </c>
      <c r="AP62" s="3">
        <f t="shared" si="32"/>
        <v>5</v>
      </c>
    </row>
    <row r="63" spans="1:42" x14ac:dyDescent="0.25">
      <c r="A63">
        <v>59</v>
      </c>
      <c r="D63" s="3">
        <v>60</v>
      </c>
      <c r="E63" s="3">
        <f t="shared" si="0"/>
        <v>0</v>
      </c>
      <c r="F63" s="3">
        <f t="shared" si="1"/>
        <v>0</v>
      </c>
      <c r="G63" s="3">
        <f t="shared" si="2"/>
        <v>0</v>
      </c>
      <c r="H63" s="3">
        <f t="shared" si="3"/>
        <v>0</v>
      </c>
      <c r="I63" s="3">
        <f t="shared" si="4"/>
        <v>0</v>
      </c>
      <c r="J63" s="3">
        <v>60</v>
      </c>
      <c r="K63" s="3">
        <f t="shared" si="5"/>
        <v>0</v>
      </c>
      <c r="L63" s="3">
        <f t="shared" si="6"/>
        <v>0</v>
      </c>
      <c r="M63" s="3">
        <f t="shared" si="7"/>
        <v>0</v>
      </c>
      <c r="N63" s="3">
        <f t="shared" si="8"/>
        <v>0</v>
      </c>
      <c r="O63" s="3">
        <f t="shared" si="9"/>
        <v>0</v>
      </c>
      <c r="P63" s="3">
        <v>80</v>
      </c>
      <c r="Q63" s="3">
        <f t="shared" si="10"/>
        <v>0</v>
      </c>
      <c r="R63" s="3">
        <f t="shared" si="11"/>
        <v>0</v>
      </c>
      <c r="S63" s="3">
        <f t="shared" si="12"/>
        <v>0</v>
      </c>
      <c r="T63" s="3">
        <f t="shared" si="13"/>
        <v>0</v>
      </c>
      <c r="U63" s="3">
        <f t="shared" si="14"/>
        <v>0</v>
      </c>
      <c r="V63" s="3">
        <v>10</v>
      </c>
      <c r="W63" s="3">
        <f t="shared" si="15"/>
        <v>0</v>
      </c>
      <c r="X63" s="3">
        <f t="shared" si="16"/>
        <v>0</v>
      </c>
      <c r="Y63" s="3">
        <f t="shared" si="17"/>
        <v>0</v>
      </c>
      <c r="Z63" s="3">
        <f t="shared" si="18"/>
        <v>0</v>
      </c>
      <c r="AA63" s="3">
        <f t="shared" si="19"/>
        <v>0</v>
      </c>
      <c r="AB63" s="3">
        <v>0</v>
      </c>
      <c r="AC63" s="3">
        <f t="shared" si="20"/>
        <v>0</v>
      </c>
      <c r="AD63" s="3">
        <f t="shared" si="21"/>
        <v>0</v>
      </c>
      <c r="AE63" s="3">
        <f t="shared" si="22"/>
        <v>0</v>
      </c>
      <c r="AF63" s="3">
        <f t="shared" si="23"/>
        <v>0</v>
      </c>
      <c r="AG63" s="3">
        <f t="shared" si="24"/>
        <v>0</v>
      </c>
      <c r="AH63" s="3">
        <v>0</v>
      </c>
      <c r="AI63" s="3">
        <f t="shared" si="25"/>
        <v>0</v>
      </c>
      <c r="AJ63" s="3">
        <f t="shared" si="26"/>
        <v>0</v>
      </c>
      <c r="AK63" s="3">
        <f t="shared" si="27"/>
        <v>0</v>
      </c>
      <c r="AL63" s="3">
        <f t="shared" si="28"/>
        <v>0</v>
      </c>
      <c r="AM63" s="3">
        <f t="shared" si="29"/>
        <v>0</v>
      </c>
      <c r="AN63" s="3">
        <f t="shared" si="30"/>
        <v>0</v>
      </c>
      <c r="AO63" s="3">
        <f t="shared" si="31"/>
        <v>0</v>
      </c>
      <c r="AP63" s="3">
        <f t="shared" si="32"/>
        <v>5</v>
      </c>
    </row>
    <row r="64" spans="1:42" x14ac:dyDescent="0.25">
      <c r="A64">
        <v>60</v>
      </c>
      <c r="D64" s="3">
        <v>60</v>
      </c>
      <c r="E64" s="3">
        <f t="shared" si="0"/>
        <v>0</v>
      </c>
      <c r="F64" s="3">
        <f t="shared" si="1"/>
        <v>0</v>
      </c>
      <c r="G64" s="3">
        <f t="shared" si="2"/>
        <v>0</v>
      </c>
      <c r="H64" s="3">
        <f t="shared" si="3"/>
        <v>0</v>
      </c>
      <c r="I64" s="3">
        <f t="shared" si="4"/>
        <v>0</v>
      </c>
      <c r="J64" s="3">
        <v>60</v>
      </c>
      <c r="K64" s="3">
        <f t="shared" si="5"/>
        <v>0</v>
      </c>
      <c r="L64" s="3">
        <f t="shared" si="6"/>
        <v>0</v>
      </c>
      <c r="M64" s="3">
        <f t="shared" si="7"/>
        <v>0</v>
      </c>
      <c r="N64" s="3">
        <f t="shared" si="8"/>
        <v>0</v>
      </c>
      <c r="O64" s="3">
        <f t="shared" si="9"/>
        <v>0</v>
      </c>
      <c r="P64" s="3">
        <v>80</v>
      </c>
      <c r="Q64" s="3">
        <f t="shared" si="10"/>
        <v>0</v>
      </c>
      <c r="R64" s="3">
        <f t="shared" si="11"/>
        <v>0</v>
      </c>
      <c r="S64" s="3">
        <f t="shared" si="12"/>
        <v>0</v>
      </c>
      <c r="T64" s="3">
        <f t="shared" si="13"/>
        <v>0</v>
      </c>
      <c r="U64" s="3">
        <f t="shared" si="14"/>
        <v>0</v>
      </c>
      <c r="V64" s="3">
        <v>10</v>
      </c>
      <c r="W64" s="3">
        <f t="shared" si="15"/>
        <v>0</v>
      </c>
      <c r="X64" s="3">
        <f t="shared" si="16"/>
        <v>0</v>
      </c>
      <c r="Y64" s="3">
        <f t="shared" si="17"/>
        <v>0</v>
      </c>
      <c r="Z64" s="3">
        <f t="shared" si="18"/>
        <v>0</v>
      </c>
      <c r="AA64" s="3">
        <f t="shared" si="19"/>
        <v>0</v>
      </c>
      <c r="AB64" s="3">
        <v>0</v>
      </c>
      <c r="AC64" s="3">
        <f t="shared" si="20"/>
        <v>0</v>
      </c>
      <c r="AD64" s="3">
        <f t="shared" si="21"/>
        <v>0</v>
      </c>
      <c r="AE64" s="3">
        <f t="shared" si="22"/>
        <v>0</v>
      </c>
      <c r="AF64" s="3">
        <f t="shared" si="23"/>
        <v>0</v>
      </c>
      <c r="AG64" s="3">
        <f t="shared" si="24"/>
        <v>0</v>
      </c>
      <c r="AH64" s="3">
        <v>0</v>
      </c>
      <c r="AI64" s="3">
        <f t="shared" si="25"/>
        <v>0</v>
      </c>
      <c r="AJ64" s="3">
        <f t="shared" si="26"/>
        <v>0</v>
      </c>
      <c r="AK64" s="3">
        <f t="shared" si="27"/>
        <v>0</v>
      </c>
      <c r="AL64" s="3">
        <f t="shared" si="28"/>
        <v>0</v>
      </c>
      <c r="AM64" s="3">
        <f t="shared" si="29"/>
        <v>0</v>
      </c>
      <c r="AN64" s="3">
        <f t="shared" si="30"/>
        <v>0</v>
      </c>
      <c r="AO64" s="3">
        <f t="shared" si="31"/>
        <v>0</v>
      </c>
      <c r="AP64" s="3">
        <f t="shared" si="32"/>
        <v>5</v>
      </c>
    </row>
    <row r="65" spans="1:42" x14ac:dyDescent="0.25">
      <c r="A65">
        <v>61</v>
      </c>
      <c r="D65" s="3">
        <v>60</v>
      </c>
      <c r="E65" s="3">
        <f t="shared" si="0"/>
        <v>0</v>
      </c>
      <c r="F65" s="3">
        <f t="shared" si="1"/>
        <v>0</v>
      </c>
      <c r="G65" s="3">
        <f t="shared" si="2"/>
        <v>0</v>
      </c>
      <c r="H65" s="3">
        <f t="shared" si="3"/>
        <v>0</v>
      </c>
      <c r="I65" s="3">
        <f t="shared" si="4"/>
        <v>0</v>
      </c>
      <c r="J65" s="3">
        <v>60</v>
      </c>
      <c r="K65" s="3">
        <f t="shared" si="5"/>
        <v>0</v>
      </c>
      <c r="L65" s="3">
        <f t="shared" si="6"/>
        <v>0</v>
      </c>
      <c r="M65" s="3">
        <f t="shared" si="7"/>
        <v>0</v>
      </c>
      <c r="N65" s="3">
        <f t="shared" si="8"/>
        <v>0</v>
      </c>
      <c r="O65" s="3">
        <f t="shared" si="9"/>
        <v>0</v>
      </c>
      <c r="P65" s="3">
        <v>80</v>
      </c>
      <c r="Q65" s="3">
        <f t="shared" si="10"/>
        <v>0</v>
      </c>
      <c r="R65" s="3">
        <f t="shared" si="11"/>
        <v>0</v>
      </c>
      <c r="S65" s="3">
        <f t="shared" si="12"/>
        <v>0</v>
      </c>
      <c r="T65" s="3">
        <f t="shared" si="13"/>
        <v>0</v>
      </c>
      <c r="U65" s="3">
        <f t="shared" si="14"/>
        <v>0</v>
      </c>
      <c r="V65" s="3">
        <v>10</v>
      </c>
      <c r="W65" s="3">
        <f t="shared" si="15"/>
        <v>0</v>
      </c>
      <c r="X65" s="3">
        <f t="shared" si="16"/>
        <v>0</v>
      </c>
      <c r="Y65" s="3">
        <f t="shared" si="17"/>
        <v>0</v>
      </c>
      <c r="Z65" s="3">
        <f t="shared" si="18"/>
        <v>0</v>
      </c>
      <c r="AA65" s="3">
        <f t="shared" si="19"/>
        <v>0</v>
      </c>
      <c r="AB65" s="3">
        <v>0</v>
      </c>
      <c r="AC65" s="3">
        <f t="shared" si="20"/>
        <v>0</v>
      </c>
      <c r="AD65" s="3">
        <f t="shared" si="21"/>
        <v>0</v>
      </c>
      <c r="AE65" s="3">
        <f t="shared" si="22"/>
        <v>0</v>
      </c>
      <c r="AF65" s="3">
        <f t="shared" si="23"/>
        <v>0</v>
      </c>
      <c r="AG65" s="3">
        <f t="shared" si="24"/>
        <v>0</v>
      </c>
      <c r="AH65" s="3">
        <v>0</v>
      </c>
      <c r="AI65" s="3">
        <f t="shared" si="25"/>
        <v>0</v>
      </c>
      <c r="AJ65" s="3">
        <f t="shared" si="26"/>
        <v>0</v>
      </c>
      <c r="AK65" s="3">
        <f t="shared" si="27"/>
        <v>0</v>
      </c>
      <c r="AL65" s="3">
        <f t="shared" si="28"/>
        <v>0</v>
      </c>
      <c r="AM65" s="3">
        <f t="shared" si="29"/>
        <v>0</v>
      </c>
      <c r="AN65" s="3">
        <f t="shared" si="30"/>
        <v>0</v>
      </c>
      <c r="AO65" s="3">
        <f t="shared" si="31"/>
        <v>0</v>
      </c>
      <c r="AP65" s="3">
        <f t="shared" si="32"/>
        <v>5</v>
      </c>
    </row>
    <row r="66" spans="1:42" x14ac:dyDescent="0.25">
      <c r="A66">
        <v>62</v>
      </c>
      <c r="D66" s="3">
        <v>60</v>
      </c>
      <c r="E66" s="3">
        <f t="shared" si="0"/>
        <v>0</v>
      </c>
      <c r="F66" s="3">
        <f t="shared" si="1"/>
        <v>0</v>
      </c>
      <c r="G66" s="3">
        <f t="shared" si="2"/>
        <v>0</v>
      </c>
      <c r="H66" s="3">
        <f t="shared" si="3"/>
        <v>0</v>
      </c>
      <c r="I66" s="3">
        <f t="shared" si="4"/>
        <v>0</v>
      </c>
      <c r="J66" s="3">
        <v>60</v>
      </c>
      <c r="K66" s="3">
        <f t="shared" si="5"/>
        <v>0</v>
      </c>
      <c r="L66" s="3">
        <f t="shared" si="6"/>
        <v>0</v>
      </c>
      <c r="M66" s="3">
        <f t="shared" si="7"/>
        <v>0</v>
      </c>
      <c r="N66" s="3">
        <f t="shared" si="8"/>
        <v>0</v>
      </c>
      <c r="O66" s="3">
        <f t="shared" si="9"/>
        <v>0</v>
      </c>
      <c r="P66" s="3">
        <v>80</v>
      </c>
      <c r="Q66" s="3">
        <f t="shared" si="10"/>
        <v>0</v>
      </c>
      <c r="R66" s="3">
        <f t="shared" si="11"/>
        <v>0</v>
      </c>
      <c r="S66" s="3">
        <f t="shared" si="12"/>
        <v>0</v>
      </c>
      <c r="T66" s="3">
        <f t="shared" si="13"/>
        <v>0</v>
      </c>
      <c r="U66" s="3">
        <f t="shared" si="14"/>
        <v>0</v>
      </c>
      <c r="V66" s="3">
        <v>10</v>
      </c>
      <c r="W66" s="3">
        <f t="shared" si="15"/>
        <v>0</v>
      </c>
      <c r="X66" s="3">
        <f t="shared" si="16"/>
        <v>0</v>
      </c>
      <c r="Y66" s="3">
        <f t="shared" si="17"/>
        <v>0</v>
      </c>
      <c r="Z66" s="3">
        <f t="shared" si="18"/>
        <v>0</v>
      </c>
      <c r="AA66" s="3">
        <f t="shared" si="19"/>
        <v>0</v>
      </c>
      <c r="AB66" s="3">
        <v>0</v>
      </c>
      <c r="AC66" s="3">
        <f t="shared" si="20"/>
        <v>0</v>
      </c>
      <c r="AD66" s="3">
        <f t="shared" si="21"/>
        <v>0</v>
      </c>
      <c r="AE66" s="3">
        <f t="shared" si="22"/>
        <v>0</v>
      </c>
      <c r="AF66" s="3">
        <f t="shared" si="23"/>
        <v>0</v>
      </c>
      <c r="AG66" s="3">
        <f t="shared" si="24"/>
        <v>0</v>
      </c>
      <c r="AH66" s="3">
        <v>0</v>
      </c>
      <c r="AI66" s="3">
        <f t="shared" si="25"/>
        <v>0</v>
      </c>
      <c r="AJ66" s="3">
        <f t="shared" si="26"/>
        <v>0</v>
      </c>
      <c r="AK66" s="3">
        <f t="shared" si="27"/>
        <v>0</v>
      </c>
      <c r="AL66" s="3">
        <f t="shared" si="28"/>
        <v>0</v>
      </c>
      <c r="AM66" s="3">
        <f t="shared" si="29"/>
        <v>0</v>
      </c>
      <c r="AN66" s="3">
        <f t="shared" si="30"/>
        <v>0</v>
      </c>
      <c r="AO66" s="3">
        <f t="shared" si="31"/>
        <v>0</v>
      </c>
      <c r="AP66" s="3">
        <f t="shared" si="32"/>
        <v>5</v>
      </c>
    </row>
    <row r="67" spans="1:42" x14ac:dyDescent="0.25">
      <c r="A67">
        <v>63</v>
      </c>
      <c r="D67" s="3">
        <v>60</v>
      </c>
      <c r="E67" s="3">
        <f t="shared" si="0"/>
        <v>0</v>
      </c>
      <c r="F67" s="3">
        <f t="shared" si="1"/>
        <v>0</v>
      </c>
      <c r="G67" s="3">
        <f t="shared" si="2"/>
        <v>0</v>
      </c>
      <c r="H67" s="3">
        <f t="shared" si="3"/>
        <v>0</v>
      </c>
      <c r="I67" s="3">
        <f t="shared" si="4"/>
        <v>0</v>
      </c>
      <c r="J67" s="3">
        <v>60</v>
      </c>
      <c r="K67" s="3">
        <f t="shared" si="5"/>
        <v>0</v>
      </c>
      <c r="L67" s="3">
        <f t="shared" si="6"/>
        <v>0</v>
      </c>
      <c r="M67" s="3">
        <f t="shared" si="7"/>
        <v>0</v>
      </c>
      <c r="N67" s="3">
        <f t="shared" si="8"/>
        <v>0</v>
      </c>
      <c r="O67" s="3">
        <f t="shared" si="9"/>
        <v>0</v>
      </c>
      <c r="P67" s="3">
        <v>80</v>
      </c>
      <c r="Q67" s="3">
        <f t="shared" si="10"/>
        <v>0</v>
      </c>
      <c r="R67" s="3">
        <f t="shared" si="11"/>
        <v>0</v>
      </c>
      <c r="S67" s="3">
        <f t="shared" si="12"/>
        <v>0</v>
      </c>
      <c r="T67" s="3">
        <f t="shared" si="13"/>
        <v>0</v>
      </c>
      <c r="U67" s="3">
        <f t="shared" si="14"/>
        <v>0</v>
      </c>
      <c r="V67" s="3">
        <v>10</v>
      </c>
      <c r="W67" s="3">
        <f t="shared" si="15"/>
        <v>0</v>
      </c>
      <c r="X67" s="3">
        <f t="shared" si="16"/>
        <v>0</v>
      </c>
      <c r="Y67" s="3">
        <f t="shared" si="17"/>
        <v>0</v>
      </c>
      <c r="Z67" s="3">
        <f t="shared" si="18"/>
        <v>0</v>
      </c>
      <c r="AA67" s="3">
        <f t="shared" si="19"/>
        <v>0</v>
      </c>
      <c r="AB67" s="3">
        <v>0</v>
      </c>
      <c r="AC67" s="3">
        <f t="shared" si="20"/>
        <v>0</v>
      </c>
      <c r="AD67" s="3">
        <f t="shared" si="21"/>
        <v>0</v>
      </c>
      <c r="AE67" s="3">
        <f t="shared" si="22"/>
        <v>0</v>
      </c>
      <c r="AF67" s="3">
        <f t="shared" si="23"/>
        <v>0</v>
      </c>
      <c r="AG67" s="3">
        <f t="shared" si="24"/>
        <v>0</v>
      </c>
      <c r="AH67" s="3">
        <v>0</v>
      </c>
      <c r="AI67" s="3">
        <f t="shared" si="25"/>
        <v>0</v>
      </c>
      <c r="AJ67" s="3">
        <f t="shared" si="26"/>
        <v>0</v>
      </c>
      <c r="AK67" s="3">
        <f t="shared" si="27"/>
        <v>0</v>
      </c>
      <c r="AL67" s="3">
        <f t="shared" si="28"/>
        <v>0</v>
      </c>
      <c r="AM67" s="3">
        <f t="shared" si="29"/>
        <v>0</v>
      </c>
      <c r="AN67" s="3">
        <f t="shared" si="30"/>
        <v>0</v>
      </c>
      <c r="AO67" s="3">
        <f t="shared" si="31"/>
        <v>0</v>
      </c>
      <c r="AP67" s="3">
        <f t="shared" si="32"/>
        <v>5</v>
      </c>
    </row>
    <row r="68" spans="1:42" x14ac:dyDescent="0.25">
      <c r="A68">
        <v>64</v>
      </c>
      <c r="D68" s="3">
        <v>60</v>
      </c>
      <c r="E68" s="3">
        <f t="shared" si="0"/>
        <v>0</v>
      </c>
      <c r="F68" s="3">
        <f t="shared" si="1"/>
        <v>0</v>
      </c>
      <c r="G68" s="3">
        <f t="shared" si="2"/>
        <v>0</v>
      </c>
      <c r="H68" s="3">
        <f t="shared" si="3"/>
        <v>0</v>
      </c>
      <c r="I68" s="3">
        <f t="shared" si="4"/>
        <v>0</v>
      </c>
      <c r="J68" s="3">
        <v>60</v>
      </c>
      <c r="K68" s="3">
        <f t="shared" si="5"/>
        <v>0</v>
      </c>
      <c r="L68" s="3">
        <f t="shared" si="6"/>
        <v>0</v>
      </c>
      <c r="M68" s="3">
        <f t="shared" si="7"/>
        <v>0</v>
      </c>
      <c r="N68" s="3">
        <f t="shared" si="8"/>
        <v>0</v>
      </c>
      <c r="O68" s="3">
        <f t="shared" si="9"/>
        <v>0</v>
      </c>
      <c r="P68" s="3">
        <v>80</v>
      </c>
      <c r="Q68" s="3">
        <f t="shared" si="10"/>
        <v>0</v>
      </c>
      <c r="R68" s="3">
        <f t="shared" si="11"/>
        <v>0</v>
      </c>
      <c r="S68" s="3">
        <f t="shared" si="12"/>
        <v>0</v>
      </c>
      <c r="T68" s="3">
        <f t="shared" si="13"/>
        <v>0</v>
      </c>
      <c r="U68" s="3">
        <f t="shared" si="14"/>
        <v>0</v>
      </c>
      <c r="V68" s="3">
        <v>10</v>
      </c>
      <c r="W68" s="3">
        <f t="shared" si="15"/>
        <v>0</v>
      </c>
      <c r="X68" s="3">
        <f t="shared" si="16"/>
        <v>0</v>
      </c>
      <c r="Y68" s="3">
        <f t="shared" si="17"/>
        <v>0</v>
      </c>
      <c r="Z68" s="3">
        <f t="shared" si="18"/>
        <v>0</v>
      </c>
      <c r="AA68" s="3">
        <f t="shared" si="19"/>
        <v>0</v>
      </c>
      <c r="AB68" s="3">
        <v>0</v>
      </c>
      <c r="AC68" s="3">
        <f t="shared" si="20"/>
        <v>0</v>
      </c>
      <c r="AD68" s="3">
        <f t="shared" si="21"/>
        <v>0</v>
      </c>
      <c r="AE68" s="3">
        <f t="shared" si="22"/>
        <v>0</v>
      </c>
      <c r="AF68" s="3">
        <f t="shared" si="23"/>
        <v>0</v>
      </c>
      <c r="AG68" s="3">
        <f t="shared" si="24"/>
        <v>0</v>
      </c>
      <c r="AH68" s="3">
        <v>0</v>
      </c>
      <c r="AI68" s="3">
        <f t="shared" si="25"/>
        <v>0</v>
      </c>
      <c r="AJ68" s="3">
        <f t="shared" si="26"/>
        <v>0</v>
      </c>
      <c r="AK68" s="3">
        <f t="shared" si="27"/>
        <v>0</v>
      </c>
      <c r="AL68" s="3">
        <f t="shared" si="28"/>
        <v>0</v>
      </c>
      <c r="AM68" s="3">
        <f t="shared" si="29"/>
        <v>0</v>
      </c>
      <c r="AN68" s="3">
        <f t="shared" si="30"/>
        <v>0</v>
      </c>
      <c r="AO68" s="3">
        <f t="shared" si="31"/>
        <v>0</v>
      </c>
      <c r="AP68" s="3">
        <f t="shared" si="32"/>
        <v>5</v>
      </c>
    </row>
    <row r="69" spans="1:42" x14ac:dyDescent="0.25">
      <c r="A69">
        <v>65</v>
      </c>
      <c r="D69" s="3">
        <v>60</v>
      </c>
      <c r="E69" s="3">
        <f t="shared" si="0"/>
        <v>0</v>
      </c>
      <c r="F69" s="3">
        <f t="shared" si="1"/>
        <v>0</v>
      </c>
      <c r="G69" s="3">
        <f t="shared" si="2"/>
        <v>0</v>
      </c>
      <c r="H69" s="3">
        <f t="shared" si="3"/>
        <v>0</v>
      </c>
      <c r="I69" s="3">
        <f t="shared" si="4"/>
        <v>0</v>
      </c>
      <c r="J69" s="3">
        <v>60</v>
      </c>
      <c r="K69" s="3">
        <f t="shared" si="5"/>
        <v>0</v>
      </c>
      <c r="L69" s="3">
        <f t="shared" si="6"/>
        <v>0</v>
      </c>
      <c r="M69" s="3">
        <f t="shared" si="7"/>
        <v>0</v>
      </c>
      <c r="N69" s="3">
        <f t="shared" si="8"/>
        <v>0</v>
      </c>
      <c r="O69" s="3">
        <f t="shared" si="9"/>
        <v>0</v>
      </c>
      <c r="P69" s="3">
        <v>80</v>
      </c>
      <c r="Q69" s="3">
        <f t="shared" si="10"/>
        <v>0</v>
      </c>
      <c r="R69" s="3">
        <f t="shared" si="11"/>
        <v>0</v>
      </c>
      <c r="S69" s="3">
        <f t="shared" si="12"/>
        <v>0</v>
      </c>
      <c r="T69" s="3">
        <f t="shared" si="13"/>
        <v>0</v>
      </c>
      <c r="U69" s="3">
        <f t="shared" si="14"/>
        <v>0</v>
      </c>
      <c r="V69" s="3">
        <v>10</v>
      </c>
      <c r="W69" s="3">
        <f t="shared" si="15"/>
        <v>0</v>
      </c>
      <c r="X69" s="3">
        <f t="shared" si="16"/>
        <v>0</v>
      </c>
      <c r="Y69" s="3">
        <f t="shared" si="17"/>
        <v>0</v>
      </c>
      <c r="Z69" s="3">
        <f t="shared" si="18"/>
        <v>0</v>
      </c>
      <c r="AA69" s="3">
        <f t="shared" si="19"/>
        <v>0</v>
      </c>
      <c r="AB69" s="3">
        <v>0</v>
      </c>
      <c r="AC69" s="3">
        <f t="shared" si="20"/>
        <v>0</v>
      </c>
      <c r="AD69" s="3">
        <f t="shared" si="21"/>
        <v>0</v>
      </c>
      <c r="AE69" s="3">
        <f t="shared" si="22"/>
        <v>0</v>
      </c>
      <c r="AF69" s="3">
        <f t="shared" si="23"/>
        <v>0</v>
      </c>
      <c r="AG69" s="3">
        <f t="shared" si="24"/>
        <v>0</v>
      </c>
      <c r="AH69" s="3">
        <v>0</v>
      </c>
      <c r="AI69" s="3">
        <f t="shared" si="25"/>
        <v>0</v>
      </c>
      <c r="AJ69" s="3">
        <f t="shared" si="26"/>
        <v>0</v>
      </c>
      <c r="AK69" s="3">
        <f t="shared" si="27"/>
        <v>0</v>
      </c>
      <c r="AL69" s="3">
        <f t="shared" si="28"/>
        <v>0</v>
      </c>
      <c r="AM69" s="3">
        <f t="shared" si="29"/>
        <v>0</v>
      </c>
      <c r="AN69" s="3">
        <f t="shared" si="30"/>
        <v>0</v>
      </c>
      <c r="AO69" s="3">
        <f t="shared" si="31"/>
        <v>0</v>
      </c>
      <c r="AP69" s="3">
        <f t="shared" si="32"/>
        <v>5</v>
      </c>
    </row>
    <row r="70" spans="1:42" x14ac:dyDescent="0.25">
      <c r="A70">
        <v>66</v>
      </c>
      <c r="D70" s="3">
        <v>60</v>
      </c>
      <c r="E70" s="3">
        <f t="shared" ref="E70:E105" si="33">IF(D70&gt;8.34,0,IF(D70&gt;8.3,60,IF(D70&gt;8.27,61,IF(D70&gt;8.24,62,IF(D70&gt;8.2,63,IF(D70&gt;8.17,64,IF(D70&gt;8.14,65,IF(D70&gt;8.1,66,IF(D70&gt;8.07,67,IF(D70&gt;8.04,68,IF(D70&gt;8,69,IF(D70&gt;7.98,70,IF(D70&gt;7.95,71,IF(D70&gt;7.93,72,IF(D70&gt;7.9,73,IF(D70&gt;7.88,74,IF(D70&gt;7.85,75,IF(D70&gt;7.83,76,IF(D70&gt;7.8,77,IF(D70&gt;7.78,78,IF(D70&gt;7.75,79,IF(D70&gt;7.73,80,IF(D70&gt;7.7,81,IF(D70&gt;7.68,82,IF(D70&gt;7.66,83,IF(D70&gt;7.64,84,IF(D70&gt;7.62,85,IF(D70&gt;7.6,86,IF(D70&gt;7.59,87,IF(D70&gt;7.57,88,IF(D70&gt;7.55,89,IF(D70&gt;7.53,90,IF(D70&gt;7.51,91,IF(D70&gt;7.5,92,IF(D70&gt;7.49,93,IF(D70&gt;7.47,94,IF(D70&gt;7.45,95,IF(D70&gt;7.43,96,IF(D70&gt;7.41,97,IF(D70&gt;7.4,98,IF(D70&gt;7.39,99,IF(D70&gt;7.37,100,IF(D70&gt;7.35,101,IF(D70&gt;7.33,102,IF(D70&gt;7.31,103,IF(D70&gt;7.3,104,IF(D70&gt;7.29,105,IF(D70&gt;7.28,106,IF(D70&gt;7.26,107,IF(D70&gt;7.24,108,IF(D70&gt;7.22,109,IF(D70&gt;7.21,110,IF(D70&gt;7.2,111,IF(D70&gt;7.19,112,IF(D70&gt;7.18,113,IF(D70&gt;7.17,114,IF(D70&gt;7.15,115,IF(D70&gt;7.13,116,IF(D70&gt;7.11,117,IF(D70&gt;7.1,118,IF(D70&gt;7.09,119,)))))))))))))))))))))))))))))))))))))))))))))))))))))))))))))</f>
        <v>0</v>
      </c>
      <c r="F70" s="3">
        <f t="shared" ref="F70:F105" si="34">IF(D70&gt;12,0,IF(D70&gt;11.9,1,IF(D70&gt;11.8,2,IF(D70&gt;11.7,3,IF(D70&gt;11.6,4,IF(D70&gt;11.5,5,IF(D70&gt;11.4,6,IF(D70&gt;11.3,7,IF(D70&gt;11.2,8,IF(D70&gt;11.15,9,IF(D70&gt;11.1,10,IF(D70&gt;11,11,IF(D70&gt;10.95,12,IF(D70&gt;10.9,13,IF(D70&gt;10.8,14,IF(D70&gt;10.75,15,IF(D70&gt;10.7,16,IF(D70&gt;10.6,17,IF(D70&gt;10.55,18,IF(D70&gt;10.5,19,IF(D70&gt;10.4,20,IF(D70&gt;10.35,21,IF(D70&gt;10.3,22,IF(D70&gt;10.2,23,IF(D70&gt;10.15,24,IF(D70&gt;10.1,25,IF(D70&gt;10,26,IF(D70&gt;9.95,27,IF(D70&gt;9.9,28,IF(D70&gt;9.8,29,IF(D70&gt;9.75,30,IF(D70&gt;9.7,31,IF(D70&gt;9.6,32,IF(D70&gt;9.55,33,IF(D70&gt;9.5,34,IF(D70&gt;9.45,35,IF(D70&gt;9.4,36,IF(D70&gt;9.35,37,IF(D70&gt;9.3,38,IF(D70&gt;9.25,39,IF(D70&gt;9.2,40,IF(D70&gt;9.15,41,IF(D70&gt;9.1,42,IF(D70&gt;9.05,43,IF(D70&gt;9,44,IF(D70&gt;8.95,45,IF(D70&gt;8.9,46,IF(D70&gt;8.85,47,IF(D70&gt;8.8,48,IF(D70&gt;8.75,49,IF(D70&gt;8.7,50,IF(D70&gt;8.65,51,IF(D70&gt;8.6,52,IF(D70&gt;8.55,53,IF(D70&gt;8.5,54,IF(D70&gt;8.47,55,IF(D70&gt;8.44,56,IF(D70&gt;8.4,57,IF(D70&gt;8.37,58,IF(D70&gt;8.34,59,))))))))))))))))))))))))))))))))))))))))))))))))))))))))))))</f>
        <v>0</v>
      </c>
      <c r="G70" s="3">
        <f t="shared" ref="G70:G105" si="35">IF(D70&gt;7.09,0,IF(D70&gt;7.08,120,IF(D70&gt;7.07,121,IF(D70&gt;7.06,122,IF(D70&gt;7.05,123,IF(D70&gt;7.04,124,IF(D70&gt;7.03,125,IF(D70&gt;7.02,126,IF(D70&gt;7,127,IF(D70&gt;6.99,128,IF(D70&gt;6.98,129,IF(D70&gt;6.97,130,IF(D70&gt;6.96,131,IF(D70&gt;6.95,132,IF(D70&gt;6.94,133,IF(D70&gt;6.93,134,IF(D70&gt;6.92,135,IF(D70&gt;6.91,136,IF(D70&gt;6.9,137,IF(D70&gt;6.89,138,IF(D70&gt;6.88,139,IF(D70&gt;6.87,140,IF(D70&gt;6.86,141,IF(D70&gt;6.85,142,IF(D70&gt;6.84,143,IF(D70&gt;7.83,144,IF(D70&gt;6.825,145,IF(D70&gt;6.82,146,IF(D70&gt;6.815,147,IF(D70&gt;6.81,148,IF(D70&gt;6.8,149,IF(D70&lt;6.81,150,))))))))))))))))))))))))))))))))</f>
        <v>0</v>
      </c>
      <c r="H70" s="3">
        <f t="shared" ref="H70:H105" si="36">E70+F70+G70</f>
        <v>0</v>
      </c>
      <c r="I70" s="3">
        <f t="shared" ref="I70:I105" si="37">H70</f>
        <v>0</v>
      </c>
      <c r="J70" s="3">
        <v>60</v>
      </c>
      <c r="K70" s="3">
        <f t="shared" ref="K70:K105" si="38">IF(J70&gt;1.49,0,IF(J70&gt;1.484,60,IF(J70&gt;1.478,61,IF(J70&gt;1.462,62,IF(J70&gt;1.466,63,IF(J70&gt;1.46,64,IF(J70&gt;1.454,65,IF(J70&gt;1.448,66,IF(J70&gt;1.443,67,IF(J70&gt;1.438,68,IF(J70&gt;1.433,69,IF(J70&gt;1.428,70,IF(J70&gt;1.423,71,IF(J70&gt;1.418,72,IF(J70&gt;1.413,73,IF(J70&gt;1.408,74,IF(J70&gt;1.403,75,IF(J70&gt;1.398,76,IF(J70&gt;1.394,77,IF(J70&gt;1.389,78,IF(J70&gt;1.385,79,IF(J70&gt;1.381,80,IF(J70&gt;1.377,81,IF(J70&gt;1.373,82,IF(J70&gt;1.369,83,IF(J70&gt;1.366,84,IF(J70&gt;1.363,85,IF(J70&gt;1.359,86,IF(J70&gt;1.356,87,IF(J70&gt;1.353,88,IF(J70&gt;1.35,89,IF(J70&gt;1.347,90,IF(J70&gt;1.344,91,IF(J70&gt;1.341,92,IF(J70&gt;1.338,93,IF(J70&gt;1.335,94,IF(J70&gt;1.332,95,IF(J70&gt;1.329,96,IF(J70&gt;1.326,97,IF(J70&gt;1.323,98,IF(J70&gt;1.32,99,IF(J70&gt;1.317,100,IF(J70&gt;1.314,101,IF(J70&gt;1.311,102,IF(J70&gt;1.308,103,IF(J70&gt;1.305,104,IF(J70&gt;1.303,105,IF(J70&gt;1.3,106,IF(J70&gt;1.298,107,IF(J70&gt;1.295,108,IF(J70&gt;1.293,109,IF(J70&gt;1.291,110,IF(J70&gt;1.288,111,IF(J70&gt;1.286,112,IF(J70&gt;1.284,113,IF(J70&gt;1.28,114,IF(J70&gt;1.278,115,IF(J70&gt;1.276,116,IF(J70&gt;1.274,117,IF(J70&gt;1.272,118,IF(J70&gt;1.27,119,)))))))))))))))))))))))))))))))))))))))))))))))))))))))))))))</f>
        <v>0</v>
      </c>
      <c r="L70" s="3">
        <f t="shared" ref="L70:L105" si="39">IF(J70&gt;2.531,0,IF(J70&gt;2.513,1,IF(J70&gt;2.495,2,IF(J70&gt;2.478,3,IF(J70&gt;2.461,4,IF(J70&gt;2.445,5,IF(J70&gt;2.43,6,IF(J70&gt;2.416,7,IF(J70&gt;2.402,8,IF(J70&gt;2.389,9,IF(J70&gt;2.376,10,IF(J70&gt;2.363,11,IF(J70&gt;2.35,12,IF(J70&gt;2.337,13,IF(J70&gt;2.321,14,IF(J70&gt;2.311,15,IF(J70&gt;2.298,16,IF(J70&gt;2.285,17,IF(J70&gt;2.272,18,IF(J70&gt;2.259,19,IF(J70&gt;2.246,20,IF(J70&gt;2.233,21,IF(J70&gt;2.22,22,IF(J70&gt;2.208,23,IF(J70&gt;2.196,24,IF(J70&gt;2.184,25,IF(J70&gt;2.173,26,IF(J70&gt;2.162,27,IF(J70&gt;2.151,28,IF(J70&gt;2.141,29,IF(J70&gt;2.132,30,IF(J70&gt;2.123,31,IF(J70&gt;2.114,32,IF(J70&gt;2.105,33,IF(J70&gt;2.096,34,IF(J70&gt;2.087,35,IF(J70&gt;2.078,36,IF(J70&gt;2.069,37,IF(J70&gt;2.06,38,IF(J70&gt;2.051,39,IF(J70&gt;2.042,40,IF(J70&gt;2.033,41,IF(J70&gt;2.024,42,IF(J70&gt;2.015,43,IF(J70&gt;2.006,44,IF(J70&gt;1.597,45,IF(J70&gt;1.588,46,IF(J70&gt;1.579,47,IF(J70&gt;1.57,48,IF(J70&gt;1.561,49,IF(J70&gt;1.552,50,IF(J70&gt;1.544,51,IF(J70&gt;1.536,52,IF(J70&gt;1.529,53,IF(J70&gt;1.522,54,IF(J70&gt;1.515,55,IF(J70&gt;1.508,56,IF(J70&gt;1.502,57,IF(J70&gt;1.496,58,IF(J70&gt;1.49,59,))))))))))))))))))))))))))))))))))))))))))))))))))))))))))))</f>
        <v>0</v>
      </c>
      <c r="M70" s="3">
        <f t="shared" ref="M70:M105" si="40">IF(J70&gt;1.27,0,IF(J70&gt;1.268,120,IF(J70&gt;1.266,121,IF(J70&gt;1.264,122,IF(J70&gt;1.262,123,IF(J70&gt;1.26,124,IF(J70&gt;1.258,125,IF(J70&gt;1.256,126,IF(J70&gt;1.254,127,IF(J70&gt;1.252,128,IF(J70&gt;1.25,129,IF(J70&gt;1.248,130,IF(J70&gt;1.246,131,IF(J70&gt;1.244,132,IF(J70&gt;1.242,133,IF(J70&gt;1.24,134,IF(J70&gt;1.239,135,IF(J70&gt;1.237,136,IF(J70&gt;1.235,137,IF(J70&gt;1.233,138,IF(J70&gt;1.231,139,IF(J70&gt;1.23,140,IF(J70&gt;1.228,141,IF(J70&gt;1.227,142,IF(J70&gt;1.225,143,IF(J70&gt;1.224,144,IF(J70&gt;1.223,145,IF(J70&gt;1.221,146,IF(J70&gt;1.22,147,IF(J70&gt;1.218,148,IF(J70&gt;1.217,149,IF(J70&lt;1.218,150,))))))))))))))))))))))))))))))))</f>
        <v>0</v>
      </c>
      <c r="N70" s="3">
        <f t="shared" ref="N70:N105" si="41">K70+L70+M70</f>
        <v>0</v>
      </c>
      <c r="O70" s="3">
        <f t="shared" ref="O70:O105" si="42">N70</f>
        <v>0</v>
      </c>
      <c r="P70" s="3">
        <v>80</v>
      </c>
      <c r="Q70" s="3">
        <f t="shared" ref="Q70:Q104" si="43">IF(P70&gt;2.342,0,IF(P70&gt;2.333,60,IF(P70&gt;2.324,61,IF(P70&gt;2.315,62,IF(P70&gt;2.306,63,IF(P70&gt;2.297,64,IF(P70&gt;2.289,65,IF(P70&gt;2.281,66,IF(P70&gt;2.273,67,IF(P70&gt;2.265,68,IF(P70&gt;2.258,69,IF(P70&gt;2.251,70,IF(P70&gt;2.244,71,IF(P70&gt;2.238,72,IF(P70&gt;2.232,73,IF(P70&gt;2.223,74,IF(P70&gt;2.219,75,IF(P70&gt;2.213,76,IF(P70&gt;2.207,77,IF(P70&gt;2.2,78,IF(P70&gt;2.194,79,IF(P70&gt;2.188,80,IF(P70&gt;2.182,81,IF(P70&gt;2.176,82,IF(P70&gt;2.171,83,IF(P70&gt;2.166,84,IF(P70&gt;2.161,85,IF(P70&gt;2.156,86,IF(P70&gt;2.152,87,IF(P70&gt;2.147,88,IF(P70&gt;2.143,89,IF(P70&gt;2.138,90,IF(P70&gt;2.134,91,IF(P70&gt;2.13,92,IF(P70&gt;2.125,93,IF(P70&gt;2.121,94,IF(P70&gt;2.117,95,IF(P70&gt;2.113,96,IF(P70&gt;2.109,97,IF(P70&gt;2.104,98,IF(P70&gt;2.1,99,IF(P70&gt;2.096,100,IF(P70&gt;2.092,101,IF(P70&gt;2.088,102,IF(P70&gt;2.084,103,IF(P70&gt;2.08,104,IF(P70&gt;2.076,105,IF(P70&gt;2.072,106,IF(P70&gt;2.069,107,IF(P70&gt;2.065,108,IF(P70&gt;2.062,109,IF(P70&gt;2.058,110,IF(P70&gt;2.055,111,IF(P70&gt;2.051,112,IF(P70&gt;2.048,113,IF(P70&gt;2.044,114,IF(P70&gt;2.041,115,IF(P70&gt;2.037,116,IF(P70&gt;2.034,117,IF(P70&gt;2.03,118,IF(P70&gt;2.027,119,)))))))))))))))))))))))))))))))))))))))))))))))))))))))))))))</f>
        <v>0</v>
      </c>
      <c r="R70" s="3">
        <f t="shared" ref="R70:R105" si="44">IF(P70&gt;4.076,0,IF(P70&gt;4.048,1,IF(P70&gt;4.021,2,IF(P70&gt;3.594,3,IF(P70&gt;3.568,4,IF(P70&gt;3.543,5,IF(P70&gt;3.519,6,IF(P70&gt;3.496,7,IF(P70&gt;3.474,8,IF(P70&gt;3.453,9,IF(P70&gt;3.432,10,IF(P70&gt;3.411,11,IF(P70&gt;3.39,12,IF(P70&gt;3.369,13,IF(P70&gt;3.318,14,IF(P70&gt;3.327,15,IF(P70&gt;3.307,16,IF(P70&gt;3.287,17,IF(P70&gt;3.268,18,IF(P70&gt;3.25,19,IF(P70&gt;3.233,20,IF(P70&gt;3.217,21,IF(P70&gt;3.201,22,IF(P70&gt;3.185,23,IF(P70&gt;3.17,24,IF(P70&gt;3.155,25,IF(P70&gt;3.14,26,IF(P70&gt;3.126,27,IF(P70&gt;3.112,28,IF(P70&gt;3.098,29,IF(P70&gt;3.085,30,IF(P70&gt;3.072,31,IF(P70&gt;3.059,32,IF(P70&gt;3.046,33,IF(P70&gt;3.033,34,IF(P70&gt;3.02,35,IF(P70&gt;3.007,36,IF(P70&gt;2.594,37,IF(P70&gt;2.582,38,IF(P70&gt;2.57,39,IF(P70&gt;2.558,40,IF(P70&gt;2.546,41,IF(P70&gt;2.534,42,IF(P70&gt;2.522,43,IF(P70&gt;2.51,44,IF(P70&gt;2.488,45,IF(P70&gt;2.476,46,IF(P70&gt;2.464,47,IF(P70&gt;2.452,48,IF(P70&gt;2.441,49,IF(P70&gt;2.43,50,IF(P70&gt;2.419,51,IF(P70&gt;2.408,52,IF(P70&gt;2.397,53,IF(P70&gt;2.387,54,IF(P70&gt;2.378,55,IF(P70&gt;2.369,56,IF(P70&gt;2.36,57,IF(P70&gt;2.351,58,IF(P70&gt;2.342,59,))))))))))))))))))))))))))))))))))))))))))))))))))))))))))))</f>
        <v>0</v>
      </c>
      <c r="S70" s="3">
        <f t="shared" ref="S70:S105" si="45">IF(P70&gt;2.027,0,IF(P70&gt;2.024,120,IF(P70&gt;2.021,121,IF(P70&gt;2.018,122,IF(P70&gt;2.015,123,IF(P70&gt;2.012,124,IF(P70&gt;2.009,125,IF(P70&gt;2.006,126,IF(P70&gt;2.003,127,IF(P70&gt;2,128,IF(P70&gt;1.598,129,IF(P70&gt;1.595,130,IF(P70&gt;1.593,131,IF(P70&gt;1.59,132,IF(P70&gt;1.588,133,IF(P70&gt;1.585,134,IF(P70&gt;1.583,135,IF(P70&gt;1.581,136,IF(P70&gt;1.579,137,IF(P70&gt;1.576,138,IF(P70&gt;1.574,139,IF(P70&gt;1.572,140,IF(P70&gt;1.569,141,IF(P70&gt;1.567,142,IF(P70&gt;1.565,143,IF(P70&gt;1.563,144,IF(P70&gt;1.561,145,IF(P70&gt;1.559,146,IF(P70&gt;1.557,147,IF(P70&gt;1.555,148,IF(P70&gt;1.553,149,IF(P70&lt;1.554,150,))))))))))))))))))))))))))))))))</f>
        <v>0</v>
      </c>
      <c r="T70" s="3">
        <f t="shared" ref="T70:T105" si="46">Q70+R70+S70</f>
        <v>0</v>
      </c>
      <c r="U70" s="3">
        <f t="shared" ref="U70:U105" si="47">T70</f>
        <v>0</v>
      </c>
      <c r="V70" s="3">
        <v>10</v>
      </c>
      <c r="W70" s="3">
        <f t="shared" ref="W70:W105" si="48">IF(V70&gt;3.17,0,IF(V70&gt;3.158,60,IF(V70&gt;3.146,61,IF(V70&gt;3.134,62,IF(V70&gt;3.122,63,IF(V70&gt;3.111,64,IF(V70&gt;3.1,65,IF(V70&gt;3.09,66,IF(V70&gt;3.08,67,IF(V70&gt;3.071,68,IF(V70&gt;3.062,69,IF(V70&gt;3.053,70,IF(V70&gt;3.044,71,IF(V70&gt;3.035,72,IF(V70&gt;3.027,73,IF(V70&gt;3.019,74,IF(V70&gt;3.011,75,IF(V70&gt;3.004,76,IF(V70&gt;2.597,77,IF(V70&gt;2.59,78,IF(V70&gt;2.583,79,IF(V70&gt;2.576,80,IF(V70&gt;2.569,81,IF(V70&gt;2.562,82,IF(V70&gt;2.555,83,IF(V70&gt;2.548,84,IF(V70&gt;2.542,85,IF(V70&gt;2.535,86,IF(V70&gt;2.529,87,IF(V70&gt;2.523,88,IF(V70&gt;2.517,89,IF(V70&gt;2.511,90,IF(V70&gt;2.505,91,IF(V70&gt;2.5,92,IF(V70&gt;2.494,93,IF(V70&gt;2.489,94,IF(V70&gt;2.483,95,IF(V70&gt;2.478,96,IF(V70&gt;2.472,97,IF(V70&gt;2.467,98,IF(V70&gt;2.462,99,IF(V70&gt;2.457,100,IF(V70&gt;2.452,101,IF(V70&gt;2.447,102,IF(V70&gt;2.442,103,IF(V70&gt;2.438,104,IF(V70&gt;2.433,105,IF(V70&gt;2.428,106,IF(V70&gt;2.424,107,IF(V70&gt;2.419,108,IF(V70&gt;2.415,109,IF(V70&gt;2.41,110,IF(V70&gt;2.405,111,IF(V70&gt;2.401,112,IF(V70&gt;2.397,113,IF(V70&gt;2.393,114,IF(V70&gt;2.389,115,IF(V70&gt;2.385,116,IF(V70&gt;2.381,117,IF(V70&gt;2.377,118,IF(V70&gt;2.373,119,)))))))))))))))))))))))))))))))))))))))))))))))))))))))))))))</f>
        <v>0</v>
      </c>
      <c r="X70" s="3">
        <f t="shared" ref="X70:X105" si="49">IF(V70&gt;5.145,0,IF(V70&gt;5.1,1,IF(V70&gt;5.06,2,IF(V70&gt;5.024,3,IF(V70&gt;4.592,4,IF(V70&gt;4.562,5,IF(V70&gt;4.534,6,IF(V70&gt;4.508,7,IF(V70&gt;4.484,8,IF(V70&gt;4.461,9,IF(V70&gt;4.438,10,IF(V70&gt;4.415,11,IF(V70&gt;4.392,12,IF(V70&gt;4.37,13,IF(V70&gt;4.348,14,IF(V70&gt;4.326,15,IF(V70&gt;4.304,16,IF(V70&gt;4.282,17,IF(V70&gt;4.26,18,IF(V70&gt;4.238,19,IF(V70&gt;4.217,20,IF(V70&gt;4.196,21,IF(V70&gt;4.176,22,IF(V70&gt;4.157,23,IF(V70&gt;4.138,24,IF(V70&gt;4.119,25,IF(V70&gt;4.1,26,IF(V70&gt;4.081,27,IF(V70&gt;4.063,28,IF(V70&gt;4.045,29,IF(V70&gt;4.028,30,IF(V70&gt;4.011,31,IF(V70&gt;3.594,32,IF(V70&gt;3.577,33,IF(V70&gt;3.56,34,IF(V70&gt;3.543,35,IF(V70&gt;3.526,36,IF(V70&gt;3.509,37,IF(V70&gt;3.492,38,IF(V70&gt;3.475,39,IF(V70&gt;3.458,40,IF(V70&gt;3.441,41,IF(V70&gt;3.424,42,IF(V70&gt;3.407,43,IF(V70&gt;3.39,44,IF(V70&gt;3.373,45,IF(V70&gt;3.356,46,IF(V70&gt;3.339,47,IF(V70&gt;3.322,48,IF(V70&gt;3.305,49,IF(V70&gt;3.288,50,IF(V70&gt;3.27,51,IF(V70&gt;3.257,52,IF(V70&gt;3.243,53,IF(V70&gt;3.23,54,IF(V70&gt;3.218,55,IF(V70&gt;3.206,56,IF(V70&gt;3.194,57,IF(V70&gt;3.182,58,IF(V70&gt;3.17,59,))))))))))))))))))))))))))))))))))))))))))))))))))))))))))))</f>
        <v>0</v>
      </c>
      <c r="Y70" s="3">
        <f t="shared" ref="Y70:Y105" si="50">IF(V70&gt;2.373,0,IF(V70&gt;2.369,120,IF(V70&gt;2.365,121,IF(V70&gt;2.362,122,IF(V70&gt;2.358,123,IF(V70&gt;2.354,124,IF(V70&gt;2.351,125,IF(V70&gt;2.347,126,IF(V70&gt;2.344,127,IF(V70&gt;2.34,128,IF(V70&gt;2.337,129,IF(V70&gt;2.333,130,IF(V70&gt;2.33,131,IF(V70&gt;2.326,132,IF(V70&gt;2.323,133,IF(V70&gt;2.32,134,IF(V70&gt;2.317,135,IF(V70&gt;2.314,136,IF(V70&gt;2.311,137,IF(V70&gt;2.308,138,IF(V70&gt;2.305,139,IF(V70&gt;2.302,140,IF(V70&gt;2.3,141,IF(V70&gt;2.297,142,IF(V70&gt;2.295,143,IF(V70&gt;2.292,144,IF(V70&gt;2.29,145,IF(V70&gt;2.287,146,IF(V70&gt;2.285,147,IF(V70&gt;2.282,148,IF(V70&gt;2.28,149,IF(V70&lt;2.2801,150,))))))))))))))))))))))))))))))))</f>
        <v>0</v>
      </c>
      <c r="Z70" s="3">
        <f t="shared" ref="Z70:Z105" si="51">W70+X70+Y70</f>
        <v>0</v>
      </c>
      <c r="AA70" s="3">
        <f t="shared" ref="AA70:AA105" si="52">Z70</f>
        <v>0</v>
      </c>
      <c r="AB70" s="3">
        <v>0</v>
      </c>
      <c r="AC70" s="3">
        <f t="shared" ref="AC70:AC105" si="53">IF(AB70&lt;466,0,IF(AB70&lt;470,60,IF(AB70&lt;474,61,IF(AB70&lt;478,62,IF(AB70&lt;482,63,IF(AB70&lt;486,64,IF(AB70&lt;490,65,IF(AB70&lt;494,66,IF(AB70&lt;498,67,IF(AB70&lt;502,68,IF(AB70&lt;506,69,IF(AB70&lt;510,70,IF(AB70&lt;514,71,IF(AB70&lt;517,72,IF(AB70&lt;521,73,IF(AB70&lt;524,74,IF(AB70&lt;527,75,IF(AB70&lt;530,76,IF(AB70&lt;533,77,IF(AB70&lt;536,78,IF(AB70&lt;539,79,IF(AB70&lt;541,80,IF(AB70&lt;544,81,IF(AB70&lt;547,82,IF(AB70&lt;550,83,IF(AB70&lt;552,84,IF(AB70&lt;555,85,IF(AB70&lt;558,86,IF(AB70&lt;560,87,IF(AB70&lt;563,88,IF(AB70&lt;566,89,IF(AB70&lt;568,90,IF(AB70&lt;571,91,IF(AB70&lt;574,92,IF(AB70&lt;576,93,IF(AB70&lt;579,94,IF(AB70&lt;582,95,IF(AB70&lt;584,96,IF(AB70&lt;587,97,IF(AB70&lt;590,98,IF(AB70&lt;592,99,IF(AB70&lt;595,100,IF(AB70&lt;598,101,IF(AB70&lt;600,102,IF(AB70&lt;603,103,IF(AB70&lt;606,104,IF(AB70&lt;608,105,IF(AB70&lt;611,106,IF(AB70&lt;614,107,IF(AB70&lt;616,108,IF(AB70&lt;619,109,IF(AB70&lt;622,110,IF(AB70&lt;624,111,IF(AB70&lt;627,112,IF(AB70&lt;630,113,IF(AB70&lt;632,114,IF(AB70&lt;635,115,IF(AB70&lt;637,116,IF(AB70&lt;640,117,IF(AB70&lt;642,118,IF(AB70&lt;644,119,)))))))))))))))))))))))))))))))))))))))))))))))))))))))))))))</f>
        <v>0</v>
      </c>
      <c r="AD70" s="3">
        <f t="shared" ref="AD70:AD105" si="54">IF(AB70&lt;269,0,IF(AB70&lt;295,1,IF(AB70&lt;297,2,IF(AB70&lt;299,3,IF(AB70&lt;301,4,IF(AB70&lt;303,5,IF(AB70&lt;305,6,IF(AB70&lt;307,7,IF(AB70&lt;309,8,IF(AB70&lt;311,9,IF(AB70&lt;313,10,IF(AB70&lt;315,11,IF(AB70&lt;317,12,IF(AB70&lt;319,13,IF(AB70&lt;321,14,IF(AB70&lt;323,15,IF(AB70&lt;325,16,IF(AB70&lt;327,17,IF(AB70&lt;329,18,IF(AB70&lt;331,19,IF(AB70&lt;333,20,IF(AB70&lt;335,21,IF(AB70&lt;337,22,IF(AB70&lt;339,23,IF(AB70&lt;341,24,IF(AB70&lt;343,25,IF(AB70&lt;345,26,IF(AB70&lt;347,27,IF(AB70&lt;350,28,IF(AB70&lt;352,29,IF(AB70&lt;356,30,IF(AB70&lt;359,31,IF(AB70&lt;365,32,IF(AB70&lt;366,33,IF(AB70&lt;368,34,IF(AB70&lt;371,35,IF(AB70&lt;374,36,IF(AB70&lt;378,37,IF(AB70&lt;382,38,IF(AB70&lt;386,39,IF(AB70&lt;390,40,IF(AB70&lt;394,41,IF(AB70&lt;398,42,IF(AB70&lt;402,43,IF(AB70&lt;406,44,IF(AB70&lt;410,45,IF(AB70&lt;414,46,IF(AB70&lt;418,47,IF(AB70&lt;422,48,IF(AB70&lt;426,49,IF(AB70&lt;430,50,IF(AB70&lt;434,51,IF(AB70&lt;438,52,IF(AB70&lt;442,53,IF(AB70&lt;446,54,IF(AB70&lt;450,55,IF(AB70&lt;454,56,IF(AB70&lt;458,57,IF(AB70&lt;462,58,IF(AB70&lt;466,59,))))))))))))))))))))))))))))))))))))))))))))))))))))))))))))</f>
        <v>0</v>
      </c>
      <c r="AE70" s="3">
        <f t="shared" ref="AE70:AE105" si="55">IF(AB70&lt;644,0,IF(AB70&lt;646,120,IF(AB70&lt;648,121,IF(AB70&lt;650,122,IF(AB70&lt;652,123,IF(AB70&lt;654,124,IF(AB70&lt;656,125,IF(AB70&lt;658,126,IF(AB70&lt;660,127,IF(AB70&lt;662,128,IF(AB70&lt;664,129,IF(AB70&lt;666,130,IF(AB70&lt;668,131,IF(AB70&lt;670,132,IF(AB70&lt;672,133,IF(AB70&lt;674,134,IF(AB70&lt;676,135,IF(AB70&lt;678,136,IF(AB70&lt;680,137,IF(AB70&lt;682,138,IF(AB70&lt;684,139,IF(AB70&lt;686,140,IF(AB70&lt;688,141,IF(AB70&lt;689,142,IF(AB70&lt;691,143,IF(AB70&lt;693,144,IF(AB70&lt;694,145,IF(AB70&lt;696,146,IF(AB70&lt;697,147,IF(AB70&lt;699,148,IF(AB70&lt;700,149,IF(AB70&gt;699,150,))))))))))))))))))))))))))))))))</f>
        <v>0</v>
      </c>
      <c r="AF70" s="3">
        <f t="shared" ref="AF70:AF105" si="56">AC70+AD70+AE70</f>
        <v>0</v>
      </c>
      <c r="AG70" s="3">
        <f t="shared" ref="AG70:AG105" si="57">AF70</f>
        <v>0</v>
      </c>
      <c r="AH70" s="3">
        <v>0</v>
      </c>
      <c r="AI70" s="3">
        <f t="shared" ref="AI70:AI105" si="58">IF(AH70&lt;48.3,0,IF(AH70&lt;49,60,IF(AH70&lt;49.7,61,IF(AH70&lt;50.4,62,IF(AH70&lt;51.1,63,IF(AH70&lt;51.8,64,IF(AH70&lt;52.5,65,IF(AH70&lt;53.2,66,IF(AH70&lt;53.9,67,IF(AH70&lt;54.6,68,IF(AH70&lt;55.3,69,IF(AH70&lt;56,70,IF(AH70&lt;56.7,71,IF(AH70&lt;57.4,72,IF(AH70&lt;58.1,73,IF(AH70&lt;58.8,74,IF(AH70&lt;59.5,75,IF(AH70&lt;60.2,76,IF(AH70&lt;60.9,77,IF(AH70&lt;61.6,78,IF(AH70&lt;62.3,79,IF(AH70&lt;63,80,IF(AH70&lt;63.7,81,IF(AH70&lt;64.4,82,IF(AH70&lt;65.1,83,IF(AH70&lt;65.8,84,IF(AH70&lt;66.5,85,IF(AH70&lt;67.2,86,IF(AH70&lt;67.9,87,IF(AH70&lt;68.6,88,IF(AH70&lt;69.3,89,IF(AH70&lt;70,90,IF(AH70&lt;70.7,91,IF(AH70&lt;71.4,92,IF(AH70&lt;72.1,93,IF(AH70&lt;72.8,94,IF(AH70&lt;73.5,95,IF(AH70&lt;74.2,96,IF(AH70&lt;74.9,97,IF(AH70&lt;75.6,98,IF(AH70&lt;76.3,99,IF(AH70&lt;77,100,IF(AH70&lt;77.7,101,IF(AH70&lt;78.4,102,IF(AH70&lt;79.1,103,IF(AH70&lt;79.8,104,IF(AH70&lt;80.5,105,IF(AH70&lt;81.2,106,IF(AH70&lt;81.9,107,IF(AH70&lt;82.6,108,IF(AH70&lt;83.3,109,IF(AH70&lt;84,110,IF(AH70&lt;84.7,111,IF(AH70&lt;85.4,112,IF(AH70&lt;86.1,113,IF(AH70&lt;86.8,114,IF(AH70&lt;87.5,115,IF(AH70&lt;88.2,116,IF(AH70&lt;88.9,117,IF(AH70&lt;89.6,118,IF(AH70&lt;90.3,119,)))))))))))))))))))))))))))))))))))))))))))))))))))))))))))))</f>
        <v>0</v>
      </c>
      <c r="AJ70" s="3">
        <f t="shared" ref="AJ70:AJ105" si="59">IF(AH70&lt;7,0,IF(AH70&lt;7.7,1,IF(AH70&lt;8.4,2,IF(AH70&lt;9.1,3,IF(AH70&lt;9.8,4,IF(AH70&lt;10.5,5,IF(AH70&lt;11.2,6,IF(AH70&lt;11.9,7,IF(AH70&lt;12.6,8,IF(AH70&lt;13.3,9,IF(AH70&lt;14,10,IF(AH70&lt;14.7,11,IF(AH70&lt;15.4,12,IF(AH70&lt;16.1,13,IF(AH70&lt;16.8,14,IF(AH70&lt;17.5,15,IF(AH70&lt;19.2,16,IF(AH70&lt;18.9,17,IF(AH70&lt;19.6,18,IF(AH70&lt;20.3,19,IF(AH70&lt;21,20,IF(AH70&lt;21.7,21,IF(AH70&lt;22.4,22,IF(AH70&lt;23.1,23,IF(AH70&lt;23.8,24,IF(AH70&lt;24.5,25,IF(AH70&lt;25.2,26,IF(AH70&lt;25.9,27,IF(AH70&lt;26.6,28,IF(AH70&lt;27.3,29,IF(AH70&lt;28,30,IF(AH70&lt;28.7,31,IF(AH70&lt;29.4,32,IF(AH70&lt;30.1,33,IF(AH70&lt;30.8,34,IF(AH70&lt;31.5,35,IF(AH70&lt;32.2,36,IF(AH70&lt;32.9,37,IF(AH70&lt;33.6,38,IF(AH70&lt;34.3,39,IF(AH70&lt;35,40,IF(AH70&lt;35.7,41,IF(AH70&lt;36.4,42,IF(AH70&lt;37.1,43,IF(AH70&lt;37.8,44,IF(AH70&lt;38.5,45,IF(AH70&lt;39.2,46,IF(AH70&lt;39.9,47,IF(AH70&lt;40.6,48,IF(AH70&lt;41.3,49,IF(AH70&lt;42,50,IF(AH70&lt;42.7,51,IF(AH70&lt;43.4,52,IF(AH70&lt;44.1,53,IF(AH70&lt;44.8,54,IF(AH70&lt;45.5,55,IF(AH70&lt;46.2,56,IF(AH70&lt;46.9,57,IF(AH70&lt;47.6,58,IF(AH70&lt;48.3,59,))))))))))))))))))))))))))))))))))))))))))))))))))))))))))))</f>
        <v>0</v>
      </c>
      <c r="AK70" s="3">
        <f t="shared" ref="AK70:AK105" si="60">IF(AH70&lt;90.3,0,IF(AH70&lt;91,120,IF(AH70&lt;91.7,121,IF(AH70&lt;92.4,122,IF(AH70&lt;93.1,123,IF(AH70&lt;93.8,124,IF(AH70&lt;94.5,125,IF(AH70&lt;95.2,126,IF(AH70&lt;95.9,127,IF(AH70&lt;96.6,128,IF(AH70&lt;97.3,129,IF(AH70&lt;98,130,IF(AH70&lt;98.7,131,IF(AH70&lt;99.4,132,IF(AH70&lt;100.1,133,IF(AH70&lt;100.8,134,IF(AH70&lt;101.5,135,IF(AH70&lt;102.2,136,IF(AH70&lt;102.9,137,IF(AH70&lt;103.6,138,IF(AH70&lt;104.3,139,IF(AH70&lt;105,140,IF(AH70&lt;105.7,141,IF(AH70&lt;106.4,142,IF(AH70&lt;107.1,143,IF(AH70&lt;107.8,144,IF(AH70&lt;108.5,145,IF(AH70&lt;109.2,146,IF(AH70&lt;109.9,147,IF(AH70&lt;110.6,148,IF(AH70&lt;111.3,149,IF(AH70&gt;111.29,150,))))))))))))))))))))))))))))))))</f>
        <v>0</v>
      </c>
      <c r="AL70" s="3">
        <f t="shared" ref="AL70:AL105" si="61">AI70+AJ70+AK70</f>
        <v>0</v>
      </c>
      <c r="AM70" s="3">
        <f t="shared" ref="AM70:AM105" si="62">AL70</f>
        <v>0</v>
      </c>
      <c r="AN70" s="3">
        <f t="shared" ref="AN70:AN105" si="63">I70+O70+U70+AA70+AG70+AM70</f>
        <v>0</v>
      </c>
      <c r="AO70" s="3">
        <f t="shared" ref="AO70:AO105" si="64">AN70</f>
        <v>0</v>
      </c>
      <c r="AP70" s="3">
        <f t="shared" ref="AP70:AP105" si="65">IF(ISNUMBER(AO70),RANK(AO70,$AO$5:$AO$105,0),"")</f>
        <v>5</v>
      </c>
    </row>
    <row r="71" spans="1:42" x14ac:dyDescent="0.25">
      <c r="A71">
        <v>67</v>
      </c>
      <c r="D71" s="3">
        <v>60</v>
      </c>
      <c r="E71" s="3">
        <f t="shared" si="33"/>
        <v>0</v>
      </c>
      <c r="F71" s="3">
        <f t="shared" si="34"/>
        <v>0</v>
      </c>
      <c r="G71" s="3">
        <f t="shared" si="35"/>
        <v>0</v>
      </c>
      <c r="H71" s="3">
        <f t="shared" si="36"/>
        <v>0</v>
      </c>
      <c r="I71" s="3">
        <f t="shared" si="37"/>
        <v>0</v>
      </c>
      <c r="J71" s="3">
        <v>60</v>
      </c>
      <c r="K71" s="3">
        <f t="shared" si="38"/>
        <v>0</v>
      </c>
      <c r="L71" s="3">
        <f t="shared" si="39"/>
        <v>0</v>
      </c>
      <c r="M71" s="3">
        <f t="shared" si="40"/>
        <v>0</v>
      </c>
      <c r="N71" s="3">
        <f t="shared" si="41"/>
        <v>0</v>
      </c>
      <c r="O71" s="3">
        <f t="shared" si="42"/>
        <v>0</v>
      </c>
      <c r="P71" s="3">
        <v>80</v>
      </c>
      <c r="Q71" s="3">
        <f t="shared" si="43"/>
        <v>0</v>
      </c>
      <c r="R71" s="3">
        <f t="shared" si="44"/>
        <v>0</v>
      </c>
      <c r="S71" s="3">
        <f t="shared" si="45"/>
        <v>0</v>
      </c>
      <c r="T71" s="3">
        <f t="shared" si="46"/>
        <v>0</v>
      </c>
      <c r="U71" s="3">
        <f t="shared" si="47"/>
        <v>0</v>
      </c>
      <c r="V71" s="3">
        <v>10</v>
      </c>
      <c r="W71" s="3">
        <f t="shared" si="48"/>
        <v>0</v>
      </c>
      <c r="X71" s="3">
        <f t="shared" si="49"/>
        <v>0</v>
      </c>
      <c r="Y71" s="3">
        <f t="shared" si="50"/>
        <v>0</v>
      </c>
      <c r="Z71" s="3">
        <f t="shared" si="51"/>
        <v>0</v>
      </c>
      <c r="AA71" s="3">
        <f t="shared" si="52"/>
        <v>0</v>
      </c>
      <c r="AB71" s="3">
        <v>0</v>
      </c>
      <c r="AC71" s="3">
        <f t="shared" si="53"/>
        <v>0</v>
      </c>
      <c r="AD71" s="3">
        <f t="shared" si="54"/>
        <v>0</v>
      </c>
      <c r="AE71" s="3">
        <f t="shared" si="55"/>
        <v>0</v>
      </c>
      <c r="AF71" s="3">
        <f t="shared" si="56"/>
        <v>0</v>
      </c>
      <c r="AG71" s="3">
        <f t="shared" si="57"/>
        <v>0</v>
      </c>
      <c r="AH71" s="3">
        <v>0</v>
      </c>
      <c r="AI71" s="3">
        <f t="shared" si="58"/>
        <v>0</v>
      </c>
      <c r="AJ71" s="3">
        <f t="shared" si="59"/>
        <v>0</v>
      </c>
      <c r="AK71" s="3">
        <f t="shared" si="60"/>
        <v>0</v>
      </c>
      <c r="AL71" s="3">
        <f t="shared" si="61"/>
        <v>0</v>
      </c>
      <c r="AM71" s="3">
        <f t="shared" si="62"/>
        <v>0</v>
      </c>
      <c r="AN71" s="3">
        <f t="shared" si="63"/>
        <v>0</v>
      </c>
      <c r="AO71" s="3">
        <f t="shared" si="64"/>
        <v>0</v>
      </c>
      <c r="AP71" s="3">
        <f t="shared" si="65"/>
        <v>5</v>
      </c>
    </row>
    <row r="72" spans="1:42" x14ac:dyDescent="0.25">
      <c r="A72">
        <v>68</v>
      </c>
      <c r="D72" s="3">
        <v>60</v>
      </c>
      <c r="E72" s="3">
        <f t="shared" si="33"/>
        <v>0</v>
      </c>
      <c r="F72" s="3">
        <f t="shared" si="34"/>
        <v>0</v>
      </c>
      <c r="G72" s="3">
        <f t="shared" si="35"/>
        <v>0</v>
      </c>
      <c r="H72" s="3">
        <f t="shared" si="36"/>
        <v>0</v>
      </c>
      <c r="I72" s="3">
        <f t="shared" si="37"/>
        <v>0</v>
      </c>
      <c r="J72" s="3">
        <v>60</v>
      </c>
      <c r="K72" s="3">
        <f t="shared" si="38"/>
        <v>0</v>
      </c>
      <c r="L72" s="3">
        <f t="shared" si="39"/>
        <v>0</v>
      </c>
      <c r="M72" s="3">
        <f t="shared" si="40"/>
        <v>0</v>
      </c>
      <c r="N72" s="3">
        <f t="shared" si="41"/>
        <v>0</v>
      </c>
      <c r="O72" s="3">
        <f t="shared" si="42"/>
        <v>0</v>
      </c>
      <c r="P72" s="3">
        <v>80</v>
      </c>
      <c r="Q72" s="3">
        <f t="shared" si="43"/>
        <v>0</v>
      </c>
      <c r="R72" s="3">
        <f t="shared" si="44"/>
        <v>0</v>
      </c>
      <c r="S72" s="3">
        <f t="shared" si="45"/>
        <v>0</v>
      </c>
      <c r="T72" s="3">
        <f t="shared" si="46"/>
        <v>0</v>
      </c>
      <c r="U72" s="3">
        <f t="shared" si="47"/>
        <v>0</v>
      </c>
      <c r="V72" s="3">
        <v>10</v>
      </c>
      <c r="W72" s="3">
        <f t="shared" si="48"/>
        <v>0</v>
      </c>
      <c r="X72" s="3">
        <f t="shared" si="49"/>
        <v>0</v>
      </c>
      <c r="Y72" s="3">
        <f t="shared" si="50"/>
        <v>0</v>
      </c>
      <c r="Z72" s="3">
        <f t="shared" si="51"/>
        <v>0</v>
      </c>
      <c r="AA72" s="3">
        <f t="shared" si="52"/>
        <v>0</v>
      </c>
      <c r="AB72" s="3">
        <v>0</v>
      </c>
      <c r="AC72" s="3">
        <f t="shared" si="53"/>
        <v>0</v>
      </c>
      <c r="AD72" s="3">
        <f t="shared" si="54"/>
        <v>0</v>
      </c>
      <c r="AE72" s="3">
        <f t="shared" si="55"/>
        <v>0</v>
      </c>
      <c r="AF72" s="3">
        <f t="shared" si="56"/>
        <v>0</v>
      </c>
      <c r="AG72" s="3">
        <f t="shared" si="57"/>
        <v>0</v>
      </c>
      <c r="AH72" s="3">
        <v>0</v>
      </c>
      <c r="AI72" s="3">
        <f t="shared" si="58"/>
        <v>0</v>
      </c>
      <c r="AJ72" s="3">
        <f t="shared" si="59"/>
        <v>0</v>
      </c>
      <c r="AK72" s="3">
        <f t="shared" si="60"/>
        <v>0</v>
      </c>
      <c r="AL72" s="3">
        <f t="shared" si="61"/>
        <v>0</v>
      </c>
      <c r="AM72" s="3">
        <f t="shared" si="62"/>
        <v>0</v>
      </c>
      <c r="AN72" s="3">
        <f t="shared" si="63"/>
        <v>0</v>
      </c>
      <c r="AO72" s="3">
        <f t="shared" si="64"/>
        <v>0</v>
      </c>
      <c r="AP72" s="3">
        <f t="shared" si="65"/>
        <v>5</v>
      </c>
    </row>
    <row r="73" spans="1:42" x14ac:dyDescent="0.25">
      <c r="A73">
        <v>69</v>
      </c>
      <c r="D73" s="3">
        <v>60</v>
      </c>
      <c r="E73" s="3">
        <f t="shared" si="33"/>
        <v>0</v>
      </c>
      <c r="F73" s="3">
        <f t="shared" si="34"/>
        <v>0</v>
      </c>
      <c r="G73" s="3">
        <f t="shared" si="35"/>
        <v>0</v>
      </c>
      <c r="H73" s="3">
        <f t="shared" si="36"/>
        <v>0</v>
      </c>
      <c r="I73" s="3">
        <f t="shared" si="37"/>
        <v>0</v>
      </c>
      <c r="J73" s="3">
        <v>60</v>
      </c>
      <c r="K73" s="3">
        <f t="shared" si="38"/>
        <v>0</v>
      </c>
      <c r="L73" s="3">
        <f t="shared" si="39"/>
        <v>0</v>
      </c>
      <c r="M73" s="3">
        <f t="shared" si="40"/>
        <v>0</v>
      </c>
      <c r="N73" s="3">
        <f t="shared" si="41"/>
        <v>0</v>
      </c>
      <c r="O73" s="3">
        <f t="shared" si="42"/>
        <v>0</v>
      </c>
      <c r="P73" s="3">
        <v>80</v>
      </c>
      <c r="Q73" s="3">
        <f t="shared" si="43"/>
        <v>0</v>
      </c>
      <c r="R73" s="3">
        <f t="shared" si="44"/>
        <v>0</v>
      </c>
      <c r="S73" s="3">
        <f t="shared" si="45"/>
        <v>0</v>
      </c>
      <c r="T73" s="3">
        <f t="shared" si="46"/>
        <v>0</v>
      </c>
      <c r="U73" s="3">
        <f t="shared" si="47"/>
        <v>0</v>
      </c>
      <c r="V73" s="3">
        <v>10</v>
      </c>
      <c r="W73" s="3">
        <f t="shared" si="48"/>
        <v>0</v>
      </c>
      <c r="X73" s="3">
        <f t="shared" si="49"/>
        <v>0</v>
      </c>
      <c r="Y73" s="3">
        <f t="shared" si="50"/>
        <v>0</v>
      </c>
      <c r="Z73" s="3">
        <f t="shared" si="51"/>
        <v>0</v>
      </c>
      <c r="AA73" s="3">
        <f t="shared" si="52"/>
        <v>0</v>
      </c>
      <c r="AB73" s="3">
        <v>0</v>
      </c>
      <c r="AC73" s="3">
        <f t="shared" si="53"/>
        <v>0</v>
      </c>
      <c r="AD73" s="3">
        <f t="shared" si="54"/>
        <v>0</v>
      </c>
      <c r="AE73" s="3">
        <f t="shared" si="55"/>
        <v>0</v>
      </c>
      <c r="AF73" s="3">
        <f t="shared" si="56"/>
        <v>0</v>
      </c>
      <c r="AG73" s="3">
        <f t="shared" si="57"/>
        <v>0</v>
      </c>
      <c r="AH73" s="3">
        <v>0</v>
      </c>
      <c r="AI73" s="3">
        <f t="shared" si="58"/>
        <v>0</v>
      </c>
      <c r="AJ73" s="3">
        <f t="shared" si="59"/>
        <v>0</v>
      </c>
      <c r="AK73" s="3">
        <f t="shared" si="60"/>
        <v>0</v>
      </c>
      <c r="AL73" s="3">
        <f t="shared" si="61"/>
        <v>0</v>
      </c>
      <c r="AM73" s="3">
        <f t="shared" si="62"/>
        <v>0</v>
      </c>
      <c r="AN73" s="3">
        <f t="shared" si="63"/>
        <v>0</v>
      </c>
      <c r="AO73" s="3">
        <f t="shared" si="64"/>
        <v>0</v>
      </c>
      <c r="AP73" s="3">
        <f t="shared" si="65"/>
        <v>5</v>
      </c>
    </row>
    <row r="74" spans="1:42" x14ac:dyDescent="0.25">
      <c r="A74">
        <v>70</v>
      </c>
      <c r="D74" s="3">
        <v>60</v>
      </c>
      <c r="E74" s="3">
        <f t="shared" si="33"/>
        <v>0</v>
      </c>
      <c r="F74" s="3">
        <f t="shared" si="34"/>
        <v>0</v>
      </c>
      <c r="G74" s="3">
        <f t="shared" si="35"/>
        <v>0</v>
      </c>
      <c r="H74" s="3">
        <f t="shared" si="36"/>
        <v>0</v>
      </c>
      <c r="I74" s="3">
        <f t="shared" si="37"/>
        <v>0</v>
      </c>
      <c r="J74" s="3">
        <v>60</v>
      </c>
      <c r="K74" s="3">
        <f t="shared" si="38"/>
        <v>0</v>
      </c>
      <c r="L74" s="3">
        <f t="shared" si="39"/>
        <v>0</v>
      </c>
      <c r="M74" s="3">
        <f t="shared" si="40"/>
        <v>0</v>
      </c>
      <c r="N74" s="3">
        <f t="shared" si="41"/>
        <v>0</v>
      </c>
      <c r="O74" s="3">
        <f t="shared" si="42"/>
        <v>0</v>
      </c>
      <c r="P74" s="3">
        <v>80</v>
      </c>
      <c r="Q74" s="3">
        <f t="shared" si="43"/>
        <v>0</v>
      </c>
      <c r="R74" s="3">
        <f t="shared" si="44"/>
        <v>0</v>
      </c>
      <c r="S74" s="3">
        <f t="shared" si="45"/>
        <v>0</v>
      </c>
      <c r="T74" s="3">
        <f t="shared" si="46"/>
        <v>0</v>
      </c>
      <c r="U74" s="3">
        <f t="shared" si="47"/>
        <v>0</v>
      </c>
      <c r="V74" s="3">
        <v>10</v>
      </c>
      <c r="W74" s="3">
        <f t="shared" si="48"/>
        <v>0</v>
      </c>
      <c r="X74" s="3">
        <f t="shared" si="49"/>
        <v>0</v>
      </c>
      <c r="Y74" s="3">
        <f t="shared" si="50"/>
        <v>0</v>
      </c>
      <c r="Z74" s="3">
        <f t="shared" si="51"/>
        <v>0</v>
      </c>
      <c r="AA74" s="3">
        <f t="shared" si="52"/>
        <v>0</v>
      </c>
      <c r="AB74" s="3">
        <v>0</v>
      </c>
      <c r="AC74" s="3">
        <f t="shared" si="53"/>
        <v>0</v>
      </c>
      <c r="AD74" s="3">
        <f t="shared" si="54"/>
        <v>0</v>
      </c>
      <c r="AE74" s="3">
        <f t="shared" si="55"/>
        <v>0</v>
      </c>
      <c r="AF74" s="3">
        <f t="shared" si="56"/>
        <v>0</v>
      </c>
      <c r="AG74" s="3">
        <f t="shared" si="57"/>
        <v>0</v>
      </c>
      <c r="AH74" s="3">
        <v>0</v>
      </c>
      <c r="AI74" s="3">
        <f t="shared" si="58"/>
        <v>0</v>
      </c>
      <c r="AJ74" s="3">
        <f t="shared" si="59"/>
        <v>0</v>
      </c>
      <c r="AK74" s="3">
        <f t="shared" si="60"/>
        <v>0</v>
      </c>
      <c r="AL74" s="3">
        <f t="shared" si="61"/>
        <v>0</v>
      </c>
      <c r="AM74" s="3">
        <f t="shared" si="62"/>
        <v>0</v>
      </c>
      <c r="AN74" s="3">
        <f t="shared" si="63"/>
        <v>0</v>
      </c>
      <c r="AO74" s="3">
        <f t="shared" si="64"/>
        <v>0</v>
      </c>
      <c r="AP74" s="3">
        <f t="shared" si="65"/>
        <v>5</v>
      </c>
    </row>
    <row r="75" spans="1:42" x14ac:dyDescent="0.25">
      <c r="A75">
        <v>71</v>
      </c>
      <c r="D75" s="3">
        <v>60</v>
      </c>
      <c r="E75" s="3">
        <f t="shared" si="33"/>
        <v>0</v>
      </c>
      <c r="F75" s="3">
        <f t="shared" si="34"/>
        <v>0</v>
      </c>
      <c r="G75" s="3">
        <f t="shared" si="35"/>
        <v>0</v>
      </c>
      <c r="H75" s="3">
        <f t="shared" si="36"/>
        <v>0</v>
      </c>
      <c r="I75" s="3">
        <f t="shared" si="37"/>
        <v>0</v>
      </c>
      <c r="J75" s="3">
        <v>60</v>
      </c>
      <c r="K75" s="3">
        <f t="shared" si="38"/>
        <v>0</v>
      </c>
      <c r="L75" s="3">
        <f t="shared" si="39"/>
        <v>0</v>
      </c>
      <c r="M75" s="3">
        <f t="shared" si="40"/>
        <v>0</v>
      </c>
      <c r="N75" s="3">
        <f t="shared" si="41"/>
        <v>0</v>
      </c>
      <c r="O75" s="3">
        <f t="shared" si="42"/>
        <v>0</v>
      </c>
      <c r="P75" s="3">
        <v>80</v>
      </c>
      <c r="Q75" s="3">
        <f t="shared" si="43"/>
        <v>0</v>
      </c>
      <c r="R75" s="3">
        <f t="shared" si="44"/>
        <v>0</v>
      </c>
      <c r="S75" s="3">
        <f t="shared" si="45"/>
        <v>0</v>
      </c>
      <c r="T75" s="3">
        <f t="shared" si="46"/>
        <v>0</v>
      </c>
      <c r="U75" s="3">
        <f t="shared" si="47"/>
        <v>0</v>
      </c>
      <c r="V75" s="3">
        <v>10</v>
      </c>
      <c r="W75" s="3">
        <f t="shared" si="48"/>
        <v>0</v>
      </c>
      <c r="X75" s="3">
        <f t="shared" si="49"/>
        <v>0</v>
      </c>
      <c r="Y75" s="3">
        <f t="shared" si="50"/>
        <v>0</v>
      </c>
      <c r="Z75" s="3">
        <f t="shared" si="51"/>
        <v>0</v>
      </c>
      <c r="AA75" s="3">
        <f t="shared" si="52"/>
        <v>0</v>
      </c>
      <c r="AB75" s="3">
        <v>0</v>
      </c>
      <c r="AC75" s="3">
        <f t="shared" si="53"/>
        <v>0</v>
      </c>
      <c r="AD75" s="3">
        <f t="shared" si="54"/>
        <v>0</v>
      </c>
      <c r="AE75" s="3">
        <f t="shared" si="55"/>
        <v>0</v>
      </c>
      <c r="AF75" s="3">
        <f t="shared" si="56"/>
        <v>0</v>
      </c>
      <c r="AG75" s="3">
        <f t="shared" si="57"/>
        <v>0</v>
      </c>
      <c r="AH75" s="3">
        <v>0</v>
      </c>
      <c r="AI75" s="3">
        <f t="shared" si="58"/>
        <v>0</v>
      </c>
      <c r="AJ75" s="3">
        <f t="shared" si="59"/>
        <v>0</v>
      </c>
      <c r="AK75" s="3">
        <f t="shared" si="60"/>
        <v>0</v>
      </c>
      <c r="AL75" s="3">
        <f t="shared" si="61"/>
        <v>0</v>
      </c>
      <c r="AM75" s="3">
        <f t="shared" si="62"/>
        <v>0</v>
      </c>
      <c r="AN75" s="3">
        <f t="shared" si="63"/>
        <v>0</v>
      </c>
      <c r="AO75" s="3">
        <f t="shared" si="64"/>
        <v>0</v>
      </c>
      <c r="AP75" s="3">
        <f t="shared" si="65"/>
        <v>5</v>
      </c>
    </row>
    <row r="76" spans="1:42" x14ac:dyDescent="0.25">
      <c r="A76">
        <v>72</v>
      </c>
      <c r="D76" s="3">
        <v>60</v>
      </c>
      <c r="E76" s="3">
        <f t="shared" si="33"/>
        <v>0</v>
      </c>
      <c r="F76" s="3">
        <f t="shared" si="34"/>
        <v>0</v>
      </c>
      <c r="G76" s="3">
        <f t="shared" si="35"/>
        <v>0</v>
      </c>
      <c r="H76" s="3">
        <f t="shared" si="36"/>
        <v>0</v>
      </c>
      <c r="I76" s="3">
        <f t="shared" si="37"/>
        <v>0</v>
      </c>
      <c r="J76" s="3">
        <v>60</v>
      </c>
      <c r="K76" s="3">
        <f t="shared" si="38"/>
        <v>0</v>
      </c>
      <c r="L76" s="3">
        <f t="shared" si="39"/>
        <v>0</v>
      </c>
      <c r="M76" s="3">
        <f t="shared" si="40"/>
        <v>0</v>
      </c>
      <c r="N76" s="3">
        <f t="shared" si="41"/>
        <v>0</v>
      </c>
      <c r="O76" s="3">
        <f t="shared" si="42"/>
        <v>0</v>
      </c>
      <c r="P76" s="3">
        <v>80</v>
      </c>
      <c r="Q76" s="3">
        <f t="shared" si="43"/>
        <v>0</v>
      </c>
      <c r="R76" s="3">
        <f t="shared" si="44"/>
        <v>0</v>
      </c>
      <c r="S76" s="3">
        <f t="shared" si="45"/>
        <v>0</v>
      </c>
      <c r="T76" s="3">
        <f t="shared" si="46"/>
        <v>0</v>
      </c>
      <c r="U76" s="3">
        <f t="shared" si="47"/>
        <v>0</v>
      </c>
      <c r="V76" s="3">
        <v>10</v>
      </c>
      <c r="W76" s="3">
        <f t="shared" si="48"/>
        <v>0</v>
      </c>
      <c r="X76" s="3">
        <f t="shared" si="49"/>
        <v>0</v>
      </c>
      <c r="Y76" s="3">
        <f t="shared" si="50"/>
        <v>0</v>
      </c>
      <c r="Z76" s="3">
        <f t="shared" si="51"/>
        <v>0</v>
      </c>
      <c r="AA76" s="3">
        <f t="shared" si="52"/>
        <v>0</v>
      </c>
      <c r="AB76" s="3">
        <v>0</v>
      </c>
      <c r="AC76" s="3">
        <f t="shared" si="53"/>
        <v>0</v>
      </c>
      <c r="AD76" s="3">
        <f t="shared" si="54"/>
        <v>0</v>
      </c>
      <c r="AE76" s="3">
        <f t="shared" si="55"/>
        <v>0</v>
      </c>
      <c r="AF76" s="3">
        <f t="shared" si="56"/>
        <v>0</v>
      </c>
      <c r="AG76" s="3">
        <f t="shared" si="57"/>
        <v>0</v>
      </c>
      <c r="AH76" s="3">
        <v>0</v>
      </c>
      <c r="AI76" s="3">
        <f t="shared" si="58"/>
        <v>0</v>
      </c>
      <c r="AJ76" s="3">
        <f t="shared" si="59"/>
        <v>0</v>
      </c>
      <c r="AK76" s="3">
        <f t="shared" si="60"/>
        <v>0</v>
      </c>
      <c r="AL76" s="3">
        <f t="shared" si="61"/>
        <v>0</v>
      </c>
      <c r="AM76" s="3">
        <f t="shared" si="62"/>
        <v>0</v>
      </c>
      <c r="AN76" s="3">
        <f t="shared" si="63"/>
        <v>0</v>
      </c>
      <c r="AO76" s="3">
        <f t="shared" si="64"/>
        <v>0</v>
      </c>
      <c r="AP76" s="3">
        <f t="shared" si="65"/>
        <v>5</v>
      </c>
    </row>
    <row r="77" spans="1:42" x14ac:dyDescent="0.25">
      <c r="A77">
        <v>73</v>
      </c>
      <c r="D77" s="3">
        <v>60</v>
      </c>
      <c r="E77" s="3">
        <f t="shared" si="33"/>
        <v>0</v>
      </c>
      <c r="F77" s="3">
        <f t="shared" si="34"/>
        <v>0</v>
      </c>
      <c r="G77" s="3">
        <f t="shared" si="35"/>
        <v>0</v>
      </c>
      <c r="H77" s="3">
        <f t="shared" si="36"/>
        <v>0</v>
      </c>
      <c r="I77" s="3">
        <f t="shared" si="37"/>
        <v>0</v>
      </c>
      <c r="J77" s="3">
        <v>60</v>
      </c>
      <c r="K77" s="3">
        <f t="shared" si="38"/>
        <v>0</v>
      </c>
      <c r="L77" s="3">
        <f t="shared" si="39"/>
        <v>0</v>
      </c>
      <c r="M77" s="3">
        <f t="shared" si="40"/>
        <v>0</v>
      </c>
      <c r="N77" s="3">
        <f t="shared" si="41"/>
        <v>0</v>
      </c>
      <c r="O77" s="3">
        <f t="shared" si="42"/>
        <v>0</v>
      </c>
      <c r="P77" s="3">
        <v>80</v>
      </c>
      <c r="Q77" s="3">
        <f t="shared" si="43"/>
        <v>0</v>
      </c>
      <c r="R77" s="3">
        <f t="shared" si="44"/>
        <v>0</v>
      </c>
      <c r="S77" s="3">
        <f t="shared" si="45"/>
        <v>0</v>
      </c>
      <c r="T77" s="3">
        <f t="shared" si="46"/>
        <v>0</v>
      </c>
      <c r="U77" s="3">
        <f t="shared" si="47"/>
        <v>0</v>
      </c>
      <c r="V77" s="3">
        <v>10</v>
      </c>
      <c r="W77" s="3">
        <f t="shared" si="48"/>
        <v>0</v>
      </c>
      <c r="X77" s="3">
        <f t="shared" si="49"/>
        <v>0</v>
      </c>
      <c r="Y77" s="3">
        <f t="shared" si="50"/>
        <v>0</v>
      </c>
      <c r="Z77" s="3">
        <f t="shared" si="51"/>
        <v>0</v>
      </c>
      <c r="AA77" s="3">
        <f t="shared" si="52"/>
        <v>0</v>
      </c>
      <c r="AB77" s="3">
        <v>0</v>
      </c>
      <c r="AC77" s="3">
        <f t="shared" si="53"/>
        <v>0</v>
      </c>
      <c r="AD77" s="3">
        <f t="shared" si="54"/>
        <v>0</v>
      </c>
      <c r="AE77" s="3">
        <f t="shared" si="55"/>
        <v>0</v>
      </c>
      <c r="AF77" s="3">
        <f t="shared" si="56"/>
        <v>0</v>
      </c>
      <c r="AG77" s="3">
        <f t="shared" si="57"/>
        <v>0</v>
      </c>
      <c r="AH77" s="3">
        <v>0</v>
      </c>
      <c r="AI77" s="3">
        <f t="shared" si="58"/>
        <v>0</v>
      </c>
      <c r="AJ77" s="3">
        <f t="shared" si="59"/>
        <v>0</v>
      </c>
      <c r="AK77" s="3">
        <f t="shared" si="60"/>
        <v>0</v>
      </c>
      <c r="AL77" s="3">
        <f t="shared" si="61"/>
        <v>0</v>
      </c>
      <c r="AM77" s="3">
        <f t="shared" si="62"/>
        <v>0</v>
      </c>
      <c r="AN77" s="3">
        <f t="shared" si="63"/>
        <v>0</v>
      </c>
      <c r="AO77" s="3">
        <f t="shared" si="64"/>
        <v>0</v>
      </c>
      <c r="AP77" s="3">
        <f t="shared" si="65"/>
        <v>5</v>
      </c>
    </row>
    <row r="78" spans="1:42" x14ac:dyDescent="0.25">
      <c r="A78">
        <v>74</v>
      </c>
      <c r="D78" s="3">
        <v>60</v>
      </c>
      <c r="E78" s="3">
        <f t="shared" si="33"/>
        <v>0</v>
      </c>
      <c r="F78" s="3">
        <f t="shared" si="34"/>
        <v>0</v>
      </c>
      <c r="G78" s="3">
        <f t="shared" si="35"/>
        <v>0</v>
      </c>
      <c r="H78" s="3">
        <f t="shared" si="36"/>
        <v>0</v>
      </c>
      <c r="I78" s="3">
        <f t="shared" si="37"/>
        <v>0</v>
      </c>
      <c r="J78" s="3">
        <v>60</v>
      </c>
      <c r="K78" s="3">
        <f t="shared" si="38"/>
        <v>0</v>
      </c>
      <c r="L78" s="3">
        <f t="shared" si="39"/>
        <v>0</v>
      </c>
      <c r="M78" s="3">
        <f t="shared" si="40"/>
        <v>0</v>
      </c>
      <c r="N78" s="3">
        <f t="shared" si="41"/>
        <v>0</v>
      </c>
      <c r="O78" s="3">
        <f t="shared" si="42"/>
        <v>0</v>
      </c>
      <c r="P78" s="3">
        <v>80</v>
      </c>
      <c r="Q78" s="3">
        <f t="shared" si="43"/>
        <v>0</v>
      </c>
      <c r="R78" s="3">
        <f t="shared" si="44"/>
        <v>0</v>
      </c>
      <c r="S78" s="3">
        <f t="shared" si="45"/>
        <v>0</v>
      </c>
      <c r="T78" s="3">
        <f t="shared" si="46"/>
        <v>0</v>
      </c>
      <c r="U78" s="3">
        <f t="shared" si="47"/>
        <v>0</v>
      </c>
      <c r="V78" s="3">
        <v>10</v>
      </c>
      <c r="W78" s="3">
        <f t="shared" si="48"/>
        <v>0</v>
      </c>
      <c r="X78" s="3">
        <f t="shared" si="49"/>
        <v>0</v>
      </c>
      <c r="Y78" s="3">
        <f t="shared" si="50"/>
        <v>0</v>
      </c>
      <c r="Z78" s="3">
        <f t="shared" si="51"/>
        <v>0</v>
      </c>
      <c r="AA78" s="3">
        <f t="shared" si="52"/>
        <v>0</v>
      </c>
      <c r="AB78" s="3">
        <v>0</v>
      </c>
      <c r="AC78" s="3">
        <f t="shared" si="53"/>
        <v>0</v>
      </c>
      <c r="AD78" s="3">
        <f t="shared" si="54"/>
        <v>0</v>
      </c>
      <c r="AE78" s="3">
        <f t="shared" si="55"/>
        <v>0</v>
      </c>
      <c r="AF78" s="3">
        <f t="shared" si="56"/>
        <v>0</v>
      </c>
      <c r="AG78" s="3">
        <f t="shared" si="57"/>
        <v>0</v>
      </c>
      <c r="AH78" s="3">
        <v>0</v>
      </c>
      <c r="AI78" s="3">
        <f t="shared" si="58"/>
        <v>0</v>
      </c>
      <c r="AJ78" s="3">
        <f t="shared" si="59"/>
        <v>0</v>
      </c>
      <c r="AK78" s="3">
        <f t="shared" si="60"/>
        <v>0</v>
      </c>
      <c r="AL78" s="3">
        <f t="shared" si="61"/>
        <v>0</v>
      </c>
      <c r="AM78" s="3">
        <f t="shared" si="62"/>
        <v>0</v>
      </c>
      <c r="AN78" s="3">
        <f t="shared" si="63"/>
        <v>0</v>
      </c>
      <c r="AO78" s="3">
        <f t="shared" si="64"/>
        <v>0</v>
      </c>
      <c r="AP78" s="3">
        <f t="shared" si="65"/>
        <v>5</v>
      </c>
    </row>
    <row r="79" spans="1:42" x14ac:dyDescent="0.25">
      <c r="A79">
        <v>75</v>
      </c>
      <c r="D79" s="3">
        <v>60</v>
      </c>
      <c r="E79" s="3">
        <f t="shared" si="33"/>
        <v>0</v>
      </c>
      <c r="F79" s="3">
        <f t="shared" si="34"/>
        <v>0</v>
      </c>
      <c r="G79" s="3">
        <f t="shared" si="35"/>
        <v>0</v>
      </c>
      <c r="H79" s="3">
        <f t="shared" si="36"/>
        <v>0</v>
      </c>
      <c r="I79" s="3">
        <f t="shared" si="37"/>
        <v>0</v>
      </c>
      <c r="J79" s="3">
        <v>60</v>
      </c>
      <c r="K79" s="3">
        <f t="shared" si="38"/>
        <v>0</v>
      </c>
      <c r="L79" s="3">
        <f t="shared" si="39"/>
        <v>0</v>
      </c>
      <c r="M79" s="3">
        <f t="shared" si="40"/>
        <v>0</v>
      </c>
      <c r="N79" s="3">
        <f t="shared" si="41"/>
        <v>0</v>
      </c>
      <c r="O79" s="3">
        <f t="shared" si="42"/>
        <v>0</v>
      </c>
      <c r="P79" s="3">
        <v>80</v>
      </c>
      <c r="Q79" s="3">
        <f t="shared" si="43"/>
        <v>0</v>
      </c>
      <c r="R79" s="3">
        <f t="shared" si="44"/>
        <v>0</v>
      </c>
      <c r="S79" s="3">
        <f t="shared" si="45"/>
        <v>0</v>
      </c>
      <c r="T79" s="3">
        <f t="shared" si="46"/>
        <v>0</v>
      </c>
      <c r="U79" s="3">
        <f t="shared" si="47"/>
        <v>0</v>
      </c>
      <c r="V79" s="3">
        <v>10</v>
      </c>
      <c r="W79" s="3">
        <f t="shared" si="48"/>
        <v>0</v>
      </c>
      <c r="X79" s="3">
        <f t="shared" si="49"/>
        <v>0</v>
      </c>
      <c r="Y79" s="3">
        <f t="shared" si="50"/>
        <v>0</v>
      </c>
      <c r="Z79" s="3">
        <f t="shared" si="51"/>
        <v>0</v>
      </c>
      <c r="AA79" s="3">
        <f t="shared" si="52"/>
        <v>0</v>
      </c>
      <c r="AB79" s="3">
        <v>0</v>
      </c>
      <c r="AC79" s="3">
        <f t="shared" si="53"/>
        <v>0</v>
      </c>
      <c r="AD79" s="3">
        <f t="shared" si="54"/>
        <v>0</v>
      </c>
      <c r="AE79" s="3">
        <f t="shared" si="55"/>
        <v>0</v>
      </c>
      <c r="AF79" s="3">
        <f t="shared" si="56"/>
        <v>0</v>
      </c>
      <c r="AG79" s="3">
        <f t="shared" si="57"/>
        <v>0</v>
      </c>
      <c r="AH79" s="3">
        <v>0</v>
      </c>
      <c r="AI79" s="3">
        <f t="shared" si="58"/>
        <v>0</v>
      </c>
      <c r="AJ79" s="3">
        <f t="shared" si="59"/>
        <v>0</v>
      </c>
      <c r="AK79" s="3">
        <f t="shared" si="60"/>
        <v>0</v>
      </c>
      <c r="AL79" s="3">
        <f t="shared" si="61"/>
        <v>0</v>
      </c>
      <c r="AM79" s="3">
        <f t="shared" si="62"/>
        <v>0</v>
      </c>
      <c r="AN79" s="3">
        <f t="shared" si="63"/>
        <v>0</v>
      </c>
      <c r="AO79" s="3">
        <f t="shared" si="64"/>
        <v>0</v>
      </c>
      <c r="AP79" s="3">
        <f t="shared" si="65"/>
        <v>5</v>
      </c>
    </row>
    <row r="80" spans="1:42" x14ac:dyDescent="0.25">
      <c r="A80">
        <v>76</v>
      </c>
      <c r="D80" s="3">
        <v>60</v>
      </c>
      <c r="E80" s="3">
        <f t="shared" si="33"/>
        <v>0</v>
      </c>
      <c r="F80" s="3">
        <f t="shared" si="34"/>
        <v>0</v>
      </c>
      <c r="G80" s="3">
        <f t="shared" si="35"/>
        <v>0</v>
      </c>
      <c r="H80" s="3">
        <f t="shared" si="36"/>
        <v>0</v>
      </c>
      <c r="I80" s="3">
        <f t="shared" si="37"/>
        <v>0</v>
      </c>
      <c r="J80" s="3">
        <v>60</v>
      </c>
      <c r="K80" s="3">
        <f t="shared" si="38"/>
        <v>0</v>
      </c>
      <c r="L80" s="3">
        <f t="shared" si="39"/>
        <v>0</v>
      </c>
      <c r="M80" s="3">
        <f t="shared" si="40"/>
        <v>0</v>
      </c>
      <c r="N80" s="3">
        <f t="shared" si="41"/>
        <v>0</v>
      </c>
      <c r="O80" s="3">
        <f t="shared" si="42"/>
        <v>0</v>
      </c>
      <c r="P80" s="3">
        <v>80</v>
      </c>
      <c r="Q80" s="3">
        <f t="shared" si="43"/>
        <v>0</v>
      </c>
      <c r="R80" s="3">
        <f t="shared" si="44"/>
        <v>0</v>
      </c>
      <c r="S80" s="3">
        <f t="shared" si="45"/>
        <v>0</v>
      </c>
      <c r="T80" s="3">
        <f t="shared" si="46"/>
        <v>0</v>
      </c>
      <c r="U80" s="3">
        <f t="shared" si="47"/>
        <v>0</v>
      </c>
      <c r="V80" s="3">
        <v>10</v>
      </c>
      <c r="W80" s="3">
        <f t="shared" si="48"/>
        <v>0</v>
      </c>
      <c r="X80" s="3">
        <f t="shared" si="49"/>
        <v>0</v>
      </c>
      <c r="Y80" s="3">
        <f t="shared" si="50"/>
        <v>0</v>
      </c>
      <c r="Z80" s="3">
        <f t="shared" si="51"/>
        <v>0</v>
      </c>
      <c r="AA80" s="3">
        <f t="shared" si="52"/>
        <v>0</v>
      </c>
      <c r="AB80" s="3">
        <v>0</v>
      </c>
      <c r="AC80" s="3">
        <f t="shared" si="53"/>
        <v>0</v>
      </c>
      <c r="AD80" s="3">
        <f t="shared" si="54"/>
        <v>0</v>
      </c>
      <c r="AE80" s="3">
        <f t="shared" si="55"/>
        <v>0</v>
      </c>
      <c r="AF80" s="3">
        <f t="shared" si="56"/>
        <v>0</v>
      </c>
      <c r="AG80" s="3">
        <f t="shared" si="57"/>
        <v>0</v>
      </c>
      <c r="AH80" s="3">
        <v>0</v>
      </c>
      <c r="AI80" s="3">
        <f t="shared" si="58"/>
        <v>0</v>
      </c>
      <c r="AJ80" s="3">
        <f t="shared" si="59"/>
        <v>0</v>
      </c>
      <c r="AK80" s="3">
        <f t="shared" si="60"/>
        <v>0</v>
      </c>
      <c r="AL80" s="3">
        <f t="shared" si="61"/>
        <v>0</v>
      </c>
      <c r="AM80" s="3">
        <f t="shared" si="62"/>
        <v>0</v>
      </c>
      <c r="AN80" s="3">
        <f t="shared" si="63"/>
        <v>0</v>
      </c>
      <c r="AO80" s="3">
        <f t="shared" si="64"/>
        <v>0</v>
      </c>
      <c r="AP80" s="3">
        <f t="shared" si="65"/>
        <v>5</v>
      </c>
    </row>
    <row r="81" spans="1:42" x14ac:dyDescent="0.25">
      <c r="A81">
        <v>77</v>
      </c>
      <c r="D81" s="3">
        <v>60</v>
      </c>
      <c r="E81" s="3">
        <f t="shared" si="33"/>
        <v>0</v>
      </c>
      <c r="F81" s="3">
        <f t="shared" si="34"/>
        <v>0</v>
      </c>
      <c r="G81" s="3">
        <f t="shared" si="35"/>
        <v>0</v>
      </c>
      <c r="H81" s="3">
        <f t="shared" si="36"/>
        <v>0</v>
      </c>
      <c r="I81" s="3">
        <f t="shared" si="37"/>
        <v>0</v>
      </c>
      <c r="J81" s="3">
        <v>60</v>
      </c>
      <c r="K81" s="3">
        <f t="shared" si="38"/>
        <v>0</v>
      </c>
      <c r="L81" s="3">
        <f t="shared" si="39"/>
        <v>0</v>
      </c>
      <c r="M81" s="3">
        <f t="shared" si="40"/>
        <v>0</v>
      </c>
      <c r="N81" s="3">
        <f t="shared" si="41"/>
        <v>0</v>
      </c>
      <c r="O81" s="3">
        <f t="shared" si="42"/>
        <v>0</v>
      </c>
      <c r="P81" s="3">
        <v>80</v>
      </c>
      <c r="Q81" s="3">
        <f t="shared" si="43"/>
        <v>0</v>
      </c>
      <c r="R81" s="3">
        <f t="shared" si="44"/>
        <v>0</v>
      </c>
      <c r="S81" s="3">
        <f t="shared" si="45"/>
        <v>0</v>
      </c>
      <c r="T81" s="3">
        <f t="shared" si="46"/>
        <v>0</v>
      </c>
      <c r="U81" s="3">
        <f t="shared" si="47"/>
        <v>0</v>
      </c>
      <c r="V81" s="3">
        <v>10</v>
      </c>
      <c r="W81" s="3">
        <f t="shared" si="48"/>
        <v>0</v>
      </c>
      <c r="X81" s="3">
        <f t="shared" si="49"/>
        <v>0</v>
      </c>
      <c r="Y81" s="3">
        <f t="shared" si="50"/>
        <v>0</v>
      </c>
      <c r="Z81" s="3">
        <f t="shared" si="51"/>
        <v>0</v>
      </c>
      <c r="AA81" s="3">
        <f t="shared" si="52"/>
        <v>0</v>
      </c>
      <c r="AB81" s="3">
        <v>0</v>
      </c>
      <c r="AC81" s="3">
        <f t="shared" si="53"/>
        <v>0</v>
      </c>
      <c r="AD81" s="3">
        <f t="shared" si="54"/>
        <v>0</v>
      </c>
      <c r="AE81" s="3">
        <f t="shared" si="55"/>
        <v>0</v>
      </c>
      <c r="AF81" s="3">
        <f t="shared" si="56"/>
        <v>0</v>
      </c>
      <c r="AG81" s="3">
        <f t="shared" si="57"/>
        <v>0</v>
      </c>
      <c r="AH81" s="3">
        <v>0</v>
      </c>
      <c r="AI81" s="3">
        <f t="shared" si="58"/>
        <v>0</v>
      </c>
      <c r="AJ81" s="3">
        <f t="shared" si="59"/>
        <v>0</v>
      </c>
      <c r="AK81" s="3">
        <f t="shared" si="60"/>
        <v>0</v>
      </c>
      <c r="AL81" s="3">
        <f t="shared" si="61"/>
        <v>0</v>
      </c>
      <c r="AM81" s="3">
        <f t="shared" si="62"/>
        <v>0</v>
      </c>
      <c r="AN81" s="3">
        <f t="shared" si="63"/>
        <v>0</v>
      </c>
      <c r="AO81" s="3">
        <f t="shared" si="64"/>
        <v>0</v>
      </c>
      <c r="AP81" s="3">
        <f t="shared" si="65"/>
        <v>5</v>
      </c>
    </row>
    <row r="82" spans="1:42" x14ac:dyDescent="0.25">
      <c r="A82">
        <v>78</v>
      </c>
      <c r="D82" s="3">
        <v>60</v>
      </c>
      <c r="E82" s="3">
        <f t="shared" si="33"/>
        <v>0</v>
      </c>
      <c r="F82" s="3">
        <f t="shared" si="34"/>
        <v>0</v>
      </c>
      <c r="G82" s="3">
        <f t="shared" si="35"/>
        <v>0</v>
      </c>
      <c r="H82" s="3">
        <f t="shared" si="36"/>
        <v>0</v>
      </c>
      <c r="I82" s="3">
        <f t="shared" si="37"/>
        <v>0</v>
      </c>
      <c r="J82" s="3">
        <v>60</v>
      </c>
      <c r="K82" s="3">
        <f t="shared" si="38"/>
        <v>0</v>
      </c>
      <c r="L82" s="3">
        <f t="shared" si="39"/>
        <v>0</v>
      </c>
      <c r="M82" s="3">
        <f t="shared" si="40"/>
        <v>0</v>
      </c>
      <c r="N82" s="3">
        <f t="shared" si="41"/>
        <v>0</v>
      </c>
      <c r="O82" s="3">
        <f t="shared" si="42"/>
        <v>0</v>
      </c>
      <c r="P82" s="3">
        <v>80</v>
      </c>
      <c r="Q82" s="3">
        <f t="shared" si="43"/>
        <v>0</v>
      </c>
      <c r="R82" s="3">
        <f t="shared" si="44"/>
        <v>0</v>
      </c>
      <c r="S82" s="3">
        <f t="shared" si="45"/>
        <v>0</v>
      </c>
      <c r="T82" s="3">
        <f t="shared" si="46"/>
        <v>0</v>
      </c>
      <c r="U82" s="3">
        <f t="shared" si="47"/>
        <v>0</v>
      </c>
      <c r="V82" s="3">
        <v>10</v>
      </c>
      <c r="W82" s="3">
        <f t="shared" si="48"/>
        <v>0</v>
      </c>
      <c r="X82" s="3">
        <f t="shared" si="49"/>
        <v>0</v>
      </c>
      <c r="Y82" s="3">
        <f t="shared" si="50"/>
        <v>0</v>
      </c>
      <c r="Z82" s="3">
        <f t="shared" si="51"/>
        <v>0</v>
      </c>
      <c r="AA82" s="3">
        <f t="shared" si="52"/>
        <v>0</v>
      </c>
      <c r="AB82" s="3">
        <v>0</v>
      </c>
      <c r="AC82" s="3">
        <f t="shared" si="53"/>
        <v>0</v>
      </c>
      <c r="AD82" s="3">
        <f t="shared" si="54"/>
        <v>0</v>
      </c>
      <c r="AE82" s="3">
        <f t="shared" si="55"/>
        <v>0</v>
      </c>
      <c r="AF82" s="3">
        <f t="shared" si="56"/>
        <v>0</v>
      </c>
      <c r="AG82" s="3">
        <f t="shared" si="57"/>
        <v>0</v>
      </c>
      <c r="AH82" s="3">
        <v>0</v>
      </c>
      <c r="AI82" s="3">
        <f t="shared" si="58"/>
        <v>0</v>
      </c>
      <c r="AJ82" s="3">
        <f t="shared" si="59"/>
        <v>0</v>
      </c>
      <c r="AK82" s="3">
        <f t="shared" si="60"/>
        <v>0</v>
      </c>
      <c r="AL82" s="3">
        <f t="shared" si="61"/>
        <v>0</v>
      </c>
      <c r="AM82" s="3">
        <f t="shared" si="62"/>
        <v>0</v>
      </c>
      <c r="AN82" s="3">
        <f t="shared" si="63"/>
        <v>0</v>
      </c>
      <c r="AO82" s="3">
        <f t="shared" si="64"/>
        <v>0</v>
      </c>
      <c r="AP82" s="3">
        <f t="shared" si="65"/>
        <v>5</v>
      </c>
    </row>
    <row r="83" spans="1:42" x14ac:dyDescent="0.25">
      <c r="A83">
        <v>79</v>
      </c>
      <c r="D83" s="3">
        <v>60</v>
      </c>
      <c r="E83" s="3">
        <f t="shared" si="33"/>
        <v>0</v>
      </c>
      <c r="F83" s="3">
        <f t="shared" si="34"/>
        <v>0</v>
      </c>
      <c r="G83" s="3">
        <f t="shared" si="35"/>
        <v>0</v>
      </c>
      <c r="H83" s="3">
        <f t="shared" si="36"/>
        <v>0</v>
      </c>
      <c r="I83" s="3">
        <f t="shared" si="37"/>
        <v>0</v>
      </c>
      <c r="J83" s="3">
        <v>60</v>
      </c>
      <c r="K83" s="3">
        <f t="shared" si="38"/>
        <v>0</v>
      </c>
      <c r="L83" s="3">
        <f t="shared" si="39"/>
        <v>0</v>
      </c>
      <c r="M83" s="3">
        <f t="shared" si="40"/>
        <v>0</v>
      </c>
      <c r="N83" s="3">
        <f t="shared" si="41"/>
        <v>0</v>
      </c>
      <c r="O83" s="3">
        <f t="shared" si="42"/>
        <v>0</v>
      </c>
      <c r="P83" s="3">
        <v>80</v>
      </c>
      <c r="Q83" s="3">
        <f t="shared" si="43"/>
        <v>0</v>
      </c>
      <c r="R83" s="3">
        <f t="shared" si="44"/>
        <v>0</v>
      </c>
      <c r="S83" s="3">
        <f t="shared" si="45"/>
        <v>0</v>
      </c>
      <c r="T83" s="3">
        <f t="shared" si="46"/>
        <v>0</v>
      </c>
      <c r="U83" s="3">
        <f t="shared" si="47"/>
        <v>0</v>
      </c>
      <c r="V83" s="3">
        <v>10</v>
      </c>
      <c r="W83" s="3">
        <f t="shared" si="48"/>
        <v>0</v>
      </c>
      <c r="X83" s="3">
        <f t="shared" si="49"/>
        <v>0</v>
      </c>
      <c r="Y83" s="3">
        <f t="shared" si="50"/>
        <v>0</v>
      </c>
      <c r="Z83" s="3">
        <f t="shared" si="51"/>
        <v>0</v>
      </c>
      <c r="AA83" s="3">
        <f t="shared" si="52"/>
        <v>0</v>
      </c>
      <c r="AB83" s="3">
        <v>0</v>
      </c>
      <c r="AC83" s="3">
        <f t="shared" si="53"/>
        <v>0</v>
      </c>
      <c r="AD83" s="3">
        <f t="shared" si="54"/>
        <v>0</v>
      </c>
      <c r="AE83" s="3">
        <f t="shared" si="55"/>
        <v>0</v>
      </c>
      <c r="AF83" s="3">
        <f t="shared" si="56"/>
        <v>0</v>
      </c>
      <c r="AG83" s="3">
        <f t="shared" si="57"/>
        <v>0</v>
      </c>
      <c r="AH83" s="3">
        <v>0</v>
      </c>
      <c r="AI83" s="3">
        <f t="shared" si="58"/>
        <v>0</v>
      </c>
      <c r="AJ83" s="3">
        <f t="shared" si="59"/>
        <v>0</v>
      </c>
      <c r="AK83" s="3">
        <f t="shared" si="60"/>
        <v>0</v>
      </c>
      <c r="AL83" s="3">
        <f t="shared" si="61"/>
        <v>0</v>
      </c>
      <c r="AM83" s="3">
        <f t="shared" si="62"/>
        <v>0</v>
      </c>
      <c r="AN83" s="3">
        <f t="shared" si="63"/>
        <v>0</v>
      </c>
      <c r="AO83" s="3">
        <f t="shared" si="64"/>
        <v>0</v>
      </c>
      <c r="AP83" s="3">
        <f t="shared" si="65"/>
        <v>5</v>
      </c>
    </row>
    <row r="84" spans="1:42" x14ac:dyDescent="0.25">
      <c r="A84">
        <v>80</v>
      </c>
      <c r="D84" s="3">
        <v>60</v>
      </c>
      <c r="E84" s="3">
        <f t="shared" si="33"/>
        <v>0</v>
      </c>
      <c r="F84" s="3">
        <f t="shared" si="34"/>
        <v>0</v>
      </c>
      <c r="G84" s="3">
        <f t="shared" si="35"/>
        <v>0</v>
      </c>
      <c r="H84" s="3">
        <f t="shared" si="36"/>
        <v>0</v>
      </c>
      <c r="I84" s="3">
        <f t="shared" si="37"/>
        <v>0</v>
      </c>
      <c r="J84" s="3">
        <v>60</v>
      </c>
      <c r="K84" s="3">
        <f t="shared" si="38"/>
        <v>0</v>
      </c>
      <c r="L84" s="3">
        <f t="shared" si="39"/>
        <v>0</v>
      </c>
      <c r="M84" s="3">
        <f t="shared" si="40"/>
        <v>0</v>
      </c>
      <c r="N84" s="3">
        <f t="shared" si="41"/>
        <v>0</v>
      </c>
      <c r="O84" s="3">
        <f t="shared" si="42"/>
        <v>0</v>
      </c>
      <c r="P84" s="3">
        <v>80</v>
      </c>
      <c r="Q84" s="3">
        <f t="shared" si="43"/>
        <v>0</v>
      </c>
      <c r="R84" s="3">
        <f t="shared" si="44"/>
        <v>0</v>
      </c>
      <c r="S84" s="3">
        <f t="shared" si="45"/>
        <v>0</v>
      </c>
      <c r="T84" s="3">
        <f t="shared" si="46"/>
        <v>0</v>
      </c>
      <c r="U84" s="3">
        <f t="shared" si="47"/>
        <v>0</v>
      </c>
      <c r="V84" s="3">
        <v>10</v>
      </c>
      <c r="W84" s="3">
        <f t="shared" si="48"/>
        <v>0</v>
      </c>
      <c r="X84" s="3">
        <f t="shared" si="49"/>
        <v>0</v>
      </c>
      <c r="Y84" s="3">
        <f t="shared" si="50"/>
        <v>0</v>
      </c>
      <c r="Z84" s="3">
        <f t="shared" si="51"/>
        <v>0</v>
      </c>
      <c r="AA84" s="3">
        <f t="shared" si="52"/>
        <v>0</v>
      </c>
      <c r="AB84" s="3">
        <v>0</v>
      </c>
      <c r="AC84" s="3">
        <f t="shared" si="53"/>
        <v>0</v>
      </c>
      <c r="AD84" s="3">
        <f t="shared" si="54"/>
        <v>0</v>
      </c>
      <c r="AE84" s="3">
        <f t="shared" si="55"/>
        <v>0</v>
      </c>
      <c r="AF84" s="3">
        <f t="shared" si="56"/>
        <v>0</v>
      </c>
      <c r="AG84" s="3">
        <f t="shared" si="57"/>
        <v>0</v>
      </c>
      <c r="AH84" s="3">
        <v>0</v>
      </c>
      <c r="AI84" s="3">
        <f t="shared" si="58"/>
        <v>0</v>
      </c>
      <c r="AJ84" s="3">
        <f t="shared" si="59"/>
        <v>0</v>
      </c>
      <c r="AK84" s="3">
        <f t="shared" si="60"/>
        <v>0</v>
      </c>
      <c r="AL84" s="3">
        <f t="shared" si="61"/>
        <v>0</v>
      </c>
      <c r="AM84" s="3">
        <f t="shared" si="62"/>
        <v>0</v>
      </c>
      <c r="AN84" s="3">
        <f t="shared" si="63"/>
        <v>0</v>
      </c>
      <c r="AO84" s="3">
        <f t="shared" si="64"/>
        <v>0</v>
      </c>
      <c r="AP84" s="3">
        <f t="shared" si="65"/>
        <v>5</v>
      </c>
    </row>
    <row r="85" spans="1:42" x14ac:dyDescent="0.25">
      <c r="A85">
        <v>81</v>
      </c>
      <c r="D85" s="3">
        <v>60</v>
      </c>
      <c r="E85" s="3">
        <f t="shared" si="33"/>
        <v>0</v>
      </c>
      <c r="F85" s="3">
        <f t="shared" si="34"/>
        <v>0</v>
      </c>
      <c r="G85" s="3">
        <f t="shared" si="35"/>
        <v>0</v>
      </c>
      <c r="H85" s="3">
        <f t="shared" si="36"/>
        <v>0</v>
      </c>
      <c r="I85" s="3">
        <f t="shared" si="37"/>
        <v>0</v>
      </c>
      <c r="J85" s="3">
        <v>60</v>
      </c>
      <c r="K85" s="3">
        <f t="shared" si="38"/>
        <v>0</v>
      </c>
      <c r="L85" s="3">
        <f t="shared" si="39"/>
        <v>0</v>
      </c>
      <c r="M85" s="3">
        <f t="shared" si="40"/>
        <v>0</v>
      </c>
      <c r="N85" s="3">
        <f t="shared" si="41"/>
        <v>0</v>
      </c>
      <c r="O85" s="3">
        <f t="shared" si="42"/>
        <v>0</v>
      </c>
      <c r="P85" s="3">
        <v>80</v>
      </c>
      <c r="Q85" s="3">
        <f t="shared" si="43"/>
        <v>0</v>
      </c>
      <c r="R85" s="3">
        <f t="shared" si="44"/>
        <v>0</v>
      </c>
      <c r="S85" s="3">
        <f t="shared" si="45"/>
        <v>0</v>
      </c>
      <c r="T85" s="3">
        <f t="shared" si="46"/>
        <v>0</v>
      </c>
      <c r="U85" s="3">
        <f t="shared" si="47"/>
        <v>0</v>
      </c>
      <c r="V85" s="3">
        <v>10</v>
      </c>
      <c r="W85" s="3">
        <f t="shared" si="48"/>
        <v>0</v>
      </c>
      <c r="X85" s="3">
        <f t="shared" si="49"/>
        <v>0</v>
      </c>
      <c r="Y85" s="3">
        <f t="shared" si="50"/>
        <v>0</v>
      </c>
      <c r="Z85" s="3">
        <f t="shared" si="51"/>
        <v>0</v>
      </c>
      <c r="AA85" s="3">
        <f t="shared" si="52"/>
        <v>0</v>
      </c>
      <c r="AB85" s="3">
        <v>0</v>
      </c>
      <c r="AC85" s="3">
        <f t="shared" si="53"/>
        <v>0</v>
      </c>
      <c r="AD85" s="3">
        <f t="shared" si="54"/>
        <v>0</v>
      </c>
      <c r="AE85" s="3">
        <f t="shared" si="55"/>
        <v>0</v>
      </c>
      <c r="AF85" s="3">
        <f t="shared" si="56"/>
        <v>0</v>
      </c>
      <c r="AG85" s="3">
        <f t="shared" si="57"/>
        <v>0</v>
      </c>
      <c r="AH85" s="3">
        <v>0</v>
      </c>
      <c r="AI85" s="3">
        <f t="shared" si="58"/>
        <v>0</v>
      </c>
      <c r="AJ85" s="3">
        <f t="shared" si="59"/>
        <v>0</v>
      </c>
      <c r="AK85" s="3">
        <f t="shared" si="60"/>
        <v>0</v>
      </c>
      <c r="AL85" s="3">
        <f t="shared" si="61"/>
        <v>0</v>
      </c>
      <c r="AM85" s="3">
        <f t="shared" si="62"/>
        <v>0</v>
      </c>
      <c r="AN85" s="3">
        <f t="shared" si="63"/>
        <v>0</v>
      </c>
      <c r="AO85" s="3">
        <f t="shared" si="64"/>
        <v>0</v>
      </c>
      <c r="AP85" s="3">
        <f t="shared" si="65"/>
        <v>5</v>
      </c>
    </row>
    <row r="86" spans="1:42" x14ac:dyDescent="0.25">
      <c r="A86">
        <v>82</v>
      </c>
      <c r="D86" s="3">
        <v>60</v>
      </c>
      <c r="E86" s="3">
        <f t="shared" si="33"/>
        <v>0</v>
      </c>
      <c r="F86" s="3">
        <f t="shared" si="34"/>
        <v>0</v>
      </c>
      <c r="G86" s="3">
        <f t="shared" si="35"/>
        <v>0</v>
      </c>
      <c r="H86" s="3">
        <f t="shared" si="36"/>
        <v>0</v>
      </c>
      <c r="I86" s="3">
        <f t="shared" si="37"/>
        <v>0</v>
      </c>
      <c r="J86" s="3">
        <v>60</v>
      </c>
      <c r="K86" s="3">
        <f t="shared" si="38"/>
        <v>0</v>
      </c>
      <c r="L86" s="3">
        <f t="shared" si="39"/>
        <v>0</v>
      </c>
      <c r="M86" s="3">
        <f t="shared" si="40"/>
        <v>0</v>
      </c>
      <c r="N86" s="3">
        <f t="shared" si="41"/>
        <v>0</v>
      </c>
      <c r="O86" s="3">
        <f t="shared" si="42"/>
        <v>0</v>
      </c>
      <c r="P86" s="3">
        <v>80</v>
      </c>
      <c r="Q86" s="3">
        <f t="shared" si="43"/>
        <v>0</v>
      </c>
      <c r="R86" s="3">
        <f t="shared" si="44"/>
        <v>0</v>
      </c>
      <c r="S86" s="3">
        <f t="shared" si="45"/>
        <v>0</v>
      </c>
      <c r="T86" s="3">
        <f t="shared" si="46"/>
        <v>0</v>
      </c>
      <c r="U86" s="3">
        <f t="shared" si="47"/>
        <v>0</v>
      </c>
      <c r="V86" s="3">
        <v>10</v>
      </c>
      <c r="W86" s="3">
        <f t="shared" si="48"/>
        <v>0</v>
      </c>
      <c r="X86" s="3">
        <f t="shared" si="49"/>
        <v>0</v>
      </c>
      <c r="Y86" s="3">
        <f t="shared" si="50"/>
        <v>0</v>
      </c>
      <c r="Z86" s="3">
        <f t="shared" si="51"/>
        <v>0</v>
      </c>
      <c r="AA86" s="3">
        <f t="shared" si="52"/>
        <v>0</v>
      </c>
      <c r="AB86" s="3">
        <v>0</v>
      </c>
      <c r="AC86" s="3">
        <f t="shared" si="53"/>
        <v>0</v>
      </c>
      <c r="AD86" s="3">
        <f t="shared" si="54"/>
        <v>0</v>
      </c>
      <c r="AE86" s="3">
        <f t="shared" si="55"/>
        <v>0</v>
      </c>
      <c r="AF86" s="3">
        <f t="shared" si="56"/>
        <v>0</v>
      </c>
      <c r="AG86" s="3">
        <f t="shared" si="57"/>
        <v>0</v>
      </c>
      <c r="AH86" s="3">
        <v>0</v>
      </c>
      <c r="AI86" s="3">
        <f t="shared" si="58"/>
        <v>0</v>
      </c>
      <c r="AJ86" s="3">
        <f t="shared" si="59"/>
        <v>0</v>
      </c>
      <c r="AK86" s="3">
        <f t="shared" si="60"/>
        <v>0</v>
      </c>
      <c r="AL86" s="3">
        <f t="shared" si="61"/>
        <v>0</v>
      </c>
      <c r="AM86" s="3">
        <f t="shared" si="62"/>
        <v>0</v>
      </c>
      <c r="AN86" s="3">
        <f t="shared" si="63"/>
        <v>0</v>
      </c>
      <c r="AO86" s="3">
        <f t="shared" si="64"/>
        <v>0</v>
      </c>
      <c r="AP86" s="3">
        <f t="shared" si="65"/>
        <v>5</v>
      </c>
    </row>
    <row r="87" spans="1:42" x14ac:dyDescent="0.25">
      <c r="A87">
        <v>83</v>
      </c>
      <c r="D87" s="3">
        <v>60</v>
      </c>
      <c r="E87" s="3">
        <f t="shared" si="33"/>
        <v>0</v>
      </c>
      <c r="F87" s="3">
        <f t="shared" si="34"/>
        <v>0</v>
      </c>
      <c r="G87" s="3">
        <f t="shared" si="35"/>
        <v>0</v>
      </c>
      <c r="H87" s="3">
        <f t="shared" si="36"/>
        <v>0</v>
      </c>
      <c r="I87" s="3">
        <f t="shared" si="37"/>
        <v>0</v>
      </c>
      <c r="J87" s="3">
        <v>60</v>
      </c>
      <c r="K87" s="3">
        <f t="shared" si="38"/>
        <v>0</v>
      </c>
      <c r="L87" s="3">
        <f t="shared" si="39"/>
        <v>0</v>
      </c>
      <c r="M87" s="3">
        <f t="shared" si="40"/>
        <v>0</v>
      </c>
      <c r="N87" s="3">
        <f t="shared" si="41"/>
        <v>0</v>
      </c>
      <c r="O87" s="3">
        <f t="shared" si="42"/>
        <v>0</v>
      </c>
      <c r="P87" s="3">
        <v>80</v>
      </c>
      <c r="Q87" s="3">
        <f t="shared" si="43"/>
        <v>0</v>
      </c>
      <c r="R87" s="3">
        <f t="shared" si="44"/>
        <v>0</v>
      </c>
      <c r="S87" s="3">
        <f t="shared" si="45"/>
        <v>0</v>
      </c>
      <c r="T87" s="3">
        <f t="shared" si="46"/>
        <v>0</v>
      </c>
      <c r="U87" s="3">
        <f t="shared" si="47"/>
        <v>0</v>
      </c>
      <c r="V87" s="3">
        <v>10</v>
      </c>
      <c r="W87" s="3">
        <f t="shared" si="48"/>
        <v>0</v>
      </c>
      <c r="X87" s="3">
        <f t="shared" si="49"/>
        <v>0</v>
      </c>
      <c r="Y87" s="3">
        <f t="shared" si="50"/>
        <v>0</v>
      </c>
      <c r="Z87" s="3">
        <f t="shared" si="51"/>
        <v>0</v>
      </c>
      <c r="AA87" s="3">
        <f t="shared" si="52"/>
        <v>0</v>
      </c>
      <c r="AB87" s="3">
        <v>0</v>
      </c>
      <c r="AC87" s="3">
        <f t="shared" si="53"/>
        <v>0</v>
      </c>
      <c r="AD87" s="3">
        <f t="shared" si="54"/>
        <v>0</v>
      </c>
      <c r="AE87" s="3">
        <f t="shared" si="55"/>
        <v>0</v>
      </c>
      <c r="AF87" s="3">
        <f t="shared" si="56"/>
        <v>0</v>
      </c>
      <c r="AG87" s="3">
        <f t="shared" si="57"/>
        <v>0</v>
      </c>
      <c r="AH87" s="3">
        <v>0</v>
      </c>
      <c r="AI87" s="3">
        <f t="shared" si="58"/>
        <v>0</v>
      </c>
      <c r="AJ87" s="3">
        <f t="shared" si="59"/>
        <v>0</v>
      </c>
      <c r="AK87" s="3">
        <f t="shared" si="60"/>
        <v>0</v>
      </c>
      <c r="AL87" s="3">
        <f t="shared" si="61"/>
        <v>0</v>
      </c>
      <c r="AM87" s="3">
        <f t="shared" si="62"/>
        <v>0</v>
      </c>
      <c r="AN87" s="3">
        <f t="shared" si="63"/>
        <v>0</v>
      </c>
      <c r="AO87" s="3">
        <f t="shared" si="64"/>
        <v>0</v>
      </c>
      <c r="AP87" s="3">
        <f t="shared" si="65"/>
        <v>5</v>
      </c>
    </row>
    <row r="88" spans="1:42" x14ac:dyDescent="0.25">
      <c r="A88">
        <v>84</v>
      </c>
      <c r="D88" s="3">
        <v>60</v>
      </c>
      <c r="E88" s="3">
        <f t="shared" si="33"/>
        <v>0</v>
      </c>
      <c r="F88" s="3">
        <f t="shared" si="34"/>
        <v>0</v>
      </c>
      <c r="G88" s="3">
        <f t="shared" si="35"/>
        <v>0</v>
      </c>
      <c r="H88" s="3">
        <f t="shared" si="36"/>
        <v>0</v>
      </c>
      <c r="I88" s="3">
        <f t="shared" si="37"/>
        <v>0</v>
      </c>
      <c r="J88" s="3">
        <v>60</v>
      </c>
      <c r="K88" s="3">
        <f t="shared" si="38"/>
        <v>0</v>
      </c>
      <c r="L88" s="3">
        <f t="shared" si="39"/>
        <v>0</v>
      </c>
      <c r="M88" s="3">
        <f t="shared" si="40"/>
        <v>0</v>
      </c>
      <c r="N88" s="3">
        <f t="shared" si="41"/>
        <v>0</v>
      </c>
      <c r="O88" s="3">
        <f t="shared" si="42"/>
        <v>0</v>
      </c>
      <c r="P88" s="3">
        <v>80</v>
      </c>
      <c r="Q88" s="3">
        <f t="shared" si="43"/>
        <v>0</v>
      </c>
      <c r="R88" s="3">
        <f t="shared" si="44"/>
        <v>0</v>
      </c>
      <c r="S88" s="3">
        <f t="shared" si="45"/>
        <v>0</v>
      </c>
      <c r="T88" s="3">
        <f t="shared" si="46"/>
        <v>0</v>
      </c>
      <c r="U88" s="3">
        <f t="shared" si="47"/>
        <v>0</v>
      </c>
      <c r="V88" s="3">
        <v>10</v>
      </c>
      <c r="W88" s="3">
        <f t="shared" si="48"/>
        <v>0</v>
      </c>
      <c r="X88" s="3">
        <f t="shared" si="49"/>
        <v>0</v>
      </c>
      <c r="Y88" s="3">
        <f t="shared" si="50"/>
        <v>0</v>
      </c>
      <c r="Z88" s="3">
        <f t="shared" si="51"/>
        <v>0</v>
      </c>
      <c r="AA88" s="3">
        <f t="shared" si="52"/>
        <v>0</v>
      </c>
      <c r="AB88" s="3">
        <v>0</v>
      </c>
      <c r="AC88" s="3">
        <f t="shared" si="53"/>
        <v>0</v>
      </c>
      <c r="AD88" s="3">
        <f t="shared" si="54"/>
        <v>0</v>
      </c>
      <c r="AE88" s="3">
        <f t="shared" si="55"/>
        <v>0</v>
      </c>
      <c r="AF88" s="3">
        <f t="shared" si="56"/>
        <v>0</v>
      </c>
      <c r="AG88" s="3">
        <f t="shared" si="57"/>
        <v>0</v>
      </c>
      <c r="AH88" s="3">
        <v>0</v>
      </c>
      <c r="AI88" s="3">
        <f t="shared" si="58"/>
        <v>0</v>
      </c>
      <c r="AJ88" s="3">
        <f t="shared" si="59"/>
        <v>0</v>
      </c>
      <c r="AK88" s="3">
        <f t="shared" si="60"/>
        <v>0</v>
      </c>
      <c r="AL88" s="3">
        <f t="shared" si="61"/>
        <v>0</v>
      </c>
      <c r="AM88" s="3">
        <f t="shared" si="62"/>
        <v>0</v>
      </c>
      <c r="AN88" s="3">
        <f t="shared" si="63"/>
        <v>0</v>
      </c>
      <c r="AO88" s="3">
        <f t="shared" si="64"/>
        <v>0</v>
      </c>
      <c r="AP88" s="3">
        <f t="shared" si="65"/>
        <v>5</v>
      </c>
    </row>
    <row r="89" spans="1:42" x14ac:dyDescent="0.25">
      <c r="A89">
        <v>85</v>
      </c>
      <c r="D89" s="3">
        <v>60</v>
      </c>
      <c r="E89" s="3">
        <f t="shared" si="33"/>
        <v>0</v>
      </c>
      <c r="F89" s="3">
        <f t="shared" si="34"/>
        <v>0</v>
      </c>
      <c r="G89" s="3">
        <f t="shared" si="35"/>
        <v>0</v>
      </c>
      <c r="H89" s="3">
        <f t="shared" si="36"/>
        <v>0</v>
      </c>
      <c r="I89" s="3">
        <f t="shared" si="37"/>
        <v>0</v>
      </c>
      <c r="J89" s="3">
        <v>60</v>
      </c>
      <c r="K89" s="3">
        <f t="shared" si="38"/>
        <v>0</v>
      </c>
      <c r="L89" s="3">
        <f t="shared" si="39"/>
        <v>0</v>
      </c>
      <c r="M89" s="3">
        <f t="shared" si="40"/>
        <v>0</v>
      </c>
      <c r="N89" s="3">
        <f t="shared" si="41"/>
        <v>0</v>
      </c>
      <c r="O89" s="3">
        <f t="shared" si="42"/>
        <v>0</v>
      </c>
      <c r="P89" s="3">
        <v>80</v>
      </c>
      <c r="Q89" s="3">
        <f t="shared" si="43"/>
        <v>0</v>
      </c>
      <c r="R89" s="3">
        <f t="shared" si="44"/>
        <v>0</v>
      </c>
      <c r="S89" s="3">
        <f t="shared" si="45"/>
        <v>0</v>
      </c>
      <c r="T89" s="3">
        <f t="shared" si="46"/>
        <v>0</v>
      </c>
      <c r="U89" s="3">
        <f t="shared" si="47"/>
        <v>0</v>
      </c>
      <c r="V89" s="3">
        <v>10</v>
      </c>
      <c r="W89" s="3">
        <f t="shared" si="48"/>
        <v>0</v>
      </c>
      <c r="X89" s="3">
        <f t="shared" si="49"/>
        <v>0</v>
      </c>
      <c r="Y89" s="3">
        <f t="shared" si="50"/>
        <v>0</v>
      </c>
      <c r="Z89" s="3">
        <f t="shared" si="51"/>
        <v>0</v>
      </c>
      <c r="AA89" s="3">
        <f t="shared" si="52"/>
        <v>0</v>
      </c>
      <c r="AB89" s="3">
        <v>0</v>
      </c>
      <c r="AC89" s="3">
        <f t="shared" si="53"/>
        <v>0</v>
      </c>
      <c r="AD89" s="3">
        <f t="shared" si="54"/>
        <v>0</v>
      </c>
      <c r="AE89" s="3">
        <f t="shared" si="55"/>
        <v>0</v>
      </c>
      <c r="AF89" s="3">
        <f t="shared" si="56"/>
        <v>0</v>
      </c>
      <c r="AG89" s="3">
        <f t="shared" si="57"/>
        <v>0</v>
      </c>
      <c r="AH89" s="3">
        <v>0</v>
      </c>
      <c r="AI89" s="3">
        <f t="shared" si="58"/>
        <v>0</v>
      </c>
      <c r="AJ89" s="3">
        <f t="shared" si="59"/>
        <v>0</v>
      </c>
      <c r="AK89" s="3">
        <f t="shared" si="60"/>
        <v>0</v>
      </c>
      <c r="AL89" s="3">
        <f t="shared" si="61"/>
        <v>0</v>
      </c>
      <c r="AM89" s="3">
        <f t="shared" si="62"/>
        <v>0</v>
      </c>
      <c r="AN89" s="3">
        <f t="shared" si="63"/>
        <v>0</v>
      </c>
      <c r="AO89" s="3">
        <f t="shared" si="64"/>
        <v>0</v>
      </c>
      <c r="AP89" s="3">
        <f t="shared" si="65"/>
        <v>5</v>
      </c>
    </row>
    <row r="90" spans="1:42" x14ac:dyDescent="0.25">
      <c r="A90">
        <v>86</v>
      </c>
      <c r="D90" s="3">
        <v>60</v>
      </c>
      <c r="E90" s="3">
        <f t="shared" si="33"/>
        <v>0</v>
      </c>
      <c r="F90" s="3">
        <f t="shared" si="34"/>
        <v>0</v>
      </c>
      <c r="G90" s="3">
        <f t="shared" si="35"/>
        <v>0</v>
      </c>
      <c r="H90" s="3">
        <f t="shared" si="36"/>
        <v>0</v>
      </c>
      <c r="I90" s="3">
        <f t="shared" si="37"/>
        <v>0</v>
      </c>
      <c r="J90" s="3">
        <v>60</v>
      </c>
      <c r="K90" s="3">
        <f t="shared" si="38"/>
        <v>0</v>
      </c>
      <c r="L90" s="3">
        <f t="shared" si="39"/>
        <v>0</v>
      </c>
      <c r="M90" s="3">
        <f t="shared" si="40"/>
        <v>0</v>
      </c>
      <c r="N90" s="3">
        <f t="shared" si="41"/>
        <v>0</v>
      </c>
      <c r="O90" s="3">
        <f t="shared" si="42"/>
        <v>0</v>
      </c>
      <c r="P90" s="3">
        <v>80</v>
      </c>
      <c r="Q90" s="3">
        <f t="shared" si="43"/>
        <v>0</v>
      </c>
      <c r="R90" s="3">
        <f t="shared" si="44"/>
        <v>0</v>
      </c>
      <c r="S90" s="3">
        <f t="shared" si="45"/>
        <v>0</v>
      </c>
      <c r="T90" s="3">
        <f t="shared" si="46"/>
        <v>0</v>
      </c>
      <c r="U90" s="3">
        <f t="shared" si="47"/>
        <v>0</v>
      </c>
      <c r="V90" s="3">
        <v>10</v>
      </c>
      <c r="W90" s="3">
        <f t="shared" si="48"/>
        <v>0</v>
      </c>
      <c r="X90" s="3">
        <f t="shared" si="49"/>
        <v>0</v>
      </c>
      <c r="Y90" s="3">
        <f t="shared" si="50"/>
        <v>0</v>
      </c>
      <c r="Z90" s="3">
        <f t="shared" si="51"/>
        <v>0</v>
      </c>
      <c r="AA90" s="3">
        <f t="shared" si="52"/>
        <v>0</v>
      </c>
      <c r="AB90" s="3">
        <v>0</v>
      </c>
      <c r="AC90" s="3">
        <f t="shared" si="53"/>
        <v>0</v>
      </c>
      <c r="AD90" s="3">
        <f t="shared" si="54"/>
        <v>0</v>
      </c>
      <c r="AE90" s="3">
        <f t="shared" si="55"/>
        <v>0</v>
      </c>
      <c r="AF90" s="3">
        <f t="shared" si="56"/>
        <v>0</v>
      </c>
      <c r="AG90" s="3">
        <f t="shared" si="57"/>
        <v>0</v>
      </c>
      <c r="AH90" s="3">
        <v>0</v>
      </c>
      <c r="AI90" s="3">
        <f t="shared" si="58"/>
        <v>0</v>
      </c>
      <c r="AJ90" s="3">
        <f t="shared" si="59"/>
        <v>0</v>
      </c>
      <c r="AK90" s="3">
        <f t="shared" si="60"/>
        <v>0</v>
      </c>
      <c r="AL90" s="3">
        <f t="shared" si="61"/>
        <v>0</v>
      </c>
      <c r="AM90" s="3">
        <f t="shared" si="62"/>
        <v>0</v>
      </c>
      <c r="AN90" s="3">
        <f t="shared" si="63"/>
        <v>0</v>
      </c>
      <c r="AO90" s="3">
        <f t="shared" si="64"/>
        <v>0</v>
      </c>
      <c r="AP90" s="3">
        <f t="shared" si="65"/>
        <v>5</v>
      </c>
    </row>
    <row r="91" spans="1:42" x14ac:dyDescent="0.25">
      <c r="A91">
        <v>87</v>
      </c>
      <c r="D91" s="3">
        <v>60</v>
      </c>
      <c r="E91" s="3">
        <f t="shared" si="33"/>
        <v>0</v>
      </c>
      <c r="F91" s="3">
        <f t="shared" si="34"/>
        <v>0</v>
      </c>
      <c r="G91" s="3">
        <f t="shared" si="35"/>
        <v>0</v>
      </c>
      <c r="H91" s="3">
        <f t="shared" si="36"/>
        <v>0</v>
      </c>
      <c r="I91" s="3">
        <f t="shared" si="37"/>
        <v>0</v>
      </c>
      <c r="J91" s="3">
        <v>60</v>
      </c>
      <c r="K91" s="3">
        <f t="shared" si="38"/>
        <v>0</v>
      </c>
      <c r="L91" s="3">
        <f t="shared" si="39"/>
        <v>0</v>
      </c>
      <c r="M91" s="3">
        <f t="shared" si="40"/>
        <v>0</v>
      </c>
      <c r="N91" s="3">
        <f t="shared" si="41"/>
        <v>0</v>
      </c>
      <c r="O91" s="3">
        <f t="shared" si="42"/>
        <v>0</v>
      </c>
      <c r="P91" s="3">
        <v>80</v>
      </c>
      <c r="Q91" s="3">
        <f t="shared" si="43"/>
        <v>0</v>
      </c>
      <c r="R91" s="3">
        <f t="shared" si="44"/>
        <v>0</v>
      </c>
      <c r="S91" s="3">
        <f t="shared" si="45"/>
        <v>0</v>
      </c>
      <c r="T91" s="3">
        <f t="shared" si="46"/>
        <v>0</v>
      </c>
      <c r="U91" s="3">
        <f t="shared" si="47"/>
        <v>0</v>
      </c>
      <c r="V91" s="3">
        <v>10</v>
      </c>
      <c r="W91" s="3">
        <f t="shared" si="48"/>
        <v>0</v>
      </c>
      <c r="X91" s="3">
        <f t="shared" si="49"/>
        <v>0</v>
      </c>
      <c r="Y91" s="3">
        <f t="shared" si="50"/>
        <v>0</v>
      </c>
      <c r="Z91" s="3">
        <f t="shared" si="51"/>
        <v>0</v>
      </c>
      <c r="AA91" s="3">
        <f t="shared" si="52"/>
        <v>0</v>
      </c>
      <c r="AB91" s="3">
        <v>0</v>
      </c>
      <c r="AC91" s="3">
        <f t="shared" si="53"/>
        <v>0</v>
      </c>
      <c r="AD91" s="3">
        <f t="shared" si="54"/>
        <v>0</v>
      </c>
      <c r="AE91" s="3">
        <f t="shared" si="55"/>
        <v>0</v>
      </c>
      <c r="AF91" s="3">
        <f t="shared" si="56"/>
        <v>0</v>
      </c>
      <c r="AG91" s="3">
        <f t="shared" si="57"/>
        <v>0</v>
      </c>
      <c r="AH91" s="3">
        <v>0</v>
      </c>
      <c r="AI91" s="3">
        <f t="shared" si="58"/>
        <v>0</v>
      </c>
      <c r="AJ91" s="3">
        <f t="shared" si="59"/>
        <v>0</v>
      </c>
      <c r="AK91" s="3">
        <f t="shared" si="60"/>
        <v>0</v>
      </c>
      <c r="AL91" s="3">
        <f t="shared" si="61"/>
        <v>0</v>
      </c>
      <c r="AM91" s="3">
        <f t="shared" si="62"/>
        <v>0</v>
      </c>
      <c r="AN91" s="3">
        <f t="shared" si="63"/>
        <v>0</v>
      </c>
      <c r="AO91" s="3">
        <f t="shared" si="64"/>
        <v>0</v>
      </c>
      <c r="AP91" s="3">
        <f t="shared" si="65"/>
        <v>5</v>
      </c>
    </row>
    <row r="92" spans="1:42" x14ac:dyDescent="0.25">
      <c r="A92">
        <v>88</v>
      </c>
      <c r="D92" s="3">
        <v>60</v>
      </c>
      <c r="E92" s="3">
        <f t="shared" si="33"/>
        <v>0</v>
      </c>
      <c r="F92" s="3">
        <f t="shared" si="34"/>
        <v>0</v>
      </c>
      <c r="G92" s="3">
        <f t="shared" si="35"/>
        <v>0</v>
      </c>
      <c r="H92" s="3">
        <f t="shared" si="36"/>
        <v>0</v>
      </c>
      <c r="I92" s="3">
        <f t="shared" si="37"/>
        <v>0</v>
      </c>
      <c r="J92" s="3">
        <v>60</v>
      </c>
      <c r="K92" s="3">
        <f t="shared" si="38"/>
        <v>0</v>
      </c>
      <c r="L92" s="3">
        <f t="shared" si="39"/>
        <v>0</v>
      </c>
      <c r="M92" s="3">
        <f t="shared" si="40"/>
        <v>0</v>
      </c>
      <c r="N92" s="3">
        <f t="shared" si="41"/>
        <v>0</v>
      </c>
      <c r="O92" s="3">
        <f t="shared" si="42"/>
        <v>0</v>
      </c>
      <c r="P92" s="3">
        <v>80</v>
      </c>
      <c r="Q92" s="3">
        <f t="shared" si="43"/>
        <v>0</v>
      </c>
      <c r="R92" s="3">
        <f t="shared" si="44"/>
        <v>0</v>
      </c>
      <c r="S92" s="3">
        <f t="shared" si="45"/>
        <v>0</v>
      </c>
      <c r="T92" s="3">
        <f t="shared" si="46"/>
        <v>0</v>
      </c>
      <c r="U92" s="3">
        <f t="shared" si="47"/>
        <v>0</v>
      </c>
      <c r="V92" s="3">
        <v>10</v>
      </c>
      <c r="W92" s="3">
        <f t="shared" si="48"/>
        <v>0</v>
      </c>
      <c r="X92" s="3">
        <f t="shared" si="49"/>
        <v>0</v>
      </c>
      <c r="Y92" s="3">
        <f t="shared" si="50"/>
        <v>0</v>
      </c>
      <c r="Z92" s="3">
        <f t="shared" si="51"/>
        <v>0</v>
      </c>
      <c r="AA92" s="3">
        <f t="shared" si="52"/>
        <v>0</v>
      </c>
      <c r="AB92" s="3">
        <v>0</v>
      </c>
      <c r="AC92" s="3">
        <f t="shared" si="53"/>
        <v>0</v>
      </c>
      <c r="AD92" s="3">
        <f t="shared" si="54"/>
        <v>0</v>
      </c>
      <c r="AE92" s="3">
        <f t="shared" si="55"/>
        <v>0</v>
      </c>
      <c r="AF92" s="3">
        <f t="shared" si="56"/>
        <v>0</v>
      </c>
      <c r="AG92" s="3">
        <f t="shared" si="57"/>
        <v>0</v>
      </c>
      <c r="AH92" s="3">
        <v>0</v>
      </c>
      <c r="AI92" s="3">
        <f t="shared" si="58"/>
        <v>0</v>
      </c>
      <c r="AJ92" s="3">
        <f t="shared" si="59"/>
        <v>0</v>
      </c>
      <c r="AK92" s="3">
        <f t="shared" si="60"/>
        <v>0</v>
      </c>
      <c r="AL92" s="3">
        <f t="shared" si="61"/>
        <v>0</v>
      </c>
      <c r="AM92" s="3">
        <f t="shared" si="62"/>
        <v>0</v>
      </c>
      <c r="AN92" s="3">
        <f t="shared" si="63"/>
        <v>0</v>
      </c>
      <c r="AO92" s="3">
        <f t="shared" si="64"/>
        <v>0</v>
      </c>
      <c r="AP92" s="3">
        <f t="shared" si="65"/>
        <v>5</v>
      </c>
    </row>
    <row r="93" spans="1:42" x14ac:dyDescent="0.25">
      <c r="A93">
        <v>89</v>
      </c>
      <c r="D93" s="3">
        <v>60</v>
      </c>
      <c r="E93" s="3">
        <f t="shared" si="33"/>
        <v>0</v>
      </c>
      <c r="F93" s="3">
        <f t="shared" si="34"/>
        <v>0</v>
      </c>
      <c r="G93" s="3">
        <f t="shared" si="35"/>
        <v>0</v>
      </c>
      <c r="H93" s="3">
        <f t="shared" si="36"/>
        <v>0</v>
      </c>
      <c r="I93" s="3">
        <f t="shared" si="37"/>
        <v>0</v>
      </c>
      <c r="J93" s="3">
        <v>60</v>
      </c>
      <c r="K93" s="3">
        <f t="shared" si="38"/>
        <v>0</v>
      </c>
      <c r="L93" s="3">
        <f t="shared" si="39"/>
        <v>0</v>
      </c>
      <c r="M93" s="3">
        <f t="shared" si="40"/>
        <v>0</v>
      </c>
      <c r="N93" s="3">
        <f t="shared" si="41"/>
        <v>0</v>
      </c>
      <c r="O93" s="3">
        <f t="shared" si="42"/>
        <v>0</v>
      </c>
      <c r="P93" s="3">
        <v>80</v>
      </c>
      <c r="Q93" s="3">
        <f t="shared" si="43"/>
        <v>0</v>
      </c>
      <c r="R93" s="3">
        <f t="shared" si="44"/>
        <v>0</v>
      </c>
      <c r="S93" s="3">
        <f t="shared" si="45"/>
        <v>0</v>
      </c>
      <c r="T93" s="3">
        <f t="shared" si="46"/>
        <v>0</v>
      </c>
      <c r="U93" s="3">
        <f t="shared" si="47"/>
        <v>0</v>
      </c>
      <c r="V93" s="3">
        <v>10</v>
      </c>
      <c r="W93" s="3">
        <f t="shared" si="48"/>
        <v>0</v>
      </c>
      <c r="X93" s="3">
        <f t="shared" si="49"/>
        <v>0</v>
      </c>
      <c r="Y93" s="3">
        <f t="shared" si="50"/>
        <v>0</v>
      </c>
      <c r="Z93" s="3">
        <f t="shared" si="51"/>
        <v>0</v>
      </c>
      <c r="AA93" s="3">
        <f t="shared" si="52"/>
        <v>0</v>
      </c>
      <c r="AB93" s="3">
        <v>0</v>
      </c>
      <c r="AC93" s="3">
        <f t="shared" si="53"/>
        <v>0</v>
      </c>
      <c r="AD93" s="3">
        <f t="shared" si="54"/>
        <v>0</v>
      </c>
      <c r="AE93" s="3">
        <f t="shared" si="55"/>
        <v>0</v>
      </c>
      <c r="AF93" s="3">
        <f t="shared" si="56"/>
        <v>0</v>
      </c>
      <c r="AG93" s="3">
        <f t="shared" si="57"/>
        <v>0</v>
      </c>
      <c r="AH93" s="3">
        <v>0</v>
      </c>
      <c r="AI93" s="3">
        <f t="shared" si="58"/>
        <v>0</v>
      </c>
      <c r="AJ93" s="3">
        <f t="shared" si="59"/>
        <v>0</v>
      </c>
      <c r="AK93" s="3">
        <f t="shared" si="60"/>
        <v>0</v>
      </c>
      <c r="AL93" s="3">
        <f t="shared" si="61"/>
        <v>0</v>
      </c>
      <c r="AM93" s="3">
        <f t="shared" si="62"/>
        <v>0</v>
      </c>
      <c r="AN93" s="3">
        <f t="shared" si="63"/>
        <v>0</v>
      </c>
      <c r="AO93" s="3">
        <f t="shared" si="64"/>
        <v>0</v>
      </c>
      <c r="AP93" s="3">
        <f t="shared" si="65"/>
        <v>5</v>
      </c>
    </row>
    <row r="94" spans="1:42" x14ac:dyDescent="0.25">
      <c r="A94">
        <v>90</v>
      </c>
      <c r="D94" s="3">
        <v>60</v>
      </c>
      <c r="E94" s="3">
        <f t="shared" si="33"/>
        <v>0</v>
      </c>
      <c r="F94" s="3">
        <f t="shared" si="34"/>
        <v>0</v>
      </c>
      <c r="G94" s="3">
        <f t="shared" si="35"/>
        <v>0</v>
      </c>
      <c r="H94" s="3">
        <f t="shared" si="36"/>
        <v>0</v>
      </c>
      <c r="I94" s="3">
        <f t="shared" si="37"/>
        <v>0</v>
      </c>
      <c r="J94" s="3">
        <v>60</v>
      </c>
      <c r="K94" s="3">
        <f t="shared" si="38"/>
        <v>0</v>
      </c>
      <c r="L94" s="3">
        <f t="shared" si="39"/>
        <v>0</v>
      </c>
      <c r="M94" s="3">
        <f t="shared" si="40"/>
        <v>0</v>
      </c>
      <c r="N94" s="3">
        <f t="shared" si="41"/>
        <v>0</v>
      </c>
      <c r="O94" s="3">
        <f t="shared" si="42"/>
        <v>0</v>
      </c>
      <c r="P94" s="3">
        <v>80</v>
      </c>
      <c r="Q94" s="3">
        <f t="shared" si="43"/>
        <v>0</v>
      </c>
      <c r="R94" s="3">
        <f t="shared" si="44"/>
        <v>0</v>
      </c>
      <c r="S94" s="3">
        <f t="shared" si="45"/>
        <v>0</v>
      </c>
      <c r="T94" s="3">
        <f t="shared" si="46"/>
        <v>0</v>
      </c>
      <c r="U94" s="3">
        <f t="shared" si="47"/>
        <v>0</v>
      </c>
      <c r="V94" s="3">
        <v>10</v>
      </c>
      <c r="W94" s="3">
        <f t="shared" si="48"/>
        <v>0</v>
      </c>
      <c r="X94" s="3">
        <f t="shared" si="49"/>
        <v>0</v>
      </c>
      <c r="Y94" s="3">
        <f t="shared" si="50"/>
        <v>0</v>
      </c>
      <c r="Z94" s="3">
        <f t="shared" si="51"/>
        <v>0</v>
      </c>
      <c r="AA94" s="3">
        <f t="shared" si="52"/>
        <v>0</v>
      </c>
      <c r="AB94" s="3">
        <v>0</v>
      </c>
      <c r="AC94" s="3">
        <f t="shared" si="53"/>
        <v>0</v>
      </c>
      <c r="AD94" s="3">
        <f t="shared" si="54"/>
        <v>0</v>
      </c>
      <c r="AE94" s="3">
        <f t="shared" si="55"/>
        <v>0</v>
      </c>
      <c r="AF94" s="3">
        <f t="shared" si="56"/>
        <v>0</v>
      </c>
      <c r="AG94" s="3">
        <f t="shared" si="57"/>
        <v>0</v>
      </c>
      <c r="AH94" s="3">
        <v>0</v>
      </c>
      <c r="AI94" s="3">
        <f t="shared" si="58"/>
        <v>0</v>
      </c>
      <c r="AJ94" s="3">
        <f t="shared" si="59"/>
        <v>0</v>
      </c>
      <c r="AK94" s="3">
        <f t="shared" si="60"/>
        <v>0</v>
      </c>
      <c r="AL94" s="3">
        <f t="shared" si="61"/>
        <v>0</v>
      </c>
      <c r="AM94" s="3">
        <f t="shared" si="62"/>
        <v>0</v>
      </c>
      <c r="AN94" s="3">
        <f t="shared" si="63"/>
        <v>0</v>
      </c>
      <c r="AO94" s="3">
        <f t="shared" si="64"/>
        <v>0</v>
      </c>
      <c r="AP94" s="3">
        <f t="shared" si="65"/>
        <v>5</v>
      </c>
    </row>
    <row r="95" spans="1:42" x14ac:dyDescent="0.25">
      <c r="A95">
        <v>91</v>
      </c>
      <c r="D95" s="3">
        <v>60</v>
      </c>
      <c r="E95" s="3">
        <f t="shared" si="33"/>
        <v>0</v>
      </c>
      <c r="F95" s="3">
        <f t="shared" si="34"/>
        <v>0</v>
      </c>
      <c r="G95" s="3">
        <f t="shared" si="35"/>
        <v>0</v>
      </c>
      <c r="H95" s="3">
        <f t="shared" si="36"/>
        <v>0</v>
      </c>
      <c r="I95" s="3">
        <f t="shared" si="37"/>
        <v>0</v>
      </c>
      <c r="J95" s="3">
        <v>60</v>
      </c>
      <c r="K95" s="3">
        <f t="shared" si="38"/>
        <v>0</v>
      </c>
      <c r="L95" s="3">
        <f t="shared" si="39"/>
        <v>0</v>
      </c>
      <c r="M95" s="3">
        <f t="shared" si="40"/>
        <v>0</v>
      </c>
      <c r="N95" s="3">
        <f t="shared" si="41"/>
        <v>0</v>
      </c>
      <c r="O95" s="3">
        <f t="shared" si="42"/>
        <v>0</v>
      </c>
      <c r="P95" s="3">
        <v>80</v>
      </c>
      <c r="Q95" s="3">
        <f t="shared" si="43"/>
        <v>0</v>
      </c>
      <c r="R95" s="3">
        <f t="shared" si="44"/>
        <v>0</v>
      </c>
      <c r="S95" s="3">
        <f t="shared" si="45"/>
        <v>0</v>
      </c>
      <c r="T95" s="3">
        <f t="shared" si="46"/>
        <v>0</v>
      </c>
      <c r="U95" s="3">
        <f t="shared" si="47"/>
        <v>0</v>
      </c>
      <c r="V95" s="3">
        <v>10</v>
      </c>
      <c r="W95" s="3">
        <f t="shared" si="48"/>
        <v>0</v>
      </c>
      <c r="X95" s="3">
        <f t="shared" si="49"/>
        <v>0</v>
      </c>
      <c r="Y95" s="3">
        <f t="shared" si="50"/>
        <v>0</v>
      </c>
      <c r="Z95" s="3">
        <f t="shared" si="51"/>
        <v>0</v>
      </c>
      <c r="AA95" s="3">
        <f t="shared" si="52"/>
        <v>0</v>
      </c>
      <c r="AB95" s="3">
        <v>0</v>
      </c>
      <c r="AC95" s="3">
        <f t="shared" si="53"/>
        <v>0</v>
      </c>
      <c r="AD95" s="3">
        <f t="shared" si="54"/>
        <v>0</v>
      </c>
      <c r="AE95" s="3">
        <f t="shared" si="55"/>
        <v>0</v>
      </c>
      <c r="AF95" s="3">
        <f t="shared" si="56"/>
        <v>0</v>
      </c>
      <c r="AG95" s="3">
        <f t="shared" si="57"/>
        <v>0</v>
      </c>
      <c r="AH95" s="3">
        <v>0</v>
      </c>
      <c r="AI95" s="3">
        <f t="shared" si="58"/>
        <v>0</v>
      </c>
      <c r="AJ95" s="3">
        <f t="shared" si="59"/>
        <v>0</v>
      </c>
      <c r="AK95" s="3">
        <f t="shared" si="60"/>
        <v>0</v>
      </c>
      <c r="AL95" s="3">
        <f t="shared" si="61"/>
        <v>0</v>
      </c>
      <c r="AM95" s="3">
        <f t="shared" si="62"/>
        <v>0</v>
      </c>
      <c r="AN95" s="3">
        <f t="shared" si="63"/>
        <v>0</v>
      </c>
      <c r="AO95" s="3">
        <f t="shared" si="64"/>
        <v>0</v>
      </c>
      <c r="AP95" s="3">
        <f t="shared" si="65"/>
        <v>5</v>
      </c>
    </row>
    <row r="96" spans="1:42" x14ac:dyDescent="0.25">
      <c r="A96">
        <v>92</v>
      </c>
      <c r="D96" s="3">
        <v>60</v>
      </c>
      <c r="E96" s="3">
        <f t="shared" si="33"/>
        <v>0</v>
      </c>
      <c r="F96" s="3">
        <f t="shared" si="34"/>
        <v>0</v>
      </c>
      <c r="G96" s="3">
        <f t="shared" si="35"/>
        <v>0</v>
      </c>
      <c r="H96" s="3">
        <f t="shared" si="36"/>
        <v>0</v>
      </c>
      <c r="I96" s="3">
        <f t="shared" si="37"/>
        <v>0</v>
      </c>
      <c r="J96" s="3">
        <v>60</v>
      </c>
      <c r="K96" s="3">
        <f t="shared" si="38"/>
        <v>0</v>
      </c>
      <c r="L96" s="3">
        <f t="shared" si="39"/>
        <v>0</v>
      </c>
      <c r="M96" s="3">
        <f t="shared" si="40"/>
        <v>0</v>
      </c>
      <c r="N96" s="3">
        <f t="shared" si="41"/>
        <v>0</v>
      </c>
      <c r="O96" s="3">
        <f t="shared" si="42"/>
        <v>0</v>
      </c>
      <c r="P96" s="3">
        <v>80</v>
      </c>
      <c r="Q96" s="3">
        <f t="shared" si="43"/>
        <v>0</v>
      </c>
      <c r="R96" s="3">
        <f t="shared" si="44"/>
        <v>0</v>
      </c>
      <c r="S96" s="3">
        <f t="shared" si="45"/>
        <v>0</v>
      </c>
      <c r="T96" s="3">
        <f t="shared" si="46"/>
        <v>0</v>
      </c>
      <c r="U96" s="3">
        <f t="shared" si="47"/>
        <v>0</v>
      </c>
      <c r="V96" s="3">
        <v>10</v>
      </c>
      <c r="W96" s="3">
        <f t="shared" si="48"/>
        <v>0</v>
      </c>
      <c r="X96" s="3">
        <f t="shared" si="49"/>
        <v>0</v>
      </c>
      <c r="Y96" s="3">
        <f t="shared" si="50"/>
        <v>0</v>
      </c>
      <c r="Z96" s="3">
        <f t="shared" si="51"/>
        <v>0</v>
      </c>
      <c r="AA96" s="3">
        <f t="shared" si="52"/>
        <v>0</v>
      </c>
      <c r="AB96" s="3">
        <v>0</v>
      </c>
      <c r="AC96" s="3">
        <f t="shared" si="53"/>
        <v>0</v>
      </c>
      <c r="AD96" s="3">
        <f t="shared" si="54"/>
        <v>0</v>
      </c>
      <c r="AE96" s="3">
        <f t="shared" si="55"/>
        <v>0</v>
      </c>
      <c r="AF96" s="3">
        <f t="shared" si="56"/>
        <v>0</v>
      </c>
      <c r="AG96" s="3">
        <f t="shared" si="57"/>
        <v>0</v>
      </c>
      <c r="AH96" s="3">
        <v>0</v>
      </c>
      <c r="AI96" s="3">
        <f t="shared" si="58"/>
        <v>0</v>
      </c>
      <c r="AJ96" s="3">
        <f t="shared" si="59"/>
        <v>0</v>
      </c>
      <c r="AK96" s="3">
        <f t="shared" si="60"/>
        <v>0</v>
      </c>
      <c r="AL96" s="3">
        <f t="shared" si="61"/>
        <v>0</v>
      </c>
      <c r="AM96" s="3">
        <f t="shared" si="62"/>
        <v>0</v>
      </c>
      <c r="AN96" s="3">
        <f t="shared" si="63"/>
        <v>0</v>
      </c>
      <c r="AO96" s="3">
        <f t="shared" si="64"/>
        <v>0</v>
      </c>
      <c r="AP96" s="3">
        <f t="shared" si="65"/>
        <v>5</v>
      </c>
    </row>
    <row r="97" spans="1:42" x14ac:dyDescent="0.25">
      <c r="A97">
        <v>93</v>
      </c>
      <c r="D97" s="3">
        <v>60</v>
      </c>
      <c r="E97" s="3">
        <f t="shared" si="33"/>
        <v>0</v>
      </c>
      <c r="F97" s="3">
        <f t="shared" si="34"/>
        <v>0</v>
      </c>
      <c r="G97" s="3">
        <f t="shared" si="35"/>
        <v>0</v>
      </c>
      <c r="H97" s="3">
        <f t="shared" si="36"/>
        <v>0</v>
      </c>
      <c r="I97" s="3">
        <f t="shared" si="37"/>
        <v>0</v>
      </c>
      <c r="J97" s="3">
        <v>60</v>
      </c>
      <c r="K97" s="3">
        <f t="shared" si="38"/>
        <v>0</v>
      </c>
      <c r="L97" s="3">
        <f t="shared" si="39"/>
        <v>0</v>
      </c>
      <c r="M97" s="3">
        <f t="shared" si="40"/>
        <v>0</v>
      </c>
      <c r="N97" s="3">
        <f t="shared" si="41"/>
        <v>0</v>
      </c>
      <c r="O97" s="3">
        <f t="shared" si="42"/>
        <v>0</v>
      </c>
      <c r="P97" s="3">
        <v>80</v>
      </c>
      <c r="Q97" s="3">
        <f t="shared" si="43"/>
        <v>0</v>
      </c>
      <c r="R97" s="3">
        <f t="shared" si="44"/>
        <v>0</v>
      </c>
      <c r="S97" s="3">
        <f t="shared" si="45"/>
        <v>0</v>
      </c>
      <c r="T97" s="3">
        <f t="shared" si="46"/>
        <v>0</v>
      </c>
      <c r="U97" s="3">
        <f t="shared" si="47"/>
        <v>0</v>
      </c>
      <c r="V97" s="3">
        <v>10</v>
      </c>
      <c r="W97" s="3">
        <f t="shared" si="48"/>
        <v>0</v>
      </c>
      <c r="X97" s="3">
        <f t="shared" si="49"/>
        <v>0</v>
      </c>
      <c r="Y97" s="3">
        <f t="shared" si="50"/>
        <v>0</v>
      </c>
      <c r="Z97" s="3">
        <f t="shared" si="51"/>
        <v>0</v>
      </c>
      <c r="AA97" s="3">
        <f t="shared" si="52"/>
        <v>0</v>
      </c>
      <c r="AB97" s="3">
        <v>0</v>
      </c>
      <c r="AC97" s="3">
        <f t="shared" si="53"/>
        <v>0</v>
      </c>
      <c r="AD97" s="3">
        <f t="shared" si="54"/>
        <v>0</v>
      </c>
      <c r="AE97" s="3">
        <f t="shared" si="55"/>
        <v>0</v>
      </c>
      <c r="AF97" s="3">
        <f t="shared" si="56"/>
        <v>0</v>
      </c>
      <c r="AG97" s="3">
        <f t="shared" si="57"/>
        <v>0</v>
      </c>
      <c r="AH97" s="3">
        <v>0</v>
      </c>
      <c r="AI97" s="3">
        <f t="shared" si="58"/>
        <v>0</v>
      </c>
      <c r="AJ97" s="3">
        <f t="shared" si="59"/>
        <v>0</v>
      </c>
      <c r="AK97" s="3">
        <f t="shared" si="60"/>
        <v>0</v>
      </c>
      <c r="AL97" s="3">
        <f t="shared" si="61"/>
        <v>0</v>
      </c>
      <c r="AM97" s="3">
        <f t="shared" si="62"/>
        <v>0</v>
      </c>
      <c r="AN97" s="3">
        <f t="shared" si="63"/>
        <v>0</v>
      </c>
      <c r="AO97" s="3">
        <f t="shared" si="64"/>
        <v>0</v>
      </c>
      <c r="AP97" s="3">
        <f t="shared" si="65"/>
        <v>5</v>
      </c>
    </row>
    <row r="98" spans="1:42" x14ac:dyDescent="0.25">
      <c r="A98">
        <v>94</v>
      </c>
      <c r="D98" s="3">
        <v>60</v>
      </c>
      <c r="E98" s="3">
        <f t="shared" si="33"/>
        <v>0</v>
      </c>
      <c r="F98" s="3">
        <f t="shared" si="34"/>
        <v>0</v>
      </c>
      <c r="G98" s="3">
        <f t="shared" si="35"/>
        <v>0</v>
      </c>
      <c r="H98" s="3">
        <f t="shared" si="36"/>
        <v>0</v>
      </c>
      <c r="I98" s="3">
        <f t="shared" si="37"/>
        <v>0</v>
      </c>
      <c r="J98" s="3">
        <v>60</v>
      </c>
      <c r="K98" s="3">
        <f t="shared" si="38"/>
        <v>0</v>
      </c>
      <c r="L98" s="3">
        <f t="shared" si="39"/>
        <v>0</v>
      </c>
      <c r="M98" s="3">
        <f t="shared" si="40"/>
        <v>0</v>
      </c>
      <c r="N98" s="3">
        <f t="shared" si="41"/>
        <v>0</v>
      </c>
      <c r="O98" s="3">
        <f t="shared" si="42"/>
        <v>0</v>
      </c>
      <c r="P98" s="3">
        <v>80</v>
      </c>
      <c r="Q98" s="3">
        <f t="shared" si="43"/>
        <v>0</v>
      </c>
      <c r="R98" s="3">
        <f t="shared" si="44"/>
        <v>0</v>
      </c>
      <c r="S98" s="3">
        <f t="shared" si="45"/>
        <v>0</v>
      </c>
      <c r="T98" s="3">
        <f t="shared" si="46"/>
        <v>0</v>
      </c>
      <c r="U98" s="3">
        <f t="shared" si="47"/>
        <v>0</v>
      </c>
      <c r="V98" s="3">
        <v>10</v>
      </c>
      <c r="W98" s="3">
        <f t="shared" si="48"/>
        <v>0</v>
      </c>
      <c r="X98" s="3">
        <f t="shared" si="49"/>
        <v>0</v>
      </c>
      <c r="Y98" s="3">
        <f t="shared" si="50"/>
        <v>0</v>
      </c>
      <c r="Z98" s="3">
        <f t="shared" si="51"/>
        <v>0</v>
      </c>
      <c r="AA98" s="3">
        <f t="shared" si="52"/>
        <v>0</v>
      </c>
      <c r="AB98" s="3">
        <v>0</v>
      </c>
      <c r="AC98" s="3">
        <f t="shared" si="53"/>
        <v>0</v>
      </c>
      <c r="AD98" s="3">
        <f t="shared" si="54"/>
        <v>0</v>
      </c>
      <c r="AE98" s="3">
        <f t="shared" si="55"/>
        <v>0</v>
      </c>
      <c r="AF98" s="3">
        <f t="shared" si="56"/>
        <v>0</v>
      </c>
      <c r="AG98" s="3">
        <f t="shared" si="57"/>
        <v>0</v>
      </c>
      <c r="AH98" s="3">
        <v>0</v>
      </c>
      <c r="AI98" s="3">
        <f t="shared" si="58"/>
        <v>0</v>
      </c>
      <c r="AJ98" s="3">
        <f t="shared" si="59"/>
        <v>0</v>
      </c>
      <c r="AK98" s="3">
        <f t="shared" si="60"/>
        <v>0</v>
      </c>
      <c r="AL98" s="3">
        <f t="shared" si="61"/>
        <v>0</v>
      </c>
      <c r="AM98" s="3">
        <f t="shared" si="62"/>
        <v>0</v>
      </c>
      <c r="AN98" s="3">
        <f t="shared" si="63"/>
        <v>0</v>
      </c>
      <c r="AO98" s="3">
        <f t="shared" si="64"/>
        <v>0</v>
      </c>
      <c r="AP98" s="3">
        <f t="shared" si="65"/>
        <v>5</v>
      </c>
    </row>
    <row r="99" spans="1:42" x14ac:dyDescent="0.25">
      <c r="A99">
        <v>94</v>
      </c>
      <c r="D99" s="3">
        <v>60</v>
      </c>
      <c r="E99" s="3">
        <f t="shared" si="33"/>
        <v>0</v>
      </c>
      <c r="F99" s="3">
        <f t="shared" si="34"/>
        <v>0</v>
      </c>
      <c r="G99" s="3">
        <f t="shared" si="35"/>
        <v>0</v>
      </c>
      <c r="H99" s="3">
        <f t="shared" si="36"/>
        <v>0</v>
      </c>
      <c r="I99" s="3">
        <f t="shared" si="37"/>
        <v>0</v>
      </c>
      <c r="J99" s="3">
        <v>60</v>
      </c>
      <c r="K99" s="3">
        <f t="shared" si="38"/>
        <v>0</v>
      </c>
      <c r="L99" s="3">
        <f t="shared" si="39"/>
        <v>0</v>
      </c>
      <c r="M99" s="3">
        <f t="shared" si="40"/>
        <v>0</v>
      </c>
      <c r="N99" s="3">
        <f t="shared" si="41"/>
        <v>0</v>
      </c>
      <c r="O99" s="3">
        <f t="shared" si="42"/>
        <v>0</v>
      </c>
      <c r="P99" s="3">
        <v>80</v>
      </c>
      <c r="Q99" s="3">
        <f t="shared" si="43"/>
        <v>0</v>
      </c>
      <c r="R99" s="3">
        <f t="shared" si="44"/>
        <v>0</v>
      </c>
      <c r="S99" s="3">
        <f t="shared" si="45"/>
        <v>0</v>
      </c>
      <c r="T99" s="3">
        <f t="shared" si="46"/>
        <v>0</v>
      </c>
      <c r="U99" s="3">
        <f t="shared" si="47"/>
        <v>0</v>
      </c>
      <c r="V99" s="3">
        <v>10</v>
      </c>
      <c r="W99" s="3">
        <f t="shared" si="48"/>
        <v>0</v>
      </c>
      <c r="X99" s="3">
        <f t="shared" si="49"/>
        <v>0</v>
      </c>
      <c r="Y99" s="3">
        <f t="shared" si="50"/>
        <v>0</v>
      </c>
      <c r="Z99" s="3">
        <f t="shared" si="51"/>
        <v>0</v>
      </c>
      <c r="AA99" s="3">
        <f t="shared" si="52"/>
        <v>0</v>
      </c>
      <c r="AB99" s="3">
        <v>0</v>
      </c>
      <c r="AC99" s="3">
        <f t="shared" si="53"/>
        <v>0</v>
      </c>
      <c r="AD99" s="3">
        <f t="shared" si="54"/>
        <v>0</v>
      </c>
      <c r="AE99" s="3">
        <f t="shared" si="55"/>
        <v>0</v>
      </c>
      <c r="AF99" s="3">
        <f t="shared" si="56"/>
        <v>0</v>
      </c>
      <c r="AG99" s="3">
        <f t="shared" si="57"/>
        <v>0</v>
      </c>
      <c r="AH99" s="3">
        <v>0</v>
      </c>
      <c r="AI99" s="3">
        <f t="shared" si="58"/>
        <v>0</v>
      </c>
      <c r="AJ99" s="3">
        <f t="shared" si="59"/>
        <v>0</v>
      </c>
      <c r="AK99" s="3">
        <f t="shared" si="60"/>
        <v>0</v>
      </c>
      <c r="AL99" s="3">
        <f t="shared" si="61"/>
        <v>0</v>
      </c>
      <c r="AM99" s="3">
        <f t="shared" si="62"/>
        <v>0</v>
      </c>
      <c r="AN99" s="3">
        <f t="shared" si="63"/>
        <v>0</v>
      </c>
      <c r="AO99" s="3">
        <f t="shared" si="64"/>
        <v>0</v>
      </c>
      <c r="AP99" s="3">
        <f t="shared" si="65"/>
        <v>5</v>
      </c>
    </row>
    <row r="100" spans="1:42" x14ac:dyDescent="0.25">
      <c r="A100">
        <v>95</v>
      </c>
      <c r="D100" s="3">
        <v>60</v>
      </c>
      <c r="E100" s="3">
        <f t="shared" si="33"/>
        <v>0</v>
      </c>
      <c r="F100" s="3">
        <f t="shared" si="34"/>
        <v>0</v>
      </c>
      <c r="G100" s="3">
        <f t="shared" si="35"/>
        <v>0</v>
      </c>
      <c r="H100" s="3">
        <f t="shared" si="36"/>
        <v>0</v>
      </c>
      <c r="I100" s="3">
        <f t="shared" si="37"/>
        <v>0</v>
      </c>
      <c r="J100" s="3">
        <v>60</v>
      </c>
      <c r="K100" s="3">
        <f t="shared" si="38"/>
        <v>0</v>
      </c>
      <c r="L100" s="3">
        <f t="shared" si="39"/>
        <v>0</v>
      </c>
      <c r="M100" s="3">
        <f t="shared" si="40"/>
        <v>0</v>
      </c>
      <c r="N100" s="3">
        <f t="shared" si="41"/>
        <v>0</v>
      </c>
      <c r="O100" s="3">
        <f t="shared" si="42"/>
        <v>0</v>
      </c>
      <c r="P100" s="3">
        <v>80</v>
      </c>
      <c r="Q100" s="3">
        <f t="shared" si="43"/>
        <v>0</v>
      </c>
      <c r="R100" s="3">
        <f t="shared" si="44"/>
        <v>0</v>
      </c>
      <c r="S100" s="3">
        <f t="shared" si="45"/>
        <v>0</v>
      </c>
      <c r="T100" s="3">
        <f t="shared" si="46"/>
        <v>0</v>
      </c>
      <c r="U100" s="3">
        <f t="shared" si="47"/>
        <v>0</v>
      </c>
      <c r="V100" s="3">
        <v>10</v>
      </c>
      <c r="W100" s="3">
        <f t="shared" si="48"/>
        <v>0</v>
      </c>
      <c r="X100" s="3">
        <f t="shared" si="49"/>
        <v>0</v>
      </c>
      <c r="Y100" s="3">
        <f t="shared" si="50"/>
        <v>0</v>
      </c>
      <c r="Z100" s="3">
        <f t="shared" si="51"/>
        <v>0</v>
      </c>
      <c r="AA100" s="3">
        <f t="shared" si="52"/>
        <v>0</v>
      </c>
      <c r="AB100" s="3">
        <v>0</v>
      </c>
      <c r="AC100" s="3">
        <f t="shared" si="53"/>
        <v>0</v>
      </c>
      <c r="AD100" s="3">
        <f t="shared" si="54"/>
        <v>0</v>
      </c>
      <c r="AE100" s="3">
        <f t="shared" si="55"/>
        <v>0</v>
      </c>
      <c r="AF100" s="3">
        <f t="shared" si="56"/>
        <v>0</v>
      </c>
      <c r="AG100" s="3">
        <f t="shared" si="57"/>
        <v>0</v>
      </c>
      <c r="AH100" s="3">
        <v>0</v>
      </c>
      <c r="AI100" s="3">
        <f t="shared" si="58"/>
        <v>0</v>
      </c>
      <c r="AJ100" s="3">
        <f t="shared" si="59"/>
        <v>0</v>
      </c>
      <c r="AK100" s="3">
        <f t="shared" si="60"/>
        <v>0</v>
      </c>
      <c r="AL100" s="3">
        <f t="shared" si="61"/>
        <v>0</v>
      </c>
      <c r="AM100" s="3">
        <f t="shared" si="62"/>
        <v>0</v>
      </c>
      <c r="AN100" s="3">
        <f t="shared" si="63"/>
        <v>0</v>
      </c>
      <c r="AO100" s="3">
        <f t="shared" si="64"/>
        <v>0</v>
      </c>
      <c r="AP100" s="3">
        <f t="shared" si="65"/>
        <v>5</v>
      </c>
    </row>
    <row r="101" spans="1:42" x14ac:dyDescent="0.25">
      <c r="A101">
        <v>96</v>
      </c>
      <c r="D101" s="3">
        <v>60</v>
      </c>
      <c r="E101" s="3">
        <f t="shared" si="33"/>
        <v>0</v>
      </c>
      <c r="F101" s="3">
        <f t="shared" si="34"/>
        <v>0</v>
      </c>
      <c r="G101" s="3">
        <f t="shared" si="35"/>
        <v>0</v>
      </c>
      <c r="H101" s="3">
        <f t="shared" si="36"/>
        <v>0</v>
      </c>
      <c r="I101" s="3">
        <f t="shared" si="37"/>
        <v>0</v>
      </c>
      <c r="J101" s="3">
        <v>60</v>
      </c>
      <c r="K101" s="3">
        <f t="shared" si="38"/>
        <v>0</v>
      </c>
      <c r="L101" s="3">
        <f t="shared" si="39"/>
        <v>0</v>
      </c>
      <c r="M101" s="3">
        <f t="shared" si="40"/>
        <v>0</v>
      </c>
      <c r="N101" s="3">
        <f t="shared" si="41"/>
        <v>0</v>
      </c>
      <c r="O101" s="3">
        <f t="shared" si="42"/>
        <v>0</v>
      </c>
      <c r="P101" s="3">
        <v>80</v>
      </c>
      <c r="Q101" s="3">
        <f t="shared" si="43"/>
        <v>0</v>
      </c>
      <c r="R101" s="3">
        <f t="shared" si="44"/>
        <v>0</v>
      </c>
      <c r="S101" s="3">
        <f t="shared" si="45"/>
        <v>0</v>
      </c>
      <c r="T101" s="3">
        <f t="shared" si="46"/>
        <v>0</v>
      </c>
      <c r="U101" s="3">
        <f t="shared" si="47"/>
        <v>0</v>
      </c>
      <c r="V101" s="3">
        <v>10</v>
      </c>
      <c r="W101" s="3">
        <f t="shared" si="48"/>
        <v>0</v>
      </c>
      <c r="X101" s="3">
        <f t="shared" si="49"/>
        <v>0</v>
      </c>
      <c r="Y101" s="3">
        <f t="shared" si="50"/>
        <v>0</v>
      </c>
      <c r="Z101" s="3">
        <f t="shared" si="51"/>
        <v>0</v>
      </c>
      <c r="AA101" s="3">
        <f t="shared" si="52"/>
        <v>0</v>
      </c>
      <c r="AB101" s="3">
        <v>0</v>
      </c>
      <c r="AC101" s="3">
        <f t="shared" si="53"/>
        <v>0</v>
      </c>
      <c r="AD101" s="3">
        <f t="shared" si="54"/>
        <v>0</v>
      </c>
      <c r="AE101" s="3">
        <f t="shared" si="55"/>
        <v>0</v>
      </c>
      <c r="AF101" s="3">
        <f t="shared" si="56"/>
        <v>0</v>
      </c>
      <c r="AG101" s="3">
        <f t="shared" si="57"/>
        <v>0</v>
      </c>
      <c r="AH101" s="3">
        <v>0</v>
      </c>
      <c r="AI101" s="3">
        <f t="shared" si="58"/>
        <v>0</v>
      </c>
      <c r="AJ101" s="3">
        <f t="shared" si="59"/>
        <v>0</v>
      </c>
      <c r="AK101" s="3">
        <f t="shared" si="60"/>
        <v>0</v>
      </c>
      <c r="AL101" s="3">
        <f t="shared" si="61"/>
        <v>0</v>
      </c>
      <c r="AM101" s="3">
        <f t="shared" si="62"/>
        <v>0</v>
      </c>
      <c r="AN101" s="3">
        <f t="shared" si="63"/>
        <v>0</v>
      </c>
      <c r="AO101" s="3">
        <f t="shared" si="64"/>
        <v>0</v>
      </c>
      <c r="AP101" s="3">
        <f t="shared" si="65"/>
        <v>5</v>
      </c>
    </row>
    <row r="102" spans="1:42" x14ac:dyDescent="0.25">
      <c r="A102">
        <v>97</v>
      </c>
      <c r="D102" s="3">
        <v>60</v>
      </c>
      <c r="E102" s="3">
        <f t="shared" si="33"/>
        <v>0</v>
      </c>
      <c r="F102" s="3">
        <f t="shared" si="34"/>
        <v>0</v>
      </c>
      <c r="G102" s="3">
        <f t="shared" si="35"/>
        <v>0</v>
      </c>
      <c r="H102" s="3">
        <f t="shared" si="36"/>
        <v>0</v>
      </c>
      <c r="I102" s="3">
        <f t="shared" si="37"/>
        <v>0</v>
      </c>
      <c r="J102" s="3">
        <v>60</v>
      </c>
      <c r="K102" s="3">
        <f t="shared" si="38"/>
        <v>0</v>
      </c>
      <c r="L102" s="3">
        <f t="shared" si="39"/>
        <v>0</v>
      </c>
      <c r="M102" s="3">
        <f t="shared" si="40"/>
        <v>0</v>
      </c>
      <c r="N102" s="3">
        <f t="shared" si="41"/>
        <v>0</v>
      </c>
      <c r="O102" s="3">
        <f t="shared" si="42"/>
        <v>0</v>
      </c>
      <c r="P102" s="3">
        <v>80</v>
      </c>
      <c r="Q102" s="3">
        <f t="shared" si="43"/>
        <v>0</v>
      </c>
      <c r="R102" s="3">
        <f t="shared" si="44"/>
        <v>0</v>
      </c>
      <c r="S102" s="3">
        <f t="shared" si="45"/>
        <v>0</v>
      </c>
      <c r="T102" s="3">
        <f t="shared" si="46"/>
        <v>0</v>
      </c>
      <c r="U102" s="3">
        <f t="shared" si="47"/>
        <v>0</v>
      </c>
      <c r="V102" s="3">
        <v>10</v>
      </c>
      <c r="W102" s="3">
        <f t="shared" si="48"/>
        <v>0</v>
      </c>
      <c r="X102" s="3">
        <f t="shared" si="49"/>
        <v>0</v>
      </c>
      <c r="Y102" s="3">
        <f t="shared" si="50"/>
        <v>0</v>
      </c>
      <c r="Z102" s="3">
        <f t="shared" si="51"/>
        <v>0</v>
      </c>
      <c r="AA102" s="3">
        <f t="shared" si="52"/>
        <v>0</v>
      </c>
      <c r="AB102" s="3">
        <v>0</v>
      </c>
      <c r="AC102" s="3">
        <f t="shared" si="53"/>
        <v>0</v>
      </c>
      <c r="AD102" s="3">
        <f t="shared" si="54"/>
        <v>0</v>
      </c>
      <c r="AE102" s="3">
        <f t="shared" si="55"/>
        <v>0</v>
      </c>
      <c r="AF102" s="3">
        <f t="shared" si="56"/>
        <v>0</v>
      </c>
      <c r="AG102" s="3">
        <f t="shared" si="57"/>
        <v>0</v>
      </c>
      <c r="AH102" s="3">
        <v>0</v>
      </c>
      <c r="AI102" s="3">
        <f t="shared" si="58"/>
        <v>0</v>
      </c>
      <c r="AJ102" s="3">
        <f t="shared" si="59"/>
        <v>0</v>
      </c>
      <c r="AK102" s="3">
        <f t="shared" si="60"/>
        <v>0</v>
      </c>
      <c r="AL102" s="3">
        <f t="shared" si="61"/>
        <v>0</v>
      </c>
      <c r="AM102" s="3">
        <f t="shared" si="62"/>
        <v>0</v>
      </c>
      <c r="AN102" s="3">
        <f t="shared" si="63"/>
        <v>0</v>
      </c>
      <c r="AO102" s="3">
        <f t="shared" si="64"/>
        <v>0</v>
      </c>
      <c r="AP102" s="3">
        <f t="shared" si="65"/>
        <v>5</v>
      </c>
    </row>
    <row r="103" spans="1:42" x14ac:dyDescent="0.25">
      <c r="A103">
        <v>98</v>
      </c>
      <c r="D103" s="3">
        <v>60</v>
      </c>
      <c r="E103" s="3">
        <f t="shared" si="33"/>
        <v>0</v>
      </c>
      <c r="F103" s="3">
        <f t="shared" si="34"/>
        <v>0</v>
      </c>
      <c r="G103" s="3">
        <f t="shared" si="35"/>
        <v>0</v>
      </c>
      <c r="H103" s="3">
        <f t="shared" si="36"/>
        <v>0</v>
      </c>
      <c r="I103" s="3">
        <f t="shared" si="37"/>
        <v>0</v>
      </c>
      <c r="J103" s="3">
        <v>60</v>
      </c>
      <c r="K103" s="3">
        <f t="shared" si="38"/>
        <v>0</v>
      </c>
      <c r="L103" s="3">
        <f t="shared" si="39"/>
        <v>0</v>
      </c>
      <c r="M103" s="3">
        <f t="shared" si="40"/>
        <v>0</v>
      </c>
      <c r="N103" s="3">
        <f t="shared" si="41"/>
        <v>0</v>
      </c>
      <c r="O103" s="3">
        <f t="shared" si="42"/>
        <v>0</v>
      </c>
      <c r="P103" s="3">
        <v>80</v>
      </c>
      <c r="Q103" s="3">
        <f t="shared" si="43"/>
        <v>0</v>
      </c>
      <c r="R103" s="3">
        <f t="shared" si="44"/>
        <v>0</v>
      </c>
      <c r="S103" s="3">
        <f t="shared" si="45"/>
        <v>0</v>
      </c>
      <c r="T103" s="3">
        <f t="shared" si="46"/>
        <v>0</v>
      </c>
      <c r="U103" s="3">
        <f t="shared" si="47"/>
        <v>0</v>
      </c>
      <c r="V103" s="3">
        <v>10</v>
      </c>
      <c r="W103" s="3">
        <f t="shared" si="48"/>
        <v>0</v>
      </c>
      <c r="X103" s="3">
        <f t="shared" si="49"/>
        <v>0</v>
      </c>
      <c r="Y103" s="3">
        <f t="shared" si="50"/>
        <v>0</v>
      </c>
      <c r="Z103" s="3">
        <f t="shared" si="51"/>
        <v>0</v>
      </c>
      <c r="AA103" s="3">
        <f t="shared" si="52"/>
        <v>0</v>
      </c>
      <c r="AB103" s="3">
        <v>0</v>
      </c>
      <c r="AC103" s="3">
        <f t="shared" si="53"/>
        <v>0</v>
      </c>
      <c r="AD103" s="3">
        <f t="shared" si="54"/>
        <v>0</v>
      </c>
      <c r="AE103" s="3">
        <f t="shared" si="55"/>
        <v>0</v>
      </c>
      <c r="AF103" s="3">
        <f t="shared" si="56"/>
        <v>0</v>
      </c>
      <c r="AG103" s="3">
        <f t="shared" si="57"/>
        <v>0</v>
      </c>
      <c r="AH103" s="3">
        <v>0</v>
      </c>
      <c r="AI103" s="3">
        <f t="shared" si="58"/>
        <v>0</v>
      </c>
      <c r="AJ103" s="3">
        <f t="shared" si="59"/>
        <v>0</v>
      </c>
      <c r="AK103" s="3">
        <f t="shared" si="60"/>
        <v>0</v>
      </c>
      <c r="AL103" s="3">
        <f t="shared" si="61"/>
        <v>0</v>
      </c>
      <c r="AM103" s="3">
        <f t="shared" si="62"/>
        <v>0</v>
      </c>
      <c r="AN103" s="3">
        <f t="shared" si="63"/>
        <v>0</v>
      </c>
      <c r="AO103" s="3">
        <f t="shared" si="64"/>
        <v>0</v>
      </c>
      <c r="AP103" s="3">
        <f t="shared" si="65"/>
        <v>5</v>
      </c>
    </row>
    <row r="104" spans="1:42" x14ac:dyDescent="0.25">
      <c r="A104">
        <v>99</v>
      </c>
      <c r="D104" s="3">
        <v>60</v>
      </c>
      <c r="E104" s="3">
        <f t="shared" si="33"/>
        <v>0</v>
      </c>
      <c r="F104" s="3">
        <f t="shared" si="34"/>
        <v>0</v>
      </c>
      <c r="G104" s="3">
        <f t="shared" si="35"/>
        <v>0</v>
      </c>
      <c r="H104" s="3">
        <f t="shared" si="36"/>
        <v>0</v>
      </c>
      <c r="I104" s="3">
        <f t="shared" si="37"/>
        <v>0</v>
      </c>
      <c r="J104" s="3">
        <v>60</v>
      </c>
      <c r="K104" s="3">
        <f t="shared" si="38"/>
        <v>0</v>
      </c>
      <c r="L104" s="3">
        <f t="shared" si="39"/>
        <v>0</v>
      </c>
      <c r="M104" s="3">
        <f t="shared" si="40"/>
        <v>0</v>
      </c>
      <c r="N104" s="3">
        <f t="shared" si="41"/>
        <v>0</v>
      </c>
      <c r="O104" s="3">
        <f t="shared" si="42"/>
        <v>0</v>
      </c>
      <c r="P104" s="3">
        <v>80</v>
      </c>
      <c r="Q104" s="3">
        <f t="shared" si="43"/>
        <v>0</v>
      </c>
      <c r="R104" s="3">
        <f t="shared" si="44"/>
        <v>0</v>
      </c>
      <c r="S104" s="3">
        <f t="shared" si="45"/>
        <v>0</v>
      </c>
      <c r="T104" s="3">
        <f t="shared" si="46"/>
        <v>0</v>
      </c>
      <c r="U104" s="3">
        <f t="shared" si="47"/>
        <v>0</v>
      </c>
      <c r="V104" s="3">
        <v>10</v>
      </c>
      <c r="W104" s="3">
        <f t="shared" si="48"/>
        <v>0</v>
      </c>
      <c r="X104" s="3">
        <f t="shared" si="49"/>
        <v>0</v>
      </c>
      <c r="Y104" s="3">
        <f t="shared" si="50"/>
        <v>0</v>
      </c>
      <c r="Z104" s="3">
        <f t="shared" si="51"/>
        <v>0</v>
      </c>
      <c r="AA104" s="3">
        <f t="shared" si="52"/>
        <v>0</v>
      </c>
      <c r="AB104" s="3">
        <v>0</v>
      </c>
      <c r="AC104" s="3">
        <f t="shared" si="53"/>
        <v>0</v>
      </c>
      <c r="AD104" s="3">
        <f t="shared" si="54"/>
        <v>0</v>
      </c>
      <c r="AE104" s="3">
        <f t="shared" si="55"/>
        <v>0</v>
      </c>
      <c r="AF104" s="3">
        <f t="shared" si="56"/>
        <v>0</v>
      </c>
      <c r="AG104" s="3">
        <f t="shared" si="57"/>
        <v>0</v>
      </c>
      <c r="AH104" s="3">
        <v>0</v>
      </c>
      <c r="AI104" s="3">
        <f t="shared" si="58"/>
        <v>0</v>
      </c>
      <c r="AJ104" s="3">
        <f t="shared" si="59"/>
        <v>0</v>
      </c>
      <c r="AK104" s="3">
        <f t="shared" si="60"/>
        <v>0</v>
      </c>
      <c r="AL104" s="3">
        <f t="shared" si="61"/>
        <v>0</v>
      </c>
      <c r="AM104" s="3">
        <f t="shared" si="62"/>
        <v>0</v>
      </c>
      <c r="AN104" s="3">
        <f t="shared" si="63"/>
        <v>0</v>
      </c>
      <c r="AO104" s="3">
        <f t="shared" si="64"/>
        <v>0</v>
      </c>
      <c r="AP104" s="3">
        <f t="shared" si="65"/>
        <v>5</v>
      </c>
    </row>
    <row r="105" spans="1:42" x14ac:dyDescent="0.25">
      <c r="A105">
        <v>100</v>
      </c>
      <c r="D105" s="3">
        <v>60</v>
      </c>
      <c r="E105" s="3">
        <f t="shared" si="33"/>
        <v>0</v>
      </c>
      <c r="F105" s="3">
        <f t="shared" si="34"/>
        <v>0</v>
      </c>
      <c r="G105" s="3">
        <f t="shared" si="35"/>
        <v>0</v>
      </c>
      <c r="H105" s="3">
        <f t="shared" si="36"/>
        <v>0</v>
      </c>
      <c r="I105" s="3">
        <f t="shared" si="37"/>
        <v>0</v>
      </c>
      <c r="J105" s="3">
        <v>60</v>
      </c>
      <c r="K105" s="3">
        <f t="shared" si="38"/>
        <v>0</v>
      </c>
      <c r="L105" s="3">
        <f t="shared" si="39"/>
        <v>0</v>
      </c>
      <c r="M105" s="3">
        <f t="shared" si="40"/>
        <v>0</v>
      </c>
      <c r="N105" s="3">
        <f t="shared" si="41"/>
        <v>0</v>
      </c>
      <c r="O105" s="3">
        <f t="shared" si="42"/>
        <v>0</v>
      </c>
      <c r="P105" s="3">
        <v>80</v>
      </c>
      <c r="Q105" s="3">
        <f>IF(P105&gt;2.342,0,IF(P105&gt;2.333,60,IF(P105&gt;2.324,61,IF(P105&gt;2.315,62,IF(P105&gt;2.306,63,IF(P105&gt;2.297,64,IF(P105&gt;2.289,65,IF(P105&gt;2.281,66,IF(P105&gt;2.273,67,IF(P105&gt;2.265,68,IF(P105&gt;2.258,69,IF(P105&gt;2.251,70,IF(P105&gt;2.244,71,IF(P105&gt;2.238,72,IF(P105&gt;2.232,73,IF(P105&gt;2.223,74,IF(P105&gt;2.219,75,IF(P105&gt;2.213,76,IF(P105&gt;2.207,77,IF(P105&gt;2.2,78,IF(P105&gt;2.194,79,IF(P105&gt;2.188,80,IF(P105&gt;2.182,81,IF(P105&gt;2.176,82,IF(P105&gt;2.171,83,IF(P105&gt;2.166,84,IF(P105&gt;2.161,85,IF(P105&gt;2.156,86,IF(P105&gt;2.152,87,IF(P105&gt;2.147,88,IF(P105&gt;2.143,89,IF(P105&gt;2.138,90,IF(P105&gt;2.134,91,IF(P105&gt;2.13,92,IF(P105&gt;2.125,93,IF(P105&gt;2.121,94,IF(P105&gt;2.117,95,IF(P105&gt;2.113,96,IF(P105&gt;2.109,97,IF(P105&gt;2.104,98,IF(P105&gt;2.1,99,IF(P105&gt;2.096,100,IF(P105&gt;2.092,101,IF(P105&gt;2.088,102,IF(P105&gt;2.084,103,IF(P105&gt;2.08,104,IF(P105&gt;2.076,105,IF(P105&gt;2.072,106,IF(P105&gt;2.069,107,IF(P105&gt;2.065,108,IF(P105&gt;2.062,109,IF(P105&gt;2.058,110,IF(P105&gt;2.055,111,IF(P105&gt;2.051,112,IF(P105&gt;2.048,113,IF(P105&gt;2.044,114,IF(P105&gt;2.041,115,IF(P105&gt;2.037,116,IF(P105&gt;2.034,117,IF(P105&gt;2.03,118,IF(P105&gt;2.027,119,)))))))))))))))))))))))))))))))))))))))))))))))))))))))))))))</f>
        <v>0</v>
      </c>
      <c r="R105" s="3">
        <f t="shared" si="44"/>
        <v>0</v>
      </c>
      <c r="S105" s="3">
        <f t="shared" si="45"/>
        <v>0</v>
      </c>
      <c r="T105" s="3">
        <f t="shared" si="46"/>
        <v>0</v>
      </c>
      <c r="U105" s="3">
        <f t="shared" si="47"/>
        <v>0</v>
      </c>
      <c r="V105" s="3">
        <v>10</v>
      </c>
      <c r="W105" s="3">
        <f t="shared" si="48"/>
        <v>0</v>
      </c>
      <c r="X105" s="3">
        <f t="shared" si="49"/>
        <v>0</v>
      </c>
      <c r="Y105" s="3">
        <f t="shared" si="50"/>
        <v>0</v>
      </c>
      <c r="Z105" s="3">
        <f t="shared" si="51"/>
        <v>0</v>
      </c>
      <c r="AA105" s="3">
        <f t="shared" si="52"/>
        <v>0</v>
      </c>
      <c r="AB105" s="3">
        <v>0</v>
      </c>
      <c r="AC105" s="3">
        <f t="shared" si="53"/>
        <v>0</v>
      </c>
      <c r="AD105" s="3">
        <f t="shared" si="54"/>
        <v>0</v>
      </c>
      <c r="AE105" s="3">
        <f t="shared" si="55"/>
        <v>0</v>
      </c>
      <c r="AF105" s="3">
        <f t="shared" si="56"/>
        <v>0</v>
      </c>
      <c r="AG105" s="3">
        <f t="shared" si="57"/>
        <v>0</v>
      </c>
      <c r="AH105" s="3">
        <v>0</v>
      </c>
      <c r="AI105" s="3">
        <f t="shared" si="58"/>
        <v>0</v>
      </c>
      <c r="AJ105" s="3">
        <f t="shared" si="59"/>
        <v>0</v>
      </c>
      <c r="AK105" s="3">
        <f t="shared" si="60"/>
        <v>0</v>
      </c>
      <c r="AL105" s="3">
        <f t="shared" si="61"/>
        <v>0</v>
      </c>
      <c r="AM105" s="3">
        <f t="shared" si="62"/>
        <v>0</v>
      </c>
      <c r="AN105" s="3">
        <f t="shared" si="63"/>
        <v>0</v>
      </c>
      <c r="AO105" s="3">
        <f t="shared" si="64"/>
        <v>0</v>
      </c>
      <c r="AP105" s="3">
        <f t="shared" si="65"/>
        <v>5</v>
      </c>
    </row>
    <row r="106" spans="1:42" x14ac:dyDescent="0.25">
      <c r="A106">
        <v>101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06"/>
  <sheetViews>
    <sheetView workbookViewId="0">
      <selection activeCell="C5" sqref="C5"/>
    </sheetView>
  </sheetViews>
  <sheetFormatPr defaultRowHeight="15" x14ac:dyDescent="0.25"/>
  <cols>
    <col min="1" max="1" width="4.28515625" customWidth="1"/>
    <col min="2" max="2" width="26.42578125" customWidth="1"/>
    <col min="3" max="3" width="19.7109375" customWidth="1"/>
    <col min="4" max="5" width="5.140625" customWidth="1"/>
    <col min="6" max="6" width="5.42578125" customWidth="1"/>
    <col min="7" max="7" width="5.5703125" customWidth="1"/>
    <col min="8" max="9" width="5.7109375" customWidth="1"/>
    <col min="10" max="11" width="6.5703125" customWidth="1"/>
    <col min="12" max="12" width="5.7109375" customWidth="1"/>
    <col min="13" max="13" width="6.42578125" customWidth="1"/>
    <col min="14" max="14" width="8.140625" customWidth="1"/>
    <col min="15" max="15" width="6.85546875" customWidth="1"/>
  </cols>
  <sheetData>
    <row r="3" spans="1:16" x14ac:dyDescent="0.25">
      <c r="A3" s="7" t="s">
        <v>0</v>
      </c>
      <c r="B3" s="7" t="s">
        <v>1</v>
      </c>
      <c r="C3" s="7" t="s">
        <v>42</v>
      </c>
      <c r="D3" s="7" t="s">
        <v>4</v>
      </c>
      <c r="E3" s="7" t="s">
        <v>4</v>
      </c>
      <c r="F3" s="7" t="s">
        <v>21</v>
      </c>
      <c r="G3" s="7" t="s">
        <v>21</v>
      </c>
      <c r="H3" s="7" t="s">
        <v>22</v>
      </c>
      <c r="I3" s="7" t="s">
        <v>22</v>
      </c>
      <c r="J3" s="7" t="s">
        <v>2</v>
      </c>
      <c r="K3" s="7" t="s">
        <v>2</v>
      </c>
      <c r="L3" s="7" t="s">
        <v>12</v>
      </c>
      <c r="M3" s="7" t="s">
        <v>12</v>
      </c>
      <c r="N3" s="7" t="s">
        <v>25</v>
      </c>
      <c r="O3" s="7" t="s">
        <v>27</v>
      </c>
    </row>
    <row r="4" spans="1:16" x14ac:dyDescent="0.25">
      <c r="A4" s="8" t="s">
        <v>40</v>
      </c>
      <c r="B4" s="7">
        <f>ДЕВУШКИ!B6</f>
        <v>0</v>
      </c>
      <c r="C4" s="7" t="str">
        <f>ДЕВУШКИ!C5</f>
        <v>Школа</v>
      </c>
      <c r="D4" s="7" t="s">
        <v>23</v>
      </c>
      <c r="E4" s="7" t="s">
        <v>3</v>
      </c>
      <c r="F4" s="7" t="s">
        <v>23</v>
      </c>
      <c r="G4" s="7" t="s">
        <v>3</v>
      </c>
      <c r="H4" s="7" t="s">
        <v>23</v>
      </c>
      <c r="I4" s="7" t="s">
        <v>3</v>
      </c>
      <c r="J4" s="7" t="s">
        <v>23</v>
      </c>
      <c r="K4" s="7" t="s">
        <v>3</v>
      </c>
      <c r="L4" s="7" t="s">
        <v>23</v>
      </c>
      <c r="M4" s="7" t="s">
        <v>3</v>
      </c>
      <c r="N4" s="7" t="s">
        <v>26</v>
      </c>
      <c r="O4" s="7" t="s">
        <v>28</v>
      </c>
    </row>
    <row r="5" spans="1:16" x14ac:dyDescent="0.25">
      <c r="A5" s="3">
        <f>ДЕВУШКИ!A8</f>
        <v>1</v>
      </c>
      <c r="B5" s="7" t="str">
        <f>ДЕВУШКИ!B8</f>
        <v>ГОРЕВАНОВА АЛИНА</v>
      </c>
      <c r="C5" s="7">
        <f>ДЕВУШКИ!C8</f>
        <v>42</v>
      </c>
      <c r="D5" s="3">
        <f>ДЕВУШКИ!D8</f>
        <v>7.67</v>
      </c>
      <c r="E5" s="3">
        <f>ДЕВУШКИ!H8</f>
        <v>42</v>
      </c>
      <c r="F5" s="3">
        <f>ДЕВУШКИ!I8</f>
        <v>26</v>
      </c>
      <c r="G5" s="3">
        <f>ДЕВУШКИ!M8</f>
        <v>5</v>
      </c>
      <c r="H5" s="3">
        <f>ДЕВУШКИ!N8</f>
        <v>60</v>
      </c>
      <c r="I5" s="3">
        <f>ДЕВУШКИ!S8</f>
        <v>0</v>
      </c>
      <c r="J5" s="3">
        <f>ДЕВУШКИ!T8</f>
        <v>184</v>
      </c>
      <c r="K5" s="3">
        <f>ДЕВУШКИ!X8</f>
        <v>30</v>
      </c>
      <c r="L5" s="3">
        <f>ДЕВУШКИ!Y8</f>
        <v>20</v>
      </c>
      <c r="M5" s="3">
        <f>ДЕВУШКИ!AC8</f>
        <v>47</v>
      </c>
      <c r="N5" s="3">
        <f>ДЕВУШКИ!AE8</f>
        <v>124</v>
      </c>
      <c r="O5" s="3">
        <f>ДЕВУШКИ!AF8</f>
        <v>102</v>
      </c>
      <c r="P5" s="3"/>
    </row>
    <row r="6" spans="1:16" x14ac:dyDescent="0.25">
      <c r="A6" s="3">
        <f>ДЕВУШКИ!A9</f>
        <v>2</v>
      </c>
      <c r="B6" s="7" t="str">
        <f>ДЕВУШКИ!B9</f>
        <v>НЕУСТРОЕВА АЛИНА</v>
      </c>
      <c r="C6" s="7">
        <f>ДЕВУШКИ!C9</f>
        <v>42</v>
      </c>
      <c r="D6" s="3">
        <f>ДЕВУШКИ!D9</f>
        <v>7.97</v>
      </c>
      <c r="E6" s="3">
        <f>ДЕВУШКИ!H9</f>
        <v>32</v>
      </c>
      <c r="F6" s="3">
        <f>ДЕВУШКИ!I9</f>
        <v>34</v>
      </c>
      <c r="G6" s="3">
        <f>ДЕВУШКИ!M9</f>
        <v>13</v>
      </c>
      <c r="H6" s="3">
        <f>ДЕВУШКИ!N9</f>
        <v>60</v>
      </c>
      <c r="I6" s="3">
        <f>ДЕВУШКИ!S9</f>
        <v>0</v>
      </c>
      <c r="J6" s="3">
        <f>ДЕВУШКИ!T9</f>
        <v>188</v>
      </c>
      <c r="K6" s="3">
        <f>ДЕВУШКИ!X9</f>
        <v>32</v>
      </c>
      <c r="L6" s="3">
        <f>ДЕВУШКИ!Y9</f>
        <v>14.5</v>
      </c>
      <c r="M6" s="3">
        <f>ДЕВУШКИ!AC9</f>
        <v>30</v>
      </c>
      <c r="N6" s="3">
        <f>ДЕВУШКИ!AE9</f>
        <v>107</v>
      </c>
      <c r="O6" s="3">
        <f>ДЕВУШКИ!AF9</f>
        <v>134</v>
      </c>
      <c r="P6" s="3"/>
    </row>
    <row r="7" spans="1:16" x14ac:dyDescent="0.25">
      <c r="A7" s="3">
        <f>ДЕВУШКИ!A10</f>
        <v>3</v>
      </c>
      <c r="B7" s="7" t="str">
        <f>ДЕВУШКИ!B10</f>
        <v>ОСАЛИХИНА КРИСТИНА</v>
      </c>
      <c r="C7" s="7">
        <f>ДЕВУШКИ!C10</f>
        <v>42</v>
      </c>
      <c r="D7" s="3">
        <f>ДЕВУШКИ!D10</f>
        <v>7.46</v>
      </c>
      <c r="E7" s="3">
        <f>ДЕВУШКИ!H10</f>
        <v>50</v>
      </c>
      <c r="F7" s="3">
        <f>ДЕВУШКИ!I10</f>
        <v>27</v>
      </c>
      <c r="G7" s="3">
        <f>ДЕВУШКИ!M10</f>
        <v>6</v>
      </c>
      <c r="H7" s="3">
        <f>ДЕВУШКИ!N10</f>
        <v>60</v>
      </c>
      <c r="I7" s="3">
        <f>ДЕВУШКИ!S10</f>
        <v>0</v>
      </c>
      <c r="J7" s="3">
        <f>ДЕВУШКИ!T10</f>
        <v>184</v>
      </c>
      <c r="K7" s="3">
        <f>ДЕВУШКИ!X10</f>
        <v>30</v>
      </c>
      <c r="L7" s="3">
        <f>ДЕВУШКИ!Y10</f>
        <v>16.5</v>
      </c>
      <c r="M7" s="3">
        <f>ДЕВУШКИ!AC10</f>
        <v>36</v>
      </c>
      <c r="N7" s="3">
        <f>ДЕВУШКИ!AE10</f>
        <v>122</v>
      </c>
      <c r="O7" s="3">
        <f>ДЕВУШКИ!AF10</f>
        <v>107</v>
      </c>
      <c r="P7" s="3"/>
    </row>
    <row r="8" spans="1:16" x14ac:dyDescent="0.25">
      <c r="A8" s="3">
        <f>ДЕВУШКИ!A11</f>
        <v>4</v>
      </c>
      <c r="B8" s="7" t="str">
        <f>ДЕВУШКИ!B11</f>
        <v>ПЕСТРИКОВА АННА</v>
      </c>
      <c r="C8" s="7">
        <f>ДЕВУШКИ!C11</f>
        <v>42</v>
      </c>
      <c r="D8" s="3">
        <f>ДЕВУШКИ!D11</f>
        <v>8.1</v>
      </c>
      <c r="E8" s="3">
        <f>ДЕВУШКИ!H11</f>
        <v>29</v>
      </c>
      <c r="F8" s="3">
        <f>ДЕВУШКИ!I11</f>
        <v>43</v>
      </c>
      <c r="G8" s="3">
        <f>ДЕВУШКИ!M11</f>
        <v>27</v>
      </c>
      <c r="H8" s="3">
        <f>ДЕВУШКИ!N11</f>
        <v>60</v>
      </c>
      <c r="I8" s="3">
        <f>ДЕВУШКИ!S11</f>
        <v>0</v>
      </c>
      <c r="J8" s="3">
        <f>ДЕВУШКИ!T11</f>
        <v>231</v>
      </c>
      <c r="K8" s="3">
        <f>ДЕВУШКИ!X11</f>
        <v>60</v>
      </c>
      <c r="L8" s="3">
        <f>ДЕВУШКИ!Y11</f>
        <v>23</v>
      </c>
      <c r="M8" s="3">
        <f>ДЕВУШКИ!AC11</f>
        <v>54</v>
      </c>
      <c r="N8" s="3">
        <f>ДЕВУШКИ!AE11</f>
        <v>170</v>
      </c>
      <c r="O8" s="3">
        <f>ДЕВУШКИ!AF11</f>
        <v>24</v>
      </c>
      <c r="P8" s="3"/>
    </row>
    <row r="9" spans="1:16" x14ac:dyDescent="0.25">
      <c r="A9" s="3">
        <f>ДЕВУШКИ!A12</f>
        <v>5</v>
      </c>
      <c r="B9" s="7" t="str">
        <f>ДЕВУШКИ!B12</f>
        <v>САФОНОВА ТАТЬЯНА</v>
      </c>
      <c r="C9" s="7">
        <f>ДЕВУШКИ!C12</f>
        <v>42</v>
      </c>
      <c r="D9" s="3">
        <f>ДЕВУШКИ!D12</f>
        <v>8.0399999999999991</v>
      </c>
      <c r="E9" s="3">
        <f>ДЕВУШКИ!H12</f>
        <v>30</v>
      </c>
      <c r="F9" s="3">
        <f>ДЕВУШКИ!I12</f>
        <v>35</v>
      </c>
      <c r="G9" s="3">
        <f>ДЕВУШКИ!M12</f>
        <v>14</v>
      </c>
      <c r="H9" s="3">
        <f>ДЕВУШКИ!N12</f>
        <v>60</v>
      </c>
      <c r="I9" s="3">
        <f>ДЕВУШКИ!S12</f>
        <v>0</v>
      </c>
      <c r="J9" s="3">
        <f>ДЕВУШКИ!T12</f>
        <v>197</v>
      </c>
      <c r="K9" s="3">
        <f>ДЕВУШКИ!X12</f>
        <v>37</v>
      </c>
      <c r="L9" s="3">
        <f>ДЕВУШКИ!Y12</f>
        <v>13.5</v>
      </c>
      <c r="M9" s="3">
        <f>ДЕВУШКИ!AC12</f>
        <v>27</v>
      </c>
      <c r="N9" s="3">
        <f>ДЕВУШКИ!AE12</f>
        <v>108</v>
      </c>
      <c r="O9" s="3">
        <f>ДЕВУШКИ!AF12</f>
        <v>132</v>
      </c>
      <c r="P9" s="3"/>
    </row>
    <row r="10" spans="1:16" x14ac:dyDescent="0.25">
      <c r="A10" s="3">
        <f>ДЕВУШКИ!A13</f>
        <v>6</v>
      </c>
      <c r="B10" s="7" t="str">
        <f>ДЕВУШКИ!B13</f>
        <v>МОСИНА А</v>
      </c>
      <c r="C10" s="7">
        <f>ДЕВУШКИ!C13</f>
        <v>5</v>
      </c>
      <c r="D10" s="3">
        <f>ДЕВУШКИ!D13</f>
        <v>8.02</v>
      </c>
      <c r="E10" s="3">
        <f>ДЕВУШКИ!H13</f>
        <v>31</v>
      </c>
      <c r="F10" s="3">
        <f>ДЕВУШКИ!I13</f>
        <v>32</v>
      </c>
      <c r="G10" s="3">
        <f>ДЕВУШКИ!M13</f>
        <v>11</v>
      </c>
      <c r="H10" s="3">
        <f>ДЕВУШКИ!N13</f>
        <v>60</v>
      </c>
      <c r="I10" s="3">
        <f>ДЕВУШКИ!S13</f>
        <v>0</v>
      </c>
      <c r="J10" s="3">
        <f>ДЕВУШКИ!T13</f>
        <v>190</v>
      </c>
      <c r="K10" s="3">
        <f>ДЕВУШКИ!X13</f>
        <v>33</v>
      </c>
      <c r="L10" s="3">
        <f>ДЕВУШКИ!Y13</f>
        <v>16</v>
      </c>
      <c r="M10" s="3">
        <f>ДЕВУШКИ!AC13</f>
        <v>35</v>
      </c>
      <c r="N10" s="3">
        <f>ДЕВУШКИ!AE13</f>
        <v>110</v>
      </c>
      <c r="O10" s="3">
        <f>ДЕВУШКИ!AF13</f>
        <v>127</v>
      </c>
      <c r="P10" s="3"/>
    </row>
    <row r="11" spans="1:16" x14ac:dyDescent="0.25">
      <c r="A11" s="3">
        <f>ДЕВУШКИ!A14</f>
        <v>7</v>
      </c>
      <c r="B11" s="7" t="str">
        <f>ДЕВУШКИ!B14</f>
        <v>АНДРОСОВА 0</v>
      </c>
      <c r="C11" s="7">
        <f>ДЕВУШКИ!C14</f>
        <v>5</v>
      </c>
      <c r="D11" s="3">
        <f>ДЕВУШКИ!D14</f>
        <v>7.68</v>
      </c>
      <c r="E11" s="3">
        <f>ДЕВУШКИ!H14</f>
        <v>42</v>
      </c>
      <c r="F11" s="3">
        <f>ДЕВУШКИ!I14</f>
        <v>36</v>
      </c>
      <c r="G11" s="3">
        <f>ДЕВУШКИ!M14</f>
        <v>15</v>
      </c>
      <c r="H11" s="3">
        <f>ДЕВУШКИ!N14</f>
        <v>60</v>
      </c>
      <c r="I11" s="3">
        <f>ДЕВУШКИ!S14</f>
        <v>0</v>
      </c>
      <c r="J11" s="3">
        <f>ДЕВУШКИ!T14</f>
        <v>193</v>
      </c>
      <c r="K11" s="3">
        <f>ДЕВУШКИ!X14</f>
        <v>34</v>
      </c>
      <c r="L11" s="3">
        <f>ДЕВУШКИ!Y14</f>
        <v>20</v>
      </c>
      <c r="M11" s="3">
        <f>ДЕВУШКИ!AC14</f>
        <v>47</v>
      </c>
      <c r="N11" s="3">
        <f>ДЕВУШКИ!AE14</f>
        <v>138</v>
      </c>
      <c r="O11" s="3">
        <f>ДЕВУШКИ!AF14</f>
        <v>77</v>
      </c>
      <c r="P11" s="3"/>
    </row>
    <row r="12" spans="1:16" x14ac:dyDescent="0.25">
      <c r="A12" s="3">
        <f>ДЕВУШКИ!A15</f>
        <v>8</v>
      </c>
      <c r="B12" s="7" t="str">
        <f>ДЕВУШКИ!B15</f>
        <v>ЩЕРБИНИНА</v>
      </c>
      <c r="C12" s="7">
        <f>ДЕВУШКИ!C15</f>
        <v>5</v>
      </c>
      <c r="D12" s="3">
        <f>ДЕВУШКИ!D15</f>
        <v>7.85</v>
      </c>
      <c r="E12" s="3">
        <f>ДЕВУШКИ!H15</f>
        <v>36</v>
      </c>
      <c r="F12" s="3">
        <f>ДЕВУШКИ!I15</f>
        <v>17</v>
      </c>
      <c r="G12" s="3">
        <f>ДЕВУШКИ!M15</f>
        <v>0</v>
      </c>
      <c r="H12" s="3">
        <f>ДЕВУШКИ!N15</f>
        <v>60</v>
      </c>
      <c r="I12" s="3">
        <f>ДЕВУШКИ!S15</f>
        <v>0</v>
      </c>
      <c r="J12" s="3">
        <f>ДЕВУШКИ!T15</f>
        <v>178</v>
      </c>
      <c r="K12" s="3">
        <f>ДЕВУШКИ!X15</f>
        <v>27</v>
      </c>
      <c r="L12" s="3">
        <f>ДЕВУШКИ!Y15</f>
        <v>19</v>
      </c>
      <c r="M12" s="3">
        <f>ДЕВУШКИ!AC15</f>
        <v>44</v>
      </c>
      <c r="N12" s="3">
        <f>ДЕВУШКИ!AE15</f>
        <v>107</v>
      </c>
      <c r="O12" s="3">
        <f>ДЕВУШКИ!AF15</f>
        <v>134</v>
      </c>
      <c r="P12" s="3"/>
    </row>
    <row r="13" spans="1:16" x14ac:dyDescent="0.25">
      <c r="A13" s="3">
        <f>ДЕВУШКИ!A16</f>
        <v>9</v>
      </c>
      <c r="B13" s="7" t="str">
        <f>ДЕВУШКИ!B16</f>
        <v>ПОТРОСЯН Л</v>
      </c>
      <c r="C13" s="7">
        <f>ДЕВУШКИ!C16</f>
        <v>5</v>
      </c>
      <c r="D13" s="3">
        <f>ДЕВУШКИ!D16</f>
        <v>7.53</v>
      </c>
      <c r="E13" s="3">
        <f>ДЕВУШКИ!H16</f>
        <v>49</v>
      </c>
      <c r="F13" s="3">
        <f>ДЕВУШКИ!I16</f>
        <v>41</v>
      </c>
      <c r="G13" s="3">
        <f>ДЕВУШКИ!M16</f>
        <v>23</v>
      </c>
      <c r="H13" s="3">
        <f>ДЕВУШКИ!N16</f>
        <v>60</v>
      </c>
      <c r="I13" s="3">
        <f>ДЕВУШКИ!S16</f>
        <v>0</v>
      </c>
      <c r="J13" s="3">
        <f>ДЕВУШКИ!T16</f>
        <v>191</v>
      </c>
      <c r="K13" s="3">
        <f>ДЕВУШКИ!X16</f>
        <v>33</v>
      </c>
      <c r="L13" s="3">
        <f>ДЕВУШКИ!Y16</f>
        <v>20.5</v>
      </c>
      <c r="M13" s="3">
        <f>ДЕВУШКИ!AC16</f>
        <v>48</v>
      </c>
      <c r="N13" s="3">
        <f>ДЕВУШКИ!AE16</f>
        <v>153</v>
      </c>
      <c r="O13" s="3">
        <f>ДЕВУШКИ!AF16</f>
        <v>54</v>
      </c>
      <c r="P13" s="3"/>
    </row>
    <row r="14" spans="1:16" x14ac:dyDescent="0.25">
      <c r="A14" s="3">
        <f>ДЕВУШКИ!A17</f>
        <v>10</v>
      </c>
      <c r="B14" s="7" t="str">
        <f>ДЕВУШКИ!B17</f>
        <v>БЕРДЮГИНА П</v>
      </c>
      <c r="C14" s="7">
        <f>ДЕВУШКИ!C17</f>
        <v>5</v>
      </c>
      <c r="D14" s="3">
        <f>ДЕВУШКИ!D17</f>
        <v>7.84</v>
      </c>
      <c r="E14" s="3">
        <f>ДЕВУШКИ!H17</f>
        <v>36</v>
      </c>
      <c r="F14" s="3">
        <f>ДЕВУШКИ!I17</f>
        <v>42</v>
      </c>
      <c r="G14" s="3">
        <f>ДЕВУШКИ!M17</f>
        <v>25</v>
      </c>
      <c r="H14" s="3">
        <f>ДЕВУШКИ!N17</f>
        <v>60</v>
      </c>
      <c r="I14" s="3">
        <f>ДЕВУШКИ!S17</f>
        <v>0</v>
      </c>
      <c r="J14" s="3">
        <f>ДЕВУШКИ!T17</f>
        <v>202</v>
      </c>
      <c r="K14" s="3">
        <f>ДЕВУШКИ!X17</f>
        <v>42</v>
      </c>
      <c r="L14" s="3">
        <f>ДЕВУШКИ!Y17</f>
        <v>25</v>
      </c>
      <c r="M14" s="3">
        <f>ДЕВУШКИ!AC17</f>
        <v>58</v>
      </c>
      <c r="N14" s="3">
        <f>ДЕВУШКИ!AE17</f>
        <v>161</v>
      </c>
      <c r="O14" s="3">
        <f>ДЕВУШКИ!AF17</f>
        <v>38</v>
      </c>
      <c r="P14" s="3"/>
    </row>
    <row r="15" spans="1:16" x14ac:dyDescent="0.25">
      <c r="A15" s="3">
        <f>ДЕВУШКИ!A18</f>
        <v>11</v>
      </c>
      <c r="B15" s="7" t="str">
        <f>ДЕВУШКИ!B18</f>
        <v>ЖАРКОВА В</v>
      </c>
      <c r="C15" s="7">
        <f>ДЕВУШКИ!C18</f>
        <v>47</v>
      </c>
      <c r="D15" s="3">
        <f>ДЕВУШКИ!D18</f>
        <v>7.98</v>
      </c>
      <c r="E15" s="3">
        <f>ДЕВУШКИ!H18</f>
        <v>32</v>
      </c>
      <c r="F15" s="3">
        <f>ДЕВУШКИ!I18</f>
        <v>49</v>
      </c>
      <c r="G15" s="3">
        <f>ДЕВУШКИ!M18</f>
        <v>44</v>
      </c>
      <c r="H15" s="3">
        <f>ДЕВУШКИ!N18</f>
        <v>60</v>
      </c>
      <c r="I15" s="3">
        <f>ДЕВУШКИ!S18</f>
        <v>0</v>
      </c>
      <c r="J15" s="3">
        <f>ДЕВУШКИ!T18</f>
        <v>197</v>
      </c>
      <c r="K15" s="3">
        <f>ДЕВУШКИ!X18</f>
        <v>37</v>
      </c>
      <c r="L15" s="3">
        <f>ДЕВУШКИ!Y18</f>
        <v>16</v>
      </c>
      <c r="M15" s="3">
        <f>ДЕВУШКИ!AC18</f>
        <v>35</v>
      </c>
      <c r="N15" s="3">
        <f>ДЕВУШКИ!AE18</f>
        <v>148</v>
      </c>
      <c r="O15" s="3">
        <f>ДЕВУШКИ!AF18</f>
        <v>63</v>
      </c>
      <c r="P15" s="3"/>
    </row>
    <row r="16" spans="1:16" x14ac:dyDescent="0.25">
      <c r="A16" s="3">
        <f>ДЕВУШКИ!A19</f>
        <v>12</v>
      </c>
      <c r="B16" s="7" t="str">
        <f>ДЕВУШКИ!B19</f>
        <v>МАЛАХОВА И</v>
      </c>
      <c r="C16" s="7">
        <f>ДЕВУШКИ!C19</f>
        <v>47</v>
      </c>
      <c r="D16" s="3">
        <f>ДЕВУШКИ!D19</f>
        <v>8.0500000000000007</v>
      </c>
      <c r="E16" s="3">
        <f>ДЕВУШКИ!H19</f>
        <v>30</v>
      </c>
      <c r="F16" s="3">
        <f>ДЕВУШКИ!I19</f>
        <v>38</v>
      </c>
      <c r="G16" s="3">
        <f>ДЕВУШКИ!M19</f>
        <v>17</v>
      </c>
      <c r="H16" s="3">
        <f>ДЕВУШКИ!N19</f>
        <v>60</v>
      </c>
      <c r="I16" s="3">
        <f>ДЕВУШКИ!S19</f>
        <v>0</v>
      </c>
      <c r="J16" s="3">
        <f>ДЕВУШКИ!T19</f>
        <v>210</v>
      </c>
      <c r="K16" s="3">
        <f>ДЕВУШКИ!X19</f>
        <v>50</v>
      </c>
      <c r="L16" s="3">
        <f>ДЕВУШКИ!Y19</f>
        <v>21</v>
      </c>
      <c r="M16" s="3">
        <f>ДЕВУШКИ!AC19</f>
        <v>50</v>
      </c>
      <c r="N16" s="3">
        <f>ДЕВУШКИ!AE19</f>
        <v>147</v>
      </c>
      <c r="O16" s="3">
        <f>ДЕВУШКИ!AF19</f>
        <v>64</v>
      </c>
      <c r="P16" s="3"/>
    </row>
    <row r="17" spans="1:16" x14ac:dyDescent="0.25">
      <c r="A17" s="3">
        <f>ДЕВУШКИ!A20</f>
        <v>13</v>
      </c>
      <c r="B17" s="7" t="str">
        <f>ДЕВУШКИ!B20</f>
        <v>НИКИТИНА Е</v>
      </c>
      <c r="C17" s="7">
        <f>ДЕВУШКИ!C20</f>
        <v>47</v>
      </c>
      <c r="D17" s="3">
        <f>ДЕВУШКИ!D20</f>
        <v>8.07</v>
      </c>
      <c r="E17" s="3">
        <f>ДЕВУШКИ!H20</f>
        <v>29</v>
      </c>
      <c r="F17" s="3">
        <f>ДЕВУШКИ!I20</f>
        <v>41</v>
      </c>
      <c r="G17" s="3">
        <f>ДЕВУШКИ!M20</f>
        <v>23</v>
      </c>
      <c r="H17" s="3">
        <f>ДЕВУШКИ!N20</f>
        <v>60</v>
      </c>
      <c r="I17" s="3">
        <f>ДЕВУШКИ!S20</f>
        <v>0</v>
      </c>
      <c r="J17" s="3">
        <f>ДЕВУШКИ!T20</f>
        <v>217</v>
      </c>
      <c r="K17" s="3">
        <f>ДЕВУШКИ!X20</f>
        <v>53</v>
      </c>
      <c r="L17" s="3">
        <f>ДЕВУШКИ!Y20</f>
        <v>26</v>
      </c>
      <c r="M17" s="3">
        <f>ДЕВУШКИ!AC20</f>
        <v>60</v>
      </c>
      <c r="N17" s="3">
        <f>ДЕВУШКИ!AE20</f>
        <v>165</v>
      </c>
      <c r="O17" s="3">
        <f>ДЕВУШКИ!AF20</f>
        <v>33</v>
      </c>
      <c r="P17" s="3"/>
    </row>
    <row r="18" spans="1:16" x14ac:dyDescent="0.25">
      <c r="A18" s="3">
        <f>ДЕВУШКИ!A21</f>
        <v>14</v>
      </c>
      <c r="B18" s="7" t="str">
        <f>ДЕВУШКИ!B21</f>
        <v>ЮОНДАРЕНКО Е</v>
      </c>
      <c r="C18" s="7">
        <f>ДЕВУШКИ!C21</f>
        <v>47</v>
      </c>
      <c r="D18" s="3">
        <f>ДЕВУШКИ!D21</f>
        <v>8.25</v>
      </c>
      <c r="E18" s="3">
        <f>ДЕВУШКИ!H21</f>
        <v>24</v>
      </c>
      <c r="F18" s="3">
        <f>ДЕВУШКИ!I21</f>
        <v>40</v>
      </c>
      <c r="G18" s="3">
        <f>ДЕВУШКИ!M21</f>
        <v>21</v>
      </c>
      <c r="H18" s="3">
        <f>ДЕВУШКИ!N21</f>
        <v>60</v>
      </c>
      <c r="I18" s="3">
        <f>ДЕВУШКИ!S21</f>
        <v>0</v>
      </c>
      <c r="J18" s="3">
        <f>ДЕВУШКИ!T21</f>
        <v>196</v>
      </c>
      <c r="K18" s="3">
        <f>ДЕВУШКИ!X21</f>
        <v>36</v>
      </c>
      <c r="L18" s="3">
        <f>ДЕВУШКИ!Y21</f>
        <v>21</v>
      </c>
      <c r="M18" s="3">
        <f>ДЕВУШКИ!AC21</f>
        <v>50</v>
      </c>
      <c r="N18" s="3">
        <f>ДЕВУШКИ!AE21</f>
        <v>131</v>
      </c>
      <c r="O18" s="3">
        <f>ДЕВУШКИ!AF21</f>
        <v>86</v>
      </c>
      <c r="P18" s="3"/>
    </row>
    <row r="19" spans="1:16" x14ac:dyDescent="0.25">
      <c r="A19" s="3">
        <f>ДЕВУШКИ!A22</f>
        <v>15</v>
      </c>
      <c r="B19" s="7" t="str">
        <f>ДЕВУШКИ!B22</f>
        <v>ДЕДОВА МАРИЯ</v>
      </c>
      <c r="C19" s="7">
        <f>ДЕВУШКИ!C22</f>
        <v>47</v>
      </c>
      <c r="D19" s="3">
        <f>ДЕВУШКИ!D22</f>
        <v>7.65</v>
      </c>
      <c r="E19" s="3">
        <f>ДЕВУШКИ!H22</f>
        <v>43</v>
      </c>
      <c r="F19" s="3">
        <f>ДЕВУШКИ!I22</f>
        <v>49</v>
      </c>
      <c r="G19" s="3">
        <f>ДЕВУШКИ!M22</f>
        <v>44</v>
      </c>
      <c r="H19" s="3">
        <f>ДЕВУШКИ!N22</f>
        <v>60</v>
      </c>
      <c r="I19" s="3">
        <f>ДЕВУШКИ!S22</f>
        <v>0</v>
      </c>
      <c r="J19" s="3">
        <f>ДЕВУШКИ!T22</f>
        <v>200</v>
      </c>
      <c r="K19" s="3">
        <f>ДЕВУШКИ!X22</f>
        <v>40</v>
      </c>
      <c r="L19" s="3">
        <f>ДЕВУШКИ!Y22</f>
        <v>17.5</v>
      </c>
      <c r="M19" s="3">
        <f>ДЕВУШКИ!AC22</f>
        <v>39</v>
      </c>
      <c r="N19" s="3">
        <f>ДЕВУШКИ!AE22</f>
        <v>166</v>
      </c>
      <c r="O19" s="3">
        <f>ДЕВУШКИ!AF22</f>
        <v>30</v>
      </c>
      <c r="P19" s="3"/>
    </row>
    <row r="20" spans="1:16" x14ac:dyDescent="0.25">
      <c r="A20" s="3">
        <f>ДЕВУШКИ!A23</f>
        <v>16</v>
      </c>
      <c r="B20" s="7" t="str">
        <f>ДЕВУШКИ!B23</f>
        <v>ГИЛЕВА ЕКАТЕРИНА</v>
      </c>
      <c r="C20" s="7">
        <f>ДЕВУШКИ!C23</f>
        <v>39</v>
      </c>
      <c r="D20" s="3">
        <f>ДЕВУШКИ!D23</f>
        <v>8.61</v>
      </c>
      <c r="E20" s="3">
        <f>ДЕВУШКИ!H23</f>
        <v>14</v>
      </c>
      <c r="F20" s="3">
        <f>ДЕВУШКИ!I23</f>
        <v>37</v>
      </c>
      <c r="G20" s="3">
        <f>ДЕВУШКИ!M23</f>
        <v>16</v>
      </c>
      <c r="H20" s="3">
        <f>ДЕВУШКИ!N23</f>
        <v>60</v>
      </c>
      <c r="I20" s="3">
        <f>ДЕВУШКИ!S23</f>
        <v>0</v>
      </c>
      <c r="J20" s="3">
        <f>ДЕВУШКИ!T23</f>
        <v>158</v>
      </c>
      <c r="K20" s="3">
        <f>ДЕВУШКИ!X23</f>
        <v>17</v>
      </c>
      <c r="L20" s="3">
        <f>ДЕВУШКИ!Y23</f>
        <v>18</v>
      </c>
      <c r="M20" s="3">
        <f>ДЕВУШКИ!AC23</f>
        <v>41</v>
      </c>
      <c r="N20" s="3">
        <f>ДЕВУШКИ!AE23</f>
        <v>88</v>
      </c>
      <c r="O20" s="3">
        <f>ДЕВУШКИ!AF23</f>
        <v>158</v>
      </c>
      <c r="P20" s="3"/>
    </row>
    <row r="21" spans="1:16" x14ac:dyDescent="0.25">
      <c r="A21" s="3">
        <f>ДЕВУШКИ!A24</f>
        <v>17</v>
      </c>
      <c r="B21" s="7" t="str">
        <f>ДЕВУШКИ!B24</f>
        <v>ЛЕОНТЬЕВА МАРИЯ</v>
      </c>
      <c r="C21" s="7">
        <f>ДЕВУШКИ!C24</f>
        <v>39</v>
      </c>
      <c r="D21" s="3">
        <f>ДЕВУШКИ!D24</f>
        <v>7.88</v>
      </c>
      <c r="E21" s="3">
        <f>ДЕВУШКИ!H24</f>
        <v>35</v>
      </c>
      <c r="F21" s="3">
        <f>ДЕВУШКИ!I24</f>
        <v>37</v>
      </c>
      <c r="G21" s="3">
        <f>ДЕВУШКИ!M24</f>
        <v>16</v>
      </c>
      <c r="H21" s="3">
        <f>ДЕВУШКИ!N24</f>
        <v>60</v>
      </c>
      <c r="I21" s="3">
        <f>ДЕВУШКИ!S24</f>
        <v>0</v>
      </c>
      <c r="J21" s="3">
        <f>ДЕВУШКИ!T24</f>
        <v>188</v>
      </c>
      <c r="K21" s="3">
        <f>ДЕВУШКИ!X24</f>
        <v>32</v>
      </c>
      <c r="L21" s="3">
        <f>ДЕВУШКИ!Y24</f>
        <v>14</v>
      </c>
      <c r="M21" s="3">
        <f>ДЕВУШКИ!AC24</f>
        <v>29</v>
      </c>
      <c r="N21" s="3">
        <f>ДЕВУШКИ!AE24</f>
        <v>112</v>
      </c>
      <c r="O21" s="3">
        <f>ДЕВУШКИ!AF24</f>
        <v>126</v>
      </c>
      <c r="P21" s="3"/>
    </row>
    <row r="22" spans="1:16" x14ac:dyDescent="0.25">
      <c r="A22" s="3">
        <f>ДЕВУШКИ!A25</f>
        <v>18</v>
      </c>
      <c r="B22" s="7" t="str">
        <f>ДЕВУШКИ!B25</f>
        <v>ЛОПАРЕВА АЛЕНА</v>
      </c>
      <c r="C22" s="7">
        <f>ДЕВУШКИ!C25</f>
        <v>39</v>
      </c>
      <c r="D22" s="3">
        <f>ДЕВУШКИ!D25</f>
        <v>9.85</v>
      </c>
      <c r="E22" s="3">
        <f>ДЕВУШКИ!H25</f>
        <v>0</v>
      </c>
      <c r="F22" s="3">
        <f>ДЕВУШКИ!I25</f>
        <v>29</v>
      </c>
      <c r="G22" s="3">
        <f>ДЕВУШКИ!M25</f>
        <v>8</v>
      </c>
      <c r="H22" s="3">
        <f>ДЕВУШКИ!N25</f>
        <v>60</v>
      </c>
      <c r="I22" s="3">
        <f>ДЕВУШКИ!S25</f>
        <v>0</v>
      </c>
      <c r="J22" s="3">
        <f>ДЕВУШКИ!T25</f>
        <v>184</v>
      </c>
      <c r="K22" s="3">
        <f>ДЕВУШКИ!X25</f>
        <v>30</v>
      </c>
      <c r="L22" s="3">
        <f>ДЕВУШКИ!Y25</f>
        <v>1</v>
      </c>
      <c r="M22" s="3">
        <f>ДЕВУШКИ!AC25</f>
        <v>5</v>
      </c>
      <c r="N22" s="3">
        <f>ДЕВУШКИ!AE25</f>
        <v>43</v>
      </c>
      <c r="O22" s="3">
        <f>ДЕВУШКИ!AF25</f>
        <v>176</v>
      </c>
      <c r="P22" s="3"/>
    </row>
    <row r="23" spans="1:16" x14ac:dyDescent="0.25">
      <c r="A23" s="3">
        <f>ДЕВУШКИ!A26</f>
        <v>19</v>
      </c>
      <c r="B23" s="7" t="str">
        <f>ДЕВУШКИ!B26</f>
        <v>МАЛЬЦЕВА ИРИНА</v>
      </c>
      <c r="C23" s="7">
        <f>ДЕВУШКИ!C26</f>
        <v>39</v>
      </c>
      <c r="D23" s="3">
        <f>ДЕВУШКИ!D26</f>
        <v>9.25</v>
      </c>
      <c r="E23" s="3">
        <f>ДЕВУШКИ!H26</f>
        <v>3</v>
      </c>
      <c r="F23" s="3">
        <f>ДЕВУШКИ!I26</f>
        <v>42</v>
      </c>
      <c r="G23" s="3">
        <f>ДЕВУШКИ!M26</f>
        <v>25</v>
      </c>
      <c r="H23" s="3">
        <f>ДЕВУШКИ!N26</f>
        <v>60</v>
      </c>
      <c r="I23" s="3">
        <f>ДЕВУШКИ!S26</f>
        <v>0</v>
      </c>
      <c r="J23" s="3">
        <f>ДЕВУШКИ!T26</f>
        <v>158</v>
      </c>
      <c r="K23" s="3">
        <f>ДЕВУШКИ!X26</f>
        <v>17</v>
      </c>
      <c r="L23" s="3">
        <f>ДЕВУШКИ!Y26</f>
        <v>9</v>
      </c>
      <c r="M23" s="3">
        <f>ДЕВУШКИ!AC26</f>
        <v>18</v>
      </c>
      <c r="N23" s="3">
        <f>ДЕВУШКИ!AE26</f>
        <v>63</v>
      </c>
      <c r="O23" s="3">
        <f>ДЕВУШКИ!AF26</f>
        <v>170</v>
      </c>
      <c r="P23" s="3"/>
    </row>
    <row r="24" spans="1:16" x14ac:dyDescent="0.25">
      <c r="A24" s="3">
        <f>ДЕВУШКИ!A27</f>
        <v>20</v>
      </c>
      <c r="B24" s="7" t="str">
        <f>ДЕВУШКИ!B27</f>
        <v>СИЛОРОВА ТАТЬЯНА</v>
      </c>
      <c r="C24" s="7">
        <f>ДЕВУШКИ!C27</f>
        <v>39</v>
      </c>
      <c r="D24" s="3">
        <f>ДЕВУШКИ!D27</f>
        <v>7.97</v>
      </c>
      <c r="E24" s="3">
        <f>ДЕВУШКИ!H27</f>
        <v>32</v>
      </c>
      <c r="F24" s="3">
        <f>ДЕВУШКИ!I27</f>
        <v>36</v>
      </c>
      <c r="G24" s="3">
        <f>ДЕВУШКИ!M27</f>
        <v>15</v>
      </c>
      <c r="H24" s="3">
        <f>ДЕВУШКИ!N27</f>
        <v>60</v>
      </c>
      <c r="I24" s="3">
        <f>ДЕВУШКИ!S27</f>
        <v>0</v>
      </c>
      <c r="J24" s="3">
        <f>ДЕВУШКИ!T27</f>
        <v>173</v>
      </c>
      <c r="K24" s="3">
        <f>ДЕВУШКИ!X27</f>
        <v>24</v>
      </c>
      <c r="L24" s="3">
        <f>ДЕВУШКИ!Y27</f>
        <v>20.5</v>
      </c>
      <c r="M24" s="3">
        <f>ДЕВУШКИ!AC27</f>
        <v>48</v>
      </c>
      <c r="N24" s="3">
        <f>ДЕВУШКИ!AE27</f>
        <v>119</v>
      </c>
      <c r="O24" s="3">
        <f>ДЕВУШКИ!AF27</f>
        <v>115</v>
      </c>
      <c r="P24" s="3"/>
    </row>
    <row r="25" spans="1:16" x14ac:dyDescent="0.25">
      <c r="A25" s="3">
        <f>ДЕВУШКИ!A28</f>
        <v>21</v>
      </c>
      <c r="B25" s="7" t="str">
        <f>ДЕВУШКИ!B28</f>
        <v>ИВАНОВА ОКСАНА</v>
      </c>
      <c r="C25" s="7">
        <f>ДЕВУШКИ!C28</f>
        <v>34</v>
      </c>
      <c r="D25" s="3">
        <f>ДЕВУШКИ!D28</f>
        <v>8.18</v>
      </c>
      <c r="E25" s="3">
        <f>ДЕВУШКИ!H28</f>
        <v>26</v>
      </c>
      <c r="F25" s="3">
        <f>ДЕВУШКИ!I28</f>
        <v>41</v>
      </c>
      <c r="G25" s="3">
        <f>ДЕВУШКИ!M28</f>
        <v>23</v>
      </c>
      <c r="H25" s="3">
        <f>ДЕВУШКИ!N28</f>
        <v>60</v>
      </c>
      <c r="I25" s="3">
        <f>ДЕВУШКИ!S28</f>
        <v>0</v>
      </c>
      <c r="J25" s="3">
        <f>ДЕВУШКИ!T28</f>
        <v>162</v>
      </c>
      <c r="K25" s="3">
        <f>ДЕВУШКИ!X28</f>
        <v>19</v>
      </c>
      <c r="L25" s="3">
        <f>ДЕВУШКИ!Y28</f>
        <v>12</v>
      </c>
      <c r="M25" s="3">
        <f>ДЕВУШКИ!AC28</f>
        <v>24</v>
      </c>
      <c r="N25" s="3">
        <f>ДЕВУШКИ!AE28</f>
        <v>92</v>
      </c>
      <c r="O25" s="3">
        <f>ДЕВУШКИ!AF28</f>
        <v>155</v>
      </c>
      <c r="P25" s="3"/>
    </row>
    <row r="26" spans="1:16" x14ac:dyDescent="0.25">
      <c r="A26" s="3">
        <f>ДЕВУШКИ!A29</f>
        <v>22</v>
      </c>
      <c r="B26" s="7" t="str">
        <f>ДЕВУШКИ!B29</f>
        <v>НОВИКОВА КСЕНИЯ</v>
      </c>
      <c r="C26" s="7">
        <f>ДЕВУШКИ!C29</f>
        <v>34</v>
      </c>
      <c r="D26" s="3">
        <f>ДЕВУШКИ!D29</f>
        <v>9.18</v>
      </c>
      <c r="E26" s="3">
        <f>ДЕВУШКИ!H29</f>
        <v>4</v>
      </c>
      <c r="F26" s="3">
        <f>ДЕВУШКИ!I29</f>
        <v>17</v>
      </c>
      <c r="G26" s="3">
        <f>ДЕВУШКИ!M29</f>
        <v>0</v>
      </c>
      <c r="H26" s="3">
        <f>ДЕВУШКИ!N29</f>
        <v>60</v>
      </c>
      <c r="I26" s="3">
        <f>ДЕВУШКИ!S29</f>
        <v>0</v>
      </c>
      <c r="J26" s="3">
        <f>ДЕВУШКИ!T29</f>
        <v>150</v>
      </c>
      <c r="K26" s="3">
        <f>ДЕВУШКИ!X29</f>
        <v>13</v>
      </c>
      <c r="L26" s="3">
        <f>ДЕВУШКИ!Y29</f>
        <v>11</v>
      </c>
      <c r="M26" s="3">
        <f>ДЕВУШКИ!AC29</f>
        <v>22</v>
      </c>
      <c r="N26" s="3">
        <f>ДЕВУШКИ!AE29</f>
        <v>39</v>
      </c>
      <c r="O26" s="3">
        <f>ДЕВУШКИ!AF29</f>
        <v>177</v>
      </c>
      <c r="P26" s="3"/>
    </row>
    <row r="27" spans="1:16" x14ac:dyDescent="0.25">
      <c r="A27" s="3">
        <f>ДЕВУШКИ!A30</f>
        <v>23</v>
      </c>
      <c r="B27" s="7" t="str">
        <f>ДЕВУШКИ!B30</f>
        <v>НАУМОВА ИРИНА</v>
      </c>
      <c r="C27" s="7">
        <f>ДЕВУШКИ!C30</f>
        <v>34</v>
      </c>
      <c r="D27" s="3">
        <f>ДЕВУШКИ!D30</f>
        <v>7.63</v>
      </c>
      <c r="E27" s="3">
        <f>ДЕВУШКИ!H30</f>
        <v>44</v>
      </c>
      <c r="F27" s="3">
        <f>ДЕВУШКИ!I30</f>
        <v>30</v>
      </c>
      <c r="G27" s="3">
        <f>ДЕВУШКИ!M30</f>
        <v>9</v>
      </c>
      <c r="H27" s="3">
        <f>ДЕВУШКИ!N30</f>
        <v>60</v>
      </c>
      <c r="I27" s="3">
        <f>ДЕВУШКИ!S30</f>
        <v>0</v>
      </c>
      <c r="J27" s="3">
        <f>ДЕВУШКИ!T30</f>
        <v>187</v>
      </c>
      <c r="K27" s="3">
        <f>ДЕВУШКИ!X30</f>
        <v>31</v>
      </c>
      <c r="L27" s="3">
        <f>ДЕВУШКИ!Y30</f>
        <v>18</v>
      </c>
      <c r="M27" s="3">
        <f>ДЕВУШКИ!AC30</f>
        <v>41</v>
      </c>
      <c r="N27" s="3">
        <f>ДЕВУШКИ!AE30</f>
        <v>125</v>
      </c>
      <c r="O27" s="3">
        <f>ДЕВУШКИ!AF30</f>
        <v>98</v>
      </c>
      <c r="P27" s="3"/>
    </row>
    <row r="28" spans="1:16" x14ac:dyDescent="0.25">
      <c r="A28" s="3">
        <f>ДЕВУШКИ!A31</f>
        <v>24</v>
      </c>
      <c r="B28" s="7" t="str">
        <f>ДЕВУШКИ!B31</f>
        <v>ФРОЛОВА ЮЛИЯ</v>
      </c>
      <c r="C28" s="7">
        <f>ДЕВУШКИ!C31</f>
        <v>34</v>
      </c>
      <c r="D28" s="3">
        <f>ДЕВУШКИ!D31</f>
        <v>7.79</v>
      </c>
      <c r="E28" s="3">
        <f>ДЕВУШКИ!H31</f>
        <v>38</v>
      </c>
      <c r="F28" s="3">
        <f>ДЕВУШКИ!I31</f>
        <v>45</v>
      </c>
      <c r="G28" s="3">
        <f>ДЕВУШКИ!M31</f>
        <v>32</v>
      </c>
      <c r="H28" s="3">
        <f>ДЕВУШКИ!N31</f>
        <v>60</v>
      </c>
      <c r="I28" s="3">
        <f>ДЕВУШКИ!S31</f>
        <v>0</v>
      </c>
      <c r="J28" s="3">
        <f>ДЕВУШКИ!T31</f>
        <v>195</v>
      </c>
      <c r="K28" s="3">
        <f>ДЕВУШКИ!X31</f>
        <v>35</v>
      </c>
      <c r="L28" s="3">
        <f>ДЕВУШКИ!Y31</f>
        <v>20</v>
      </c>
      <c r="M28" s="3">
        <f>ДЕВУШКИ!AC31</f>
        <v>47</v>
      </c>
      <c r="N28" s="3">
        <f>ДЕВУШКИ!AE31</f>
        <v>152</v>
      </c>
      <c r="O28" s="3">
        <f>ДЕВУШКИ!AF31</f>
        <v>58</v>
      </c>
      <c r="P28" s="3"/>
    </row>
    <row r="29" spans="1:16" x14ac:dyDescent="0.25">
      <c r="A29" s="3">
        <f>ДЕВУШКИ!A32</f>
        <v>25</v>
      </c>
      <c r="B29" s="7" t="str">
        <f>ДЕВУШКИ!B32</f>
        <v>ВТОРУШИНА ВИКТОРИЯ</v>
      </c>
      <c r="C29" s="7">
        <f>ДЕВУШКИ!C32</f>
        <v>34</v>
      </c>
      <c r="D29" s="3">
        <f>ДЕВУШКИ!D32</f>
        <v>8.0399999999999991</v>
      </c>
      <c r="E29" s="3">
        <f>ДЕВУШКИ!H32</f>
        <v>30</v>
      </c>
      <c r="F29" s="3">
        <f>ДЕВУШКИ!I32</f>
        <v>31</v>
      </c>
      <c r="G29" s="3">
        <f>ДЕВУШКИ!M32</f>
        <v>10</v>
      </c>
      <c r="H29" s="3">
        <f>ДЕВУШКИ!N32</f>
        <v>60</v>
      </c>
      <c r="I29" s="3">
        <f>ДЕВУШКИ!S32</f>
        <v>0</v>
      </c>
      <c r="J29" s="3">
        <f>ДЕВУШКИ!T32</f>
        <v>193</v>
      </c>
      <c r="K29" s="3">
        <f>ДЕВУШКИ!X32</f>
        <v>34</v>
      </c>
      <c r="L29" s="3">
        <f>ДЕВУШКИ!Y32</f>
        <v>19.5</v>
      </c>
      <c r="M29" s="3">
        <f>ДЕВУШКИ!AC32</f>
        <v>45</v>
      </c>
      <c r="N29" s="3">
        <f>ДЕВУШКИ!AE32</f>
        <v>119</v>
      </c>
      <c r="O29" s="3">
        <f>ДЕВУШКИ!AF32</f>
        <v>115</v>
      </c>
      <c r="P29" s="3"/>
    </row>
    <row r="30" spans="1:16" x14ac:dyDescent="0.25">
      <c r="A30" s="3">
        <f>ДЕВУШКИ!A33</f>
        <v>26</v>
      </c>
      <c r="B30" s="7" t="str">
        <f>ДЕВУШКИ!B33</f>
        <v>ТЕПЛИЦКАЯ ЛАРИСА</v>
      </c>
      <c r="C30" s="7">
        <f>ДЕВУШКИ!C33</f>
        <v>46</v>
      </c>
      <c r="D30" s="3">
        <f>ДЕВУШКИ!D33</f>
        <v>8.35</v>
      </c>
      <c r="E30" s="3">
        <f>ДЕВУШКИ!H33</f>
        <v>21</v>
      </c>
      <c r="F30" s="3">
        <f>ДЕВУШКИ!I33</f>
        <v>44</v>
      </c>
      <c r="G30" s="3">
        <f>ДЕВУШКИ!M33</f>
        <v>29</v>
      </c>
      <c r="H30" s="3">
        <f>ДЕВУШКИ!N33</f>
        <v>60</v>
      </c>
      <c r="I30" s="3">
        <f>ДЕВУШКИ!S33</f>
        <v>0</v>
      </c>
      <c r="J30" s="3">
        <f>ДЕВУШКИ!T33</f>
        <v>181</v>
      </c>
      <c r="K30" s="3">
        <f>ДЕВУШКИ!X33</f>
        <v>28</v>
      </c>
      <c r="L30" s="3">
        <f>ДЕВУШКИ!Y33</f>
        <v>17.5</v>
      </c>
      <c r="M30" s="3">
        <f>ДЕВУШКИ!AC33</f>
        <v>39</v>
      </c>
      <c r="N30" s="3">
        <f>ДЕВУШКИ!AE33</f>
        <v>117</v>
      </c>
      <c r="O30" s="3">
        <f>ДЕВУШКИ!AF33</f>
        <v>120</v>
      </c>
      <c r="P30" s="3"/>
    </row>
    <row r="31" spans="1:16" x14ac:dyDescent="0.25">
      <c r="A31" s="3">
        <f>ДЕВУШКИ!A34</f>
        <v>27</v>
      </c>
      <c r="B31" s="7" t="str">
        <f>ДЕВУШКИ!B34</f>
        <v>ТЕПЛИЦКАЯ ЕЛЕНА</v>
      </c>
      <c r="C31" s="7">
        <f>ДЕВУШКИ!C34</f>
        <v>46</v>
      </c>
      <c r="D31" s="3">
        <f>ДЕВУШКИ!D34</f>
        <v>8.82</v>
      </c>
      <c r="E31" s="3">
        <f>ДЕВУШКИ!H34</f>
        <v>10</v>
      </c>
      <c r="F31" s="3">
        <f>ДЕВУШКИ!I34</f>
        <v>32</v>
      </c>
      <c r="G31" s="3">
        <f>ДЕВУШКИ!M34</f>
        <v>11</v>
      </c>
      <c r="H31" s="3">
        <f>ДЕВУШКИ!N34</f>
        <v>60</v>
      </c>
      <c r="I31" s="3">
        <f>ДЕВУШКИ!S34</f>
        <v>0</v>
      </c>
      <c r="J31" s="3">
        <f>ДЕВУШКИ!T34</f>
        <v>165</v>
      </c>
      <c r="K31" s="3">
        <f>ДЕВУШКИ!X34</f>
        <v>20</v>
      </c>
      <c r="L31" s="3">
        <f>ДЕВУШКИ!Y34</f>
        <v>12</v>
      </c>
      <c r="M31" s="3">
        <f>ДЕВУШКИ!AC34</f>
        <v>24</v>
      </c>
      <c r="N31" s="3">
        <f>ДЕВУШКИ!AE34</f>
        <v>65</v>
      </c>
      <c r="O31" s="3">
        <f>ДЕВУШКИ!AF34</f>
        <v>169</v>
      </c>
      <c r="P31" s="3"/>
    </row>
    <row r="32" spans="1:16" x14ac:dyDescent="0.25">
      <c r="A32" s="3">
        <f>ДЕВУШКИ!A35</f>
        <v>28</v>
      </c>
      <c r="B32" s="7" t="str">
        <f>ДЕВУШКИ!B35</f>
        <v>ТЕПЛИЦКАЯ ОКСАНА</v>
      </c>
      <c r="C32" s="7">
        <f>ДЕВУШКИ!C35</f>
        <v>46</v>
      </c>
      <c r="D32" s="3">
        <f>ДЕВУШКИ!D35</f>
        <v>8.34</v>
      </c>
      <c r="E32" s="3">
        <f>ДЕВУШКИ!H35</f>
        <v>21</v>
      </c>
      <c r="F32" s="3">
        <f>ДЕВУШКИ!I35</f>
        <v>31</v>
      </c>
      <c r="G32" s="3">
        <f>ДЕВУШКИ!M35</f>
        <v>10</v>
      </c>
      <c r="H32" s="3">
        <f>ДЕВУШКИ!N35</f>
        <v>60</v>
      </c>
      <c r="I32" s="3">
        <f>ДЕВУШКИ!S35</f>
        <v>0</v>
      </c>
      <c r="J32" s="3">
        <f>ДЕВУШКИ!T35</f>
        <v>176</v>
      </c>
      <c r="K32" s="3">
        <f>ДЕВУШКИ!X35</f>
        <v>26</v>
      </c>
      <c r="L32" s="3">
        <f>ДЕВУШКИ!Y35</f>
        <v>20</v>
      </c>
      <c r="M32" s="3">
        <f>ДЕВУШКИ!AC35</f>
        <v>47</v>
      </c>
      <c r="N32" s="3">
        <f>ДЕВУШКИ!AE35</f>
        <v>104</v>
      </c>
      <c r="O32" s="3">
        <f>ДЕВУШКИ!AF35</f>
        <v>139</v>
      </c>
      <c r="P32" s="3"/>
    </row>
    <row r="33" spans="1:16" x14ac:dyDescent="0.25">
      <c r="A33" s="3">
        <f>ДЕВУШКИ!A36</f>
        <v>29</v>
      </c>
      <c r="B33" s="7" t="str">
        <f>ДЕВУШКИ!B36</f>
        <v>РЕШЕТНИКОВА АНАСТАСИЯ</v>
      </c>
      <c r="C33" s="7">
        <f>ДЕВУШКИ!C36</f>
        <v>46</v>
      </c>
      <c r="D33" s="3">
        <f>ДЕВУШКИ!D36</f>
        <v>8.11</v>
      </c>
      <c r="E33" s="3">
        <f>ДЕВУШКИ!H36</f>
        <v>28</v>
      </c>
      <c r="F33" s="3">
        <f>ДЕВУШКИ!I36</f>
        <v>37</v>
      </c>
      <c r="G33" s="3">
        <f>ДЕВУШКИ!M36</f>
        <v>16</v>
      </c>
      <c r="H33" s="3">
        <f>ДЕВУШКИ!N36</f>
        <v>60</v>
      </c>
      <c r="I33" s="3">
        <f>ДЕВУШКИ!S36</f>
        <v>0</v>
      </c>
      <c r="J33" s="3">
        <f>ДЕВУШКИ!T36</f>
        <v>193</v>
      </c>
      <c r="K33" s="3">
        <f>ДЕВУШКИ!X36</f>
        <v>34</v>
      </c>
      <c r="L33" s="3">
        <f>ДЕВУШКИ!Y36</f>
        <v>18</v>
      </c>
      <c r="M33" s="3">
        <f>ДЕВУШКИ!AC36</f>
        <v>41</v>
      </c>
      <c r="N33" s="3">
        <f>ДЕВУШКИ!AE36</f>
        <v>119</v>
      </c>
      <c r="O33" s="3">
        <f>ДЕВУШКИ!AF36</f>
        <v>115</v>
      </c>
      <c r="P33" s="3"/>
    </row>
    <row r="34" spans="1:16" x14ac:dyDescent="0.25">
      <c r="A34" s="3">
        <f>ДЕВУШКИ!A37</f>
        <v>30</v>
      </c>
      <c r="B34" s="7" t="str">
        <f>ДЕВУШКИ!B37</f>
        <v>КУВАЕВА АЛИНА</v>
      </c>
      <c r="C34" s="7">
        <f>ДЕВУШКИ!C37</f>
        <v>46</v>
      </c>
      <c r="D34" s="3">
        <f>ДЕВУШКИ!D37</f>
        <v>7.95</v>
      </c>
      <c r="E34" s="3">
        <f>ДЕВУШКИ!H37</f>
        <v>33</v>
      </c>
      <c r="F34" s="3">
        <f>ДЕВУШКИ!I37</f>
        <v>38</v>
      </c>
      <c r="G34" s="3">
        <f>ДЕВУШКИ!M37</f>
        <v>17</v>
      </c>
      <c r="H34" s="3">
        <f>ДЕВУШКИ!N37</f>
        <v>60</v>
      </c>
      <c r="I34" s="3">
        <f>ДЕВУШКИ!S37</f>
        <v>0</v>
      </c>
      <c r="J34" s="3">
        <f>ДЕВУШКИ!T37</f>
        <v>176</v>
      </c>
      <c r="K34" s="3">
        <f>ДЕВУШКИ!X37</f>
        <v>26</v>
      </c>
      <c r="L34" s="3">
        <f>ДЕВУШКИ!Y37</f>
        <v>23</v>
      </c>
      <c r="M34" s="3">
        <f>ДЕВУШКИ!AC37</f>
        <v>54</v>
      </c>
      <c r="N34" s="3">
        <f>ДЕВУШКИ!AE37</f>
        <v>130</v>
      </c>
      <c r="O34" s="3">
        <f>ДЕВУШКИ!AF37</f>
        <v>90</v>
      </c>
      <c r="P34" s="3"/>
    </row>
    <row r="35" spans="1:16" x14ac:dyDescent="0.25">
      <c r="A35" s="3">
        <f>ДЕВУШКИ!A38</f>
        <v>31</v>
      </c>
      <c r="B35" s="7" t="str">
        <f>ДЕВУШКИ!B38</f>
        <v>ИГУМНОВА ВЛАДА</v>
      </c>
      <c r="C35" s="7">
        <f>ДЕВУШКИ!C38</f>
        <v>32</v>
      </c>
      <c r="D35" s="3">
        <f>ДЕВУШКИ!D38</f>
        <v>8.52</v>
      </c>
      <c r="E35" s="3">
        <f>ДЕВУШКИ!H38</f>
        <v>16</v>
      </c>
      <c r="F35" s="3">
        <f>ДЕВУШКИ!I38</f>
        <v>56</v>
      </c>
      <c r="G35" s="3">
        <f>ДЕВУШКИ!M38</f>
        <v>60</v>
      </c>
      <c r="H35" s="3">
        <f>ДЕВУШКИ!N38</f>
        <v>60</v>
      </c>
      <c r="I35" s="3">
        <f>ДЕВУШКИ!S38</f>
        <v>0</v>
      </c>
      <c r="J35" s="3">
        <f>ДЕВУШКИ!T38</f>
        <v>191</v>
      </c>
      <c r="K35" s="3">
        <f>ДЕВУШКИ!X38</f>
        <v>33</v>
      </c>
      <c r="L35" s="3">
        <f>ДЕВУШКИ!Y38</f>
        <v>24</v>
      </c>
      <c r="M35" s="3">
        <f>ДЕВУШКИ!AC38</f>
        <v>56</v>
      </c>
      <c r="N35" s="3">
        <f>ДЕВУШКИ!AE38</f>
        <v>165</v>
      </c>
      <c r="O35" s="3">
        <f>ДЕВУШКИ!AF38</f>
        <v>33</v>
      </c>
      <c r="P35" s="3"/>
    </row>
    <row r="36" spans="1:16" x14ac:dyDescent="0.25">
      <c r="A36" s="3">
        <f>ДЕВУШКИ!A39</f>
        <v>32</v>
      </c>
      <c r="B36" s="7" t="str">
        <f>ДЕВУШКИ!B39</f>
        <v>ТЮРИНА ЯНА</v>
      </c>
      <c r="C36" s="7">
        <f>ДЕВУШКИ!C39</f>
        <v>32</v>
      </c>
      <c r="D36" s="3">
        <f>ДЕВУШКИ!D39</f>
        <v>7.84</v>
      </c>
      <c r="E36" s="3">
        <f>ДЕВУШКИ!H39</f>
        <v>36</v>
      </c>
      <c r="F36" s="3">
        <f>ДЕВУШКИ!I39</f>
        <v>51</v>
      </c>
      <c r="G36" s="3">
        <f>ДЕВУШКИ!M39</f>
        <v>50</v>
      </c>
      <c r="H36" s="3">
        <f>ДЕВУШКИ!N39</f>
        <v>60</v>
      </c>
      <c r="I36" s="3">
        <f>ДЕВУШКИ!S39</f>
        <v>0</v>
      </c>
      <c r="J36" s="3">
        <f>ДЕВУШКИ!T39</f>
        <v>205</v>
      </c>
      <c r="K36" s="3">
        <f>ДЕВУШКИ!X39</f>
        <v>45</v>
      </c>
      <c r="L36" s="3">
        <f>ДЕВУШКИ!Y39</f>
        <v>27</v>
      </c>
      <c r="M36" s="3">
        <f>ДЕВУШКИ!AC39</f>
        <v>62</v>
      </c>
      <c r="N36" s="3">
        <f>ДЕВУШКИ!AE39</f>
        <v>193</v>
      </c>
      <c r="O36" s="3">
        <f>ДЕВУШКИ!AF39</f>
        <v>12</v>
      </c>
      <c r="P36" s="3"/>
    </row>
    <row r="37" spans="1:16" x14ac:dyDescent="0.25">
      <c r="A37" s="3">
        <f>ДЕВУШКИ!A40</f>
        <v>33</v>
      </c>
      <c r="B37" s="7" t="str">
        <f>ДЕВУШКИ!B40</f>
        <v>ИСЛАМОВА САША</v>
      </c>
      <c r="C37" s="7">
        <f>ДЕВУШКИ!C40</f>
        <v>32</v>
      </c>
      <c r="D37" s="3">
        <f>ДЕВУШКИ!D40</f>
        <v>0</v>
      </c>
      <c r="E37" s="3">
        <f>ДЕВУШКИ!H40</f>
        <v>0</v>
      </c>
      <c r="F37" s="3">
        <f>ДЕВУШКИ!I40</f>
        <v>39</v>
      </c>
      <c r="G37" s="3">
        <f>ДЕВУШКИ!M40</f>
        <v>19</v>
      </c>
      <c r="H37" s="3">
        <f>ДЕВУШКИ!N40</f>
        <v>60</v>
      </c>
      <c r="I37" s="3">
        <f>ДЕВУШКИ!S40</f>
        <v>0</v>
      </c>
      <c r="J37" s="3">
        <f>ДЕВУШКИ!T40</f>
        <v>200</v>
      </c>
      <c r="K37" s="3">
        <f>ДЕВУШКИ!X40</f>
        <v>40</v>
      </c>
      <c r="L37" s="3">
        <f>ДЕВУШКИ!Y40</f>
        <v>32</v>
      </c>
      <c r="M37" s="3">
        <f>ДЕВУШКИ!AC40</f>
        <v>67</v>
      </c>
      <c r="N37" s="3">
        <f>ДЕВУШКИ!AE40</f>
        <v>126</v>
      </c>
      <c r="O37" s="3">
        <f>ДЕВУШКИ!AF40</f>
        <v>96</v>
      </c>
      <c r="P37" s="3"/>
    </row>
    <row r="38" spans="1:16" x14ac:dyDescent="0.25">
      <c r="A38" s="3">
        <f>ДЕВУШКИ!A41</f>
        <v>34</v>
      </c>
      <c r="B38" s="7" t="str">
        <f>ДЕВУШКИ!B41</f>
        <v>СЕРКОВА АЛИНА</v>
      </c>
      <c r="C38" s="7">
        <f>ДЕВУШКИ!C41</f>
        <v>32</v>
      </c>
      <c r="D38" s="3">
        <f>ДЕВУШКИ!D41</f>
        <v>7.9</v>
      </c>
      <c r="E38" s="3">
        <f>ДЕВУШКИ!H41</f>
        <v>35</v>
      </c>
      <c r="F38" s="3">
        <f>ДЕВУШКИ!I41</f>
        <v>65</v>
      </c>
      <c r="G38" s="3">
        <f>ДЕВУШКИ!M41</f>
        <v>78</v>
      </c>
      <c r="H38" s="3">
        <f>ДЕВУШКИ!N41</f>
        <v>60</v>
      </c>
      <c r="I38" s="3">
        <f>ДЕВУШКИ!S41</f>
        <v>0</v>
      </c>
      <c r="J38" s="3">
        <f>ДЕВУШКИ!T41</f>
        <v>209</v>
      </c>
      <c r="K38" s="3">
        <f>ДЕВУШКИ!X41</f>
        <v>49</v>
      </c>
      <c r="L38" s="3">
        <f>ДЕВУШКИ!Y41</f>
        <v>18</v>
      </c>
      <c r="M38" s="3">
        <f>ДЕВУШКИ!AC41</f>
        <v>41</v>
      </c>
      <c r="N38" s="3">
        <f>ДЕВУШКИ!AE41</f>
        <v>203</v>
      </c>
      <c r="O38" s="3">
        <f>ДЕВУШКИ!AF41</f>
        <v>6</v>
      </c>
      <c r="P38" s="3"/>
    </row>
    <row r="39" spans="1:16" x14ac:dyDescent="0.25">
      <c r="A39" s="3">
        <f>ДЕВУШКИ!A42</f>
        <v>35</v>
      </c>
      <c r="B39" s="7" t="str">
        <f>ДЕВУШКИ!B42</f>
        <v>САДВОКАС АЛИНА</v>
      </c>
      <c r="C39" s="7">
        <f>ДЕВУШКИ!C42</f>
        <v>32</v>
      </c>
      <c r="D39" s="3">
        <f>ДЕВУШКИ!D42</f>
        <v>7.12</v>
      </c>
      <c r="E39" s="3">
        <f>ДЕВУШКИ!H42</f>
        <v>60</v>
      </c>
      <c r="F39" s="3">
        <f>ДЕВУШКИ!I42</f>
        <v>65</v>
      </c>
      <c r="G39" s="3">
        <f>ДЕВУШКИ!M42</f>
        <v>78</v>
      </c>
      <c r="H39" s="3">
        <f>ДЕВУШКИ!N42</f>
        <v>60</v>
      </c>
      <c r="I39" s="3">
        <f>ДЕВУШКИ!S42</f>
        <v>0</v>
      </c>
      <c r="J39" s="3">
        <f>ДЕВУШКИ!T42</f>
        <v>193</v>
      </c>
      <c r="K39" s="3">
        <f>ДЕВУШКИ!X42</f>
        <v>34</v>
      </c>
      <c r="L39" s="3">
        <f>ДЕВУШКИ!Y42</f>
        <v>33</v>
      </c>
      <c r="M39" s="3">
        <f>ДЕВУШКИ!AC42</f>
        <v>68</v>
      </c>
      <c r="N39" s="3">
        <f>ДЕВУШКИ!AE42</f>
        <v>240</v>
      </c>
      <c r="O39" s="3">
        <f>ДЕВУШКИ!AF42</f>
        <v>1</v>
      </c>
      <c r="P39" s="3"/>
    </row>
    <row r="40" spans="1:16" x14ac:dyDescent="0.25">
      <c r="A40" s="3">
        <f>ДЕВУШКИ!A43</f>
        <v>36</v>
      </c>
      <c r="B40" s="7" t="str">
        <f>ДЕВУШКИ!B43</f>
        <v>АФАНАСЬЕВА ДАРЬЯ</v>
      </c>
      <c r="C40" s="7">
        <f>ДЕВУШКИ!C43</f>
        <v>9</v>
      </c>
      <c r="D40" s="3">
        <f>ДЕВУШКИ!D43</f>
        <v>7.5</v>
      </c>
      <c r="E40" s="3">
        <f>ДЕВУШКИ!H43</f>
        <v>50</v>
      </c>
      <c r="F40" s="3">
        <f>ДЕВУШКИ!I43</f>
        <v>44</v>
      </c>
      <c r="G40" s="3">
        <f>ДЕВУШКИ!M43</f>
        <v>29</v>
      </c>
      <c r="H40" s="3">
        <f>ДЕВУШКИ!N43</f>
        <v>60</v>
      </c>
      <c r="I40" s="3">
        <f>ДЕВУШКИ!S43</f>
        <v>0</v>
      </c>
      <c r="J40" s="3">
        <f>ДЕВУШКИ!T43</f>
        <v>206</v>
      </c>
      <c r="K40" s="3">
        <f>ДЕВУШКИ!X43</f>
        <v>46</v>
      </c>
      <c r="L40" s="3">
        <f>ДЕВУШКИ!Y43</f>
        <v>20</v>
      </c>
      <c r="M40" s="3">
        <f>ДЕВУШКИ!AC43</f>
        <v>47</v>
      </c>
      <c r="N40" s="3">
        <f>ДЕВУШКИ!AE43</f>
        <v>172</v>
      </c>
      <c r="O40" s="3">
        <f>ДЕВУШКИ!AF43</f>
        <v>22</v>
      </c>
      <c r="P40" s="3"/>
    </row>
    <row r="41" spans="1:16" x14ac:dyDescent="0.25">
      <c r="A41" s="3">
        <f>ДЕВУШКИ!A44</f>
        <v>37</v>
      </c>
      <c r="B41" s="7" t="str">
        <f>ДЕВУШКИ!B44</f>
        <v>РОГАЛЕВА МИЛАНА</v>
      </c>
      <c r="C41" s="7">
        <f>ДЕВУШКИ!C44</f>
        <v>9</v>
      </c>
      <c r="D41" s="3">
        <f>ДЕВУШКИ!D44</f>
        <v>7.35</v>
      </c>
      <c r="E41" s="3">
        <f>ДЕВУШКИ!H44</f>
        <v>54</v>
      </c>
      <c r="F41" s="3">
        <f>ДЕВУШКИ!I44</f>
        <v>59</v>
      </c>
      <c r="G41" s="3">
        <f>ДЕВУШКИ!M44</f>
        <v>66</v>
      </c>
      <c r="H41" s="3">
        <f>ДЕВУШКИ!N44</f>
        <v>60</v>
      </c>
      <c r="I41" s="3">
        <f>ДЕВУШКИ!S44</f>
        <v>0</v>
      </c>
      <c r="J41" s="3">
        <f>ДЕВУШКИ!T44</f>
        <v>199</v>
      </c>
      <c r="K41" s="3">
        <f>ДЕВУШКИ!X44</f>
        <v>39</v>
      </c>
      <c r="L41" s="3">
        <f>ДЕВУШКИ!Y44</f>
        <v>18.5</v>
      </c>
      <c r="M41" s="3">
        <f>ДЕВУШКИ!AC44</f>
        <v>42</v>
      </c>
      <c r="N41" s="3">
        <f>ДЕВУШКИ!AE44</f>
        <v>201</v>
      </c>
      <c r="O41" s="3">
        <f>ДЕВУШКИ!AF44</f>
        <v>9</v>
      </c>
      <c r="P41" s="3"/>
    </row>
    <row r="42" spans="1:16" x14ac:dyDescent="0.25">
      <c r="A42" s="3">
        <f>ДЕВУШКИ!A45</f>
        <v>38</v>
      </c>
      <c r="B42" s="7" t="str">
        <f>ДЕВУШКИ!B45</f>
        <v>БЫКОВА ДАРЬЯ</v>
      </c>
      <c r="C42" s="7">
        <f>ДЕВУШКИ!C45</f>
        <v>9</v>
      </c>
      <c r="D42" s="3">
        <f>ДЕВУШКИ!D45</f>
        <v>7.5</v>
      </c>
      <c r="E42" s="3">
        <f>ДЕВУШКИ!H45</f>
        <v>50</v>
      </c>
      <c r="F42" s="3">
        <f>ДЕВУШКИ!I45</f>
        <v>49</v>
      </c>
      <c r="G42" s="3">
        <f>ДЕВУШКИ!M45</f>
        <v>44</v>
      </c>
      <c r="H42" s="3">
        <f>ДЕВУШКИ!N45</f>
        <v>60</v>
      </c>
      <c r="I42" s="3">
        <f>ДЕВУШКИ!S45</f>
        <v>0</v>
      </c>
      <c r="J42" s="3">
        <f>ДЕВУШКИ!T45</f>
        <v>198</v>
      </c>
      <c r="K42" s="3">
        <f>ДЕВУШКИ!X45</f>
        <v>38</v>
      </c>
      <c r="L42" s="3">
        <f>ДЕВУШКИ!Y45</f>
        <v>27.5</v>
      </c>
      <c r="M42" s="3">
        <f>ДЕВУШКИ!AC45</f>
        <v>62</v>
      </c>
      <c r="N42" s="3">
        <f>ДЕВУШКИ!AE45</f>
        <v>194</v>
      </c>
      <c r="O42" s="3">
        <f>ДЕВУШКИ!AF45</f>
        <v>10</v>
      </c>
      <c r="P42" s="3"/>
    </row>
    <row r="43" spans="1:16" x14ac:dyDescent="0.25">
      <c r="A43" s="3">
        <f>ДЕВУШКИ!A46</f>
        <v>39</v>
      </c>
      <c r="B43" s="7" t="str">
        <f>ДЕВУШКИ!B46</f>
        <v>ШАРШИНА АНАСТАСИЯ</v>
      </c>
      <c r="C43" s="7">
        <f>ДЕВУШКИ!C46</f>
        <v>9</v>
      </c>
      <c r="D43" s="3">
        <f>ДЕВУШКИ!D46</f>
        <v>7.06</v>
      </c>
      <c r="E43" s="3">
        <f>ДЕВУШКИ!H46</f>
        <v>61</v>
      </c>
      <c r="F43" s="3">
        <f>ДЕВУШКИ!I46</f>
        <v>46</v>
      </c>
      <c r="G43" s="3">
        <f>ДЕВУШКИ!M46</f>
        <v>35</v>
      </c>
      <c r="H43" s="3">
        <f>ДЕВУШКИ!N46</f>
        <v>60</v>
      </c>
      <c r="I43" s="3">
        <f>ДЕВУШКИ!S46</f>
        <v>0</v>
      </c>
      <c r="J43" s="3">
        <f>ДЕВУШКИ!T46</f>
        <v>208</v>
      </c>
      <c r="K43" s="3">
        <f>ДЕВУШКИ!X46</f>
        <v>48</v>
      </c>
      <c r="L43" s="3">
        <f>ДЕВУШКИ!Y46</f>
        <v>25</v>
      </c>
      <c r="M43" s="3">
        <f>ДЕВУШКИ!AC46</f>
        <v>58</v>
      </c>
      <c r="N43" s="3">
        <f>ДЕВУШКИ!AE46</f>
        <v>202</v>
      </c>
      <c r="O43" s="3">
        <f>ДЕВУШКИ!AF46</f>
        <v>8</v>
      </c>
      <c r="P43" s="3"/>
    </row>
    <row r="44" spans="1:16" x14ac:dyDescent="0.25">
      <c r="A44" s="3">
        <f>ДЕВУШКИ!A47</f>
        <v>40</v>
      </c>
      <c r="B44" s="7" t="str">
        <f>ДЕВУШКИ!B47</f>
        <v>БОНДАРЕВА ДАРЬЯ</v>
      </c>
      <c r="C44" s="7">
        <f>ДЕВУШКИ!C47</f>
        <v>9</v>
      </c>
      <c r="D44" s="3">
        <f>ДЕВУШКИ!D47</f>
        <v>7.5</v>
      </c>
      <c r="E44" s="3">
        <f>ДЕВУШКИ!H47</f>
        <v>50</v>
      </c>
      <c r="F44" s="3">
        <f>ДЕВУШКИ!I47</f>
        <v>56</v>
      </c>
      <c r="G44" s="3">
        <f>ДЕВУШКИ!M47</f>
        <v>60</v>
      </c>
      <c r="H44" s="3">
        <f>ДЕВУШКИ!N47</f>
        <v>60</v>
      </c>
      <c r="I44" s="3">
        <f>ДЕВУШКИ!S47</f>
        <v>0</v>
      </c>
      <c r="J44" s="3">
        <f>ДЕВУШКИ!T47</f>
        <v>199</v>
      </c>
      <c r="K44" s="3">
        <f>ДЕВУШКИ!X47</f>
        <v>39</v>
      </c>
      <c r="L44" s="3">
        <f>ДЕВУШКИ!Y47</f>
        <v>24</v>
      </c>
      <c r="M44" s="3">
        <f>ДЕВУШКИ!AC47</f>
        <v>56</v>
      </c>
      <c r="N44" s="3">
        <f>ДЕВУШКИ!AE47</f>
        <v>205</v>
      </c>
      <c r="O44" s="3">
        <f>ДЕВУШКИ!AF47</f>
        <v>4</v>
      </c>
      <c r="P44" s="3"/>
    </row>
    <row r="45" spans="1:16" x14ac:dyDescent="0.25">
      <c r="A45" s="3">
        <f>ДЕВУШКИ!A48</f>
        <v>41</v>
      </c>
      <c r="B45" s="7" t="str">
        <f>ДЕВУШКИ!B48</f>
        <v>ГАНЬШИНА Ю</v>
      </c>
      <c r="C45" s="7">
        <f>ДЕВУШКИ!C48</f>
        <v>19</v>
      </c>
      <c r="D45" s="3">
        <f>ДЕВУШКИ!D48</f>
        <v>7.48</v>
      </c>
      <c r="E45" s="3">
        <f>ДЕВУШКИ!H48</f>
        <v>50</v>
      </c>
      <c r="F45" s="3">
        <f>ДЕВУШКИ!I48</f>
        <v>51</v>
      </c>
      <c r="G45" s="3">
        <f>ДЕВУШКИ!M48</f>
        <v>50</v>
      </c>
      <c r="H45" s="3">
        <f>ДЕВУШКИ!N48</f>
        <v>60</v>
      </c>
      <c r="I45" s="3">
        <f>ДЕВУШКИ!S48</f>
        <v>0</v>
      </c>
      <c r="J45" s="3">
        <f>ДЕВУШКИ!T48</f>
        <v>212</v>
      </c>
      <c r="K45" s="3">
        <f>ДЕВУШКИ!X48</f>
        <v>51</v>
      </c>
      <c r="L45" s="3">
        <f>ДЕВУШКИ!Y48</f>
        <v>15.5</v>
      </c>
      <c r="M45" s="3">
        <f>ДЕВУШКИ!AC48</f>
        <v>33</v>
      </c>
      <c r="N45" s="3">
        <f>ДЕВУШКИ!AE48</f>
        <v>184</v>
      </c>
      <c r="O45" s="3">
        <f>ДЕВУШКИ!AF48</f>
        <v>17</v>
      </c>
      <c r="P45" s="3"/>
    </row>
    <row r="46" spans="1:16" x14ac:dyDescent="0.25">
      <c r="A46" s="3">
        <f>ДЕВУШКИ!A49</f>
        <v>42</v>
      </c>
      <c r="B46" s="7" t="str">
        <f>ДЕВУШКИ!B49</f>
        <v>ЯДРЫШНИКОВА А</v>
      </c>
      <c r="C46" s="7">
        <f>ДЕВУШКИ!C49</f>
        <v>19</v>
      </c>
      <c r="D46" s="3">
        <f>ДЕВУШКИ!D49</f>
        <v>7.83</v>
      </c>
      <c r="E46" s="3">
        <f>ДЕВУШКИ!H49</f>
        <v>37</v>
      </c>
      <c r="F46" s="3">
        <f>ДЕВУШКИ!I49</f>
        <v>50</v>
      </c>
      <c r="G46" s="3">
        <f>ДЕВУШКИ!M49</f>
        <v>47</v>
      </c>
      <c r="H46" s="3">
        <f>ДЕВУШКИ!N49</f>
        <v>60</v>
      </c>
      <c r="I46" s="3">
        <f>ДЕВУШКИ!S49</f>
        <v>0</v>
      </c>
      <c r="J46" s="3">
        <f>ДЕВУШКИ!T49</f>
        <v>196</v>
      </c>
      <c r="K46" s="3">
        <f>ДЕВУШКИ!X49</f>
        <v>36</v>
      </c>
      <c r="L46" s="3">
        <f>ДЕВУШКИ!Y49</f>
        <v>15.5</v>
      </c>
      <c r="M46" s="3">
        <f>ДЕВУШКИ!AC49</f>
        <v>33</v>
      </c>
      <c r="N46" s="3">
        <f>ДЕВУШКИ!AE49</f>
        <v>153</v>
      </c>
      <c r="O46" s="3">
        <f>ДЕВУШКИ!AF49</f>
        <v>54</v>
      </c>
      <c r="P46" s="3"/>
    </row>
    <row r="47" spans="1:16" x14ac:dyDescent="0.25">
      <c r="A47" s="3">
        <f>ДЕВУШКИ!A50</f>
        <v>43</v>
      </c>
      <c r="B47" s="7" t="str">
        <f>ДЕВУШКИ!B50</f>
        <v>ГИЗАТУЛИНА Р</v>
      </c>
      <c r="C47" s="7">
        <f>ДЕВУШКИ!C50</f>
        <v>19</v>
      </c>
      <c r="D47" s="3">
        <f>ДЕВУШКИ!D50</f>
        <v>8.1199999999999992</v>
      </c>
      <c r="E47" s="3">
        <f>ДЕВУШКИ!H50</f>
        <v>28</v>
      </c>
      <c r="F47" s="3">
        <f>ДЕВУШКИ!I50</f>
        <v>51</v>
      </c>
      <c r="G47" s="3">
        <f>ДЕВУШКИ!M50</f>
        <v>50</v>
      </c>
      <c r="H47" s="3">
        <f>ДЕВУШКИ!N50</f>
        <v>60</v>
      </c>
      <c r="I47" s="3">
        <f>ДЕВУШКИ!S50</f>
        <v>0</v>
      </c>
      <c r="J47" s="3">
        <f>ДЕВУШКИ!T50</f>
        <v>190</v>
      </c>
      <c r="K47" s="3">
        <f>ДЕВУШКИ!X50</f>
        <v>33</v>
      </c>
      <c r="L47" s="3">
        <f>ДЕВУШКИ!Y50</f>
        <v>21</v>
      </c>
      <c r="M47" s="3">
        <f>ДЕВУШКИ!AC50</f>
        <v>50</v>
      </c>
      <c r="N47" s="3">
        <f>ДЕВУШКИ!AE50</f>
        <v>161</v>
      </c>
      <c r="O47" s="3">
        <f>ДЕВУШКИ!AF50</f>
        <v>38</v>
      </c>
      <c r="P47" s="3"/>
    </row>
    <row r="48" spans="1:16" x14ac:dyDescent="0.25">
      <c r="A48" s="3">
        <f>ДЕВУШКИ!A51</f>
        <v>44</v>
      </c>
      <c r="B48" s="7" t="str">
        <f>ДЕВУШКИ!B51</f>
        <v>ШАЛАШОВА</v>
      </c>
      <c r="C48" s="7">
        <f>ДЕВУШКИ!C51</f>
        <v>19</v>
      </c>
      <c r="D48" s="3">
        <f>ДЕВУШКИ!D51</f>
        <v>7.73</v>
      </c>
      <c r="E48" s="3">
        <f>ДЕВУШКИ!H51</f>
        <v>40</v>
      </c>
      <c r="F48" s="3">
        <f>ДЕВУШКИ!I51</f>
        <v>48</v>
      </c>
      <c r="G48" s="3">
        <f>ДЕВУШКИ!M51</f>
        <v>41</v>
      </c>
      <c r="H48" s="3">
        <f>ДЕВУШКИ!N51</f>
        <v>60</v>
      </c>
      <c r="I48" s="3">
        <f>ДЕВУШКИ!S51</f>
        <v>0</v>
      </c>
      <c r="J48" s="3">
        <f>ДЕВУШКИ!T51</f>
        <v>193</v>
      </c>
      <c r="K48" s="3">
        <f>ДЕВУШКИ!X51</f>
        <v>34</v>
      </c>
      <c r="L48" s="3">
        <f>ДЕВУШКИ!Y51</f>
        <v>17.5</v>
      </c>
      <c r="M48" s="3">
        <f>ДЕВУШКИ!AC51</f>
        <v>39</v>
      </c>
      <c r="N48" s="3">
        <f>ДЕВУШКИ!AE51</f>
        <v>154</v>
      </c>
      <c r="O48" s="3">
        <f>ДЕВУШКИ!AF51</f>
        <v>52</v>
      </c>
      <c r="P48" s="3"/>
    </row>
    <row r="49" spans="1:16" x14ac:dyDescent="0.25">
      <c r="A49" s="3">
        <f>ДЕВУШКИ!A52</f>
        <v>45</v>
      </c>
      <c r="B49" s="7" t="str">
        <f>ДЕВУШКИ!B52</f>
        <v>АЛЕКСЕЕВА</v>
      </c>
      <c r="C49" s="7">
        <f>ДЕВУШКИ!C52</f>
        <v>19</v>
      </c>
      <c r="D49" s="3">
        <f>ДЕВУШКИ!D52</f>
        <v>8.0500000000000007</v>
      </c>
      <c r="E49" s="3">
        <f>ДЕВУШКИ!H52</f>
        <v>30</v>
      </c>
      <c r="F49" s="3">
        <f>ДЕВУШКИ!I52</f>
        <v>50</v>
      </c>
      <c r="G49" s="3">
        <f>ДЕВУШКИ!M52</f>
        <v>47</v>
      </c>
      <c r="H49" s="3">
        <f>ДЕВУШКИ!N52</f>
        <v>60</v>
      </c>
      <c r="I49" s="3">
        <f>ДЕВУШКИ!S52</f>
        <v>0</v>
      </c>
      <c r="J49" s="3">
        <f>ДЕВУШКИ!T52</f>
        <v>165</v>
      </c>
      <c r="K49" s="3">
        <f>ДЕВУШКИ!X52</f>
        <v>20</v>
      </c>
      <c r="L49" s="3">
        <f>ДЕВУШКИ!Y52</f>
        <v>18</v>
      </c>
      <c r="M49" s="3">
        <f>ДЕВУШКИ!AC52</f>
        <v>41</v>
      </c>
      <c r="N49" s="3">
        <f>ДЕВУШКИ!AE52</f>
        <v>138</v>
      </c>
      <c r="O49" s="3">
        <f>ДЕВУШКИ!AF52</f>
        <v>77</v>
      </c>
      <c r="P49" s="3"/>
    </row>
    <row r="50" spans="1:16" x14ac:dyDescent="0.25">
      <c r="A50" s="3">
        <f>ДЕВУШКИ!A53</f>
        <v>46</v>
      </c>
      <c r="B50" s="7" t="str">
        <f>ДЕВУШКИ!B53</f>
        <v>АНИКЕЕВА Н</v>
      </c>
      <c r="C50" s="7">
        <f>ДЕВУШКИ!C53</f>
        <v>30</v>
      </c>
      <c r="D50" s="3">
        <f>ДЕВУШКИ!D53</f>
        <v>7.96</v>
      </c>
      <c r="E50" s="3">
        <f>ДЕВУШКИ!H53</f>
        <v>32</v>
      </c>
      <c r="F50" s="3">
        <f>ДЕВУШКИ!I53</f>
        <v>43</v>
      </c>
      <c r="G50" s="3">
        <f>ДЕВУШКИ!M53</f>
        <v>27</v>
      </c>
      <c r="H50" s="3">
        <f>ДЕВУШКИ!N53</f>
        <v>60</v>
      </c>
      <c r="I50" s="3">
        <f>ДЕВУШКИ!S53</f>
        <v>0</v>
      </c>
      <c r="J50" s="3">
        <f>ДЕВУШКИ!T53</f>
        <v>180</v>
      </c>
      <c r="K50" s="3">
        <f>ДЕВУШКИ!X53</f>
        <v>28</v>
      </c>
      <c r="L50" s="3">
        <f>ДЕВУШКИ!Y53</f>
        <v>22</v>
      </c>
      <c r="M50" s="3">
        <f>ДЕВУШКИ!AC53</f>
        <v>52</v>
      </c>
      <c r="N50" s="3">
        <f>ДЕВУШКИ!AE53</f>
        <v>139</v>
      </c>
      <c r="O50" s="3">
        <f>ДЕВУШКИ!AF53</f>
        <v>73</v>
      </c>
      <c r="P50" s="3"/>
    </row>
    <row r="51" spans="1:16" x14ac:dyDescent="0.25">
      <c r="A51" s="3">
        <f>ДЕВУШКИ!A54</f>
        <v>47</v>
      </c>
      <c r="B51" s="7" t="str">
        <f>ДЕВУШКИ!B54</f>
        <v>МЯЛИЦИНА М</v>
      </c>
      <c r="C51" s="7">
        <f>ДЕВУШКИ!C54</f>
        <v>30</v>
      </c>
      <c r="D51" s="3">
        <f>ДЕВУШКИ!D54</f>
        <v>7.33</v>
      </c>
      <c r="E51" s="3">
        <f>ДЕВУШКИ!H54</f>
        <v>55</v>
      </c>
      <c r="F51" s="3">
        <f>ДЕВУШКИ!I54</f>
        <v>63</v>
      </c>
      <c r="G51" s="3">
        <f>ДЕВУШКИ!M54</f>
        <v>74</v>
      </c>
      <c r="H51" s="3">
        <f>ДЕВУШКИ!N54</f>
        <v>60</v>
      </c>
      <c r="I51" s="3">
        <f>ДЕВУШКИ!S54</f>
        <v>0</v>
      </c>
      <c r="J51" s="3">
        <f>ДЕВУШКИ!T54</f>
        <v>216</v>
      </c>
      <c r="K51" s="3">
        <f>ДЕВУШКИ!X54</f>
        <v>53</v>
      </c>
      <c r="L51" s="3">
        <f>ДЕВУШКИ!Y54</f>
        <v>20.5</v>
      </c>
      <c r="M51" s="3">
        <f>ДЕВУШКИ!AC54</f>
        <v>48</v>
      </c>
      <c r="N51" s="3">
        <f>ДЕВУШКИ!AE54</f>
        <v>230</v>
      </c>
      <c r="O51" s="3">
        <f>ДЕВУШКИ!AF54</f>
        <v>2</v>
      </c>
      <c r="P51" s="3"/>
    </row>
    <row r="52" spans="1:16" x14ac:dyDescent="0.25">
      <c r="A52" s="3">
        <f>ДЕВУШКИ!A55</f>
        <v>48</v>
      </c>
      <c r="B52" s="7" t="str">
        <f>ДЕВУШКИ!B55</f>
        <v>ПЕТРОВА М</v>
      </c>
      <c r="C52" s="7">
        <f>ДЕВУШКИ!C55</f>
        <v>30</v>
      </c>
      <c r="D52" s="3">
        <f>ДЕВУШКИ!D55</f>
        <v>8.83</v>
      </c>
      <c r="E52" s="3">
        <f>ДЕВУШКИ!H55</f>
        <v>10</v>
      </c>
      <c r="F52" s="3">
        <f>ДЕВУШКИ!I55</f>
        <v>40</v>
      </c>
      <c r="G52" s="3">
        <f>ДЕВУШКИ!M55</f>
        <v>21</v>
      </c>
      <c r="H52" s="3">
        <f>ДЕВУШКИ!N55</f>
        <v>60</v>
      </c>
      <c r="I52" s="3">
        <f>ДЕВУШКИ!S55</f>
        <v>0</v>
      </c>
      <c r="J52" s="3">
        <f>ДЕВУШКИ!T55</f>
        <v>163</v>
      </c>
      <c r="K52" s="3">
        <f>ДЕВУШКИ!X55</f>
        <v>19</v>
      </c>
      <c r="L52" s="3">
        <f>ДЕВУШКИ!Y55</f>
        <v>25</v>
      </c>
      <c r="M52" s="3">
        <f>ДЕВУШКИ!AC55</f>
        <v>58</v>
      </c>
      <c r="N52" s="3">
        <f>ДЕВУШКИ!AE55</f>
        <v>108</v>
      </c>
      <c r="O52" s="3">
        <f>ДЕВУШКИ!AF55</f>
        <v>132</v>
      </c>
      <c r="P52" s="3"/>
    </row>
    <row r="53" spans="1:16" x14ac:dyDescent="0.25">
      <c r="A53" s="3">
        <f>ДЕВУШКИ!A56</f>
        <v>49</v>
      </c>
      <c r="B53" s="7" t="str">
        <f>ДЕВУШКИ!B56</f>
        <v>СЕМЕНЧУК Л</v>
      </c>
      <c r="C53" s="7">
        <f>ДЕВУШКИ!C56</f>
        <v>30</v>
      </c>
      <c r="D53" s="3">
        <f>ДЕВУШКИ!D56</f>
        <v>8.01</v>
      </c>
      <c r="E53" s="3">
        <f>ДЕВУШКИ!H56</f>
        <v>31</v>
      </c>
      <c r="F53" s="3">
        <f>ДЕВУШКИ!I56</f>
        <v>40</v>
      </c>
      <c r="G53" s="3">
        <f>ДЕВУШКИ!M56</f>
        <v>21</v>
      </c>
      <c r="H53" s="3">
        <f>ДЕВУШКИ!N56</f>
        <v>60</v>
      </c>
      <c r="I53" s="3">
        <f>ДЕВУШКИ!S56</f>
        <v>0</v>
      </c>
      <c r="J53" s="3">
        <f>ДЕВУШКИ!T56</f>
        <v>204</v>
      </c>
      <c r="K53" s="3">
        <f>ДЕВУШКИ!X56</f>
        <v>44</v>
      </c>
      <c r="L53" s="3">
        <f>ДЕВУШКИ!Y56</f>
        <v>10</v>
      </c>
      <c r="M53" s="3">
        <f>ДЕВУШКИ!AC56</f>
        <v>20</v>
      </c>
      <c r="N53" s="3">
        <f>ДЕВУШКИ!AE56</f>
        <v>116</v>
      </c>
      <c r="O53" s="3">
        <f>ДЕВУШКИ!AF56</f>
        <v>121</v>
      </c>
      <c r="P53" s="3"/>
    </row>
    <row r="54" spans="1:16" x14ac:dyDescent="0.25">
      <c r="A54" s="3">
        <f>ДЕВУШКИ!A57</f>
        <v>50</v>
      </c>
      <c r="B54" s="7" t="str">
        <f>ДЕВУШКИ!B57</f>
        <v>СИЕННИКОВА О</v>
      </c>
      <c r="C54" s="7">
        <f>ДЕВУШКИ!C57</f>
        <v>30</v>
      </c>
      <c r="D54" s="3">
        <f>ДЕВУШКИ!D57</f>
        <v>8.35</v>
      </c>
      <c r="E54" s="3">
        <f>ДЕВУШКИ!H57</f>
        <v>21</v>
      </c>
      <c r="F54" s="3">
        <f>ДЕВУШКИ!I57</f>
        <v>35</v>
      </c>
      <c r="G54" s="3">
        <f>ДЕВУШКИ!M57</f>
        <v>14</v>
      </c>
      <c r="H54" s="3">
        <f>ДЕВУШКИ!N57</f>
        <v>60</v>
      </c>
      <c r="I54" s="3">
        <f>ДЕВУШКИ!S57</f>
        <v>0</v>
      </c>
      <c r="J54" s="3">
        <f>ДЕВУШКИ!T57</f>
        <v>178</v>
      </c>
      <c r="K54" s="3">
        <f>ДЕВУШКИ!X57</f>
        <v>27</v>
      </c>
      <c r="L54" s="3">
        <f>ДЕВУШКИ!Y57</f>
        <v>17.5</v>
      </c>
      <c r="M54" s="3">
        <f>ДЕВУШКИ!AC57</f>
        <v>39</v>
      </c>
      <c r="N54" s="3">
        <f>ДЕВУШКИ!AE57</f>
        <v>101</v>
      </c>
      <c r="O54" s="3">
        <f>ДЕВУШКИ!AF57</f>
        <v>144</v>
      </c>
      <c r="P54" s="3"/>
    </row>
    <row r="55" spans="1:16" x14ac:dyDescent="0.25">
      <c r="A55" s="3">
        <f>ДЕВУШКИ!A58</f>
        <v>51</v>
      </c>
      <c r="B55" s="7" t="str">
        <f>ДЕВУШКИ!B58</f>
        <v>АЛЕХИНА КАТИРИНА</v>
      </c>
      <c r="C55" s="7">
        <f>ДЕВУШКИ!C58</f>
        <v>38</v>
      </c>
      <c r="D55" s="3">
        <f>ДЕВУШКИ!D58</f>
        <v>7.41</v>
      </c>
      <c r="E55" s="3">
        <f>ДЕВУШКИ!H58</f>
        <v>52</v>
      </c>
      <c r="F55" s="3">
        <f>ДЕВУШКИ!I58</f>
        <v>39</v>
      </c>
      <c r="G55" s="3">
        <f>ДЕВУШКИ!M58</f>
        <v>19</v>
      </c>
      <c r="H55" s="3">
        <f>ДЕВУШКИ!N58</f>
        <v>60</v>
      </c>
      <c r="I55" s="3">
        <f>ДЕВУШКИ!S58</f>
        <v>0</v>
      </c>
      <c r="J55" s="3">
        <f>ДЕВУШКИ!T58</f>
        <v>190</v>
      </c>
      <c r="K55" s="3">
        <f>ДЕВУШКИ!X58</f>
        <v>33</v>
      </c>
      <c r="L55" s="3">
        <f>ДЕВУШКИ!Y58</f>
        <v>21.5</v>
      </c>
      <c r="M55" s="3">
        <f>ДЕВУШКИ!AC58</f>
        <v>51</v>
      </c>
      <c r="N55" s="3">
        <f>ДЕВУШКИ!AE58</f>
        <v>155</v>
      </c>
      <c r="O55" s="3">
        <f>ДЕВУШКИ!AF58</f>
        <v>50</v>
      </c>
      <c r="P55" s="3"/>
    </row>
    <row r="56" spans="1:16" x14ac:dyDescent="0.25">
      <c r="A56" s="3">
        <f>ДЕВУШКИ!A59</f>
        <v>52</v>
      </c>
      <c r="B56" s="7" t="str">
        <f>ДЕВУШКИ!B59</f>
        <v>АЛЕКСЕЕВА ИРИНА</v>
      </c>
      <c r="C56" s="7">
        <f>ДЕВУШКИ!C59</f>
        <v>38</v>
      </c>
      <c r="D56" s="3">
        <f>ДЕВУШКИ!D59</f>
        <v>8.02</v>
      </c>
      <c r="E56" s="3">
        <f>ДЕВУШКИ!H59</f>
        <v>31</v>
      </c>
      <c r="F56" s="3">
        <f>ДЕВУШКИ!I59</f>
        <v>51</v>
      </c>
      <c r="G56" s="3">
        <f>ДЕВУШКИ!M59</f>
        <v>50</v>
      </c>
      <c r="H56" s="3">
        <f>ДЕВУШКИ!N59</f>
        <v>60</v>
      </c>
      <c r="I56" s="3">
        <f>ДЕВУШКИ!S59</f>
        <v>0</v>
      </c>
      <c r="J56" s="3">
        <f>ДЕВУШКИ!T59</f>
        <v>204</v>
      </c>
      <c r="K56" s="3">
        <f>ДЕВУШКИ!X59</f>
        <v>44</v>
      </c>
      <c r="L56" s="3">
        <f>ДЕВУШКИ!Y59</f>
        <v>20.5</v>
      </c>
      <c r="M56" s="3">
        <f>ДЕВУШКИ!AC59</f>
        <v>48</v>
      </c>
      <c r="N56" s="3">
        <f>ДЕВУШКИ!AE59</f>
        <v>173</v>
      </c>
      <c r="O56" s="3">
        <f>ДЕВУШКИ!AF59</f>
        <v>21</v>
      </c>
      <c r="P56" s="3"/>
    </row>
    <row r="57" spans="1:16" x14ac:dyDescent="0.25">
      <c r="A57" s="3">
        <f>ДЕВУШКИ!A60</f>
        <v>53</v>
      </c>
      <c r="B57" s="7" t="str">
        <f>ДЕВУШКИ!B60</f>
        <v>ТРИФОНОВА ЕЛЕНА</v>
      </c>
      <c r="C57" s="7">
        <f>ДЕВУШКИ!C60</f>
        <v>38</v>
      </c>
      <c r="D57" s="3">
        <f>ДЕВУШКИ!D60</f>
        <v>7.92</v>
      </c>
      <c r="E57" s="3">
        <f>ДЕВУШКИ!H60</f>
        <v>34</v>
      </c>
      <c r="F57" s="3">
        <f>ДЕВУШКИ!I60</f>
        <v>58</v>
      </c>
      <c r="G57" s="3">
        <f>ДЕВУШКИ!M60</f>
        <v>64</v>
      </c>
      <c r="H57" s="3">
        <f>ДЕВУШКИ!N60</f>
        <v>60</v>
      </c>
      <c r="I57" s="3">
        <f>ДЕВУШКИ!S60</f>
        <v>0</v>
      </c>
      <c r="J57" s="3">
        <f>ДЕВУШКИ!T60</f>
        <v>178</v>
      </c>
      <c r="K57" s="3">
        <f>ДЕВУШКИ!X60</f>
        <v>27</v>
      </c>
      <c r="L57" s="3">
        <f>ДЕВУШКИ!Y60</f>
        <v>23</v>
      </c>
      <c r="M57" s="3">
        <f>ДЕВУШКИ!AC60</f>
        <v>54</v>
      </c>
      <c r="N57" s="3">
        <f>ДЕВУШКИ!AE60</f>
        <v>179</v>
      </c>
      <c r="O57" s="3">
        <f>ДЕВУШКИ!AF60</f>
        <v>18</v>
      </c>
      <c r="P57" s="3"/>
    </row>
    <row r="58" spans="1:16" x14ac:dyDescent="0.25">
      <c r="A58" s="3">
        <f>ДЕВУШКИ!A61</f>
        <v>54</v>
      </c>
      <c r="B58" s="7" t="str">
        <f>ДЕВУШКИ!B61</f>
        <v>НЕПРЯХИНА АЛИНА</v>
      </c>
      <c r="C58" s="7">
        <f>ДЕВУШКИ!C61</f>
        <v>38</v>
      </c>
      <c r="D58" s="3">
        <f>ДЕВУШКИ!D61</f>
        <v>8.01</v>
      </c>
      <c r="E58" s="3">
        <f>ДЕВУШКИ!H61</f>
        <v>31</v>
      </c>
      <c r="F58" s="3">
        <f>ДЕВУШКИ!I61</f>
        <v>26</v>
      </c>
      <c r="G58" s="3">
        <f>ДЕВУШКИ!M61</f>
        <v>5</v>
      </c>
      <c r="H58" s="3">
        <f>ДЕВУШКИ!N61</f>
        <v>60</v>
      </c>
      <c r="I58" s="3">
        <f>ДЕВУШКИ!S61</f>
        <v>0</v>
      </c>
      <c r="J58" s="3">
        <f>ДЕВУШКИ!T61</f>
        <v>186</v>
      </c>
      <c r="K58" s="3">
        <f>ДЕВУШКИ!X61</f>
        <v>31</v>
      </c>
      <c r="L58" s="3">
        <f>ДЕВУШКИ!Y61</f>
        <v>24.5</v>
      </c>
      <c r="M58" s="3">
        <f>ДЕВУШКИ!AC61</f>
        <v>57</v>
      </c>
      <c r="N58" s="3">
        <f>ДЕВУШКИ!AE61</f>
        <v>124</v>
      </c>
      <c r="O58" s="3">
        <f>ДЕВУШКИ!AF61</f>
        <v>102</v>
      </c>
      <c r="P58" s="3"/>
    </row>
    <row r="59" spans="1:16" x14ac:dyDescent="0.25">
      <c r="A59" s="3">
        <f>ДЕВУШКИ!A62</f>
        <v>55</v>
      </c>
      <c r="B59" s="7" t="str">
        <f>ДЕВУШКИ!B62</f>
        <v>ПИЧУГОВА СОФЬЯ</v>
      </c>
      <c r="C59" s="7">
        <f>ДЕВУШКИ!C62</f>
        <v>38</v>
      </c>
      <c r="D59" s="3">
        <f>ДЕВУШКИ!D62</f>
        <v>8</v>
      </c>
      <c r="E59" s="3">
        <f>ДЕВУШКИ!H62</f>
        <v>32</v>
      </c>
      <c r="F59" s="3">
        <f>ДЕВУШКИ!I62</f>
        <v>43</v>
      </c>
      <c r="G59" s="3">
        <f>ДЕВУШКИ!M62</f>
        <v>27</v>
      </c>
      <c r="H59" s="3">
        <f>ДЕВУШКИ!N62</f>
        <v>60</v>
      </c>
      <c r="I59" s="3">
        <f>ДЕВУШКИ!S62</f>
        <v>0</v>
      </c>
      <c r="J59" s="3">
        <f>ДЕВУШКИ!T62</f>
        <v>184</v>
      </c>
      <c r="K59" s="3">
        <f>ДЕВУШКИ!X62</f>
        <v>30</v>
      </c>
      <c r="L59" s="3">
        <f>ДЕВУШКИ!Y62</f>
        <v>10</v>
      </c>
      <c r="M59" s="3">
        <f>ДЕВУШКИ!AC62</f>
        <v>20</v>
      </c>
      <c r="N59" s="3">
        <f>ДЕВУШКИ!AE62</f>
        <v>109</v>
      </c>
      <c r="O59" s="3">
        <f>ДЕВУШКИ!AF62</f>
        <v>130</v>
      </c>
      <c r="P59" s="3"/>
    </row>
    <row r="60" spans="1:16" x14ac:dyDescent="0.25">
      <c r="A60" s="3">
        <f>ДЕВУШКИ!A63</f>
        <v>56</v>
      </c>
      <c r="B60" s="7" t="str">
        <f>ДЕВУШКИ!B63</f>
        <v>СОЗЫКИНА ЮЛИЯ</v>
      </c>
      <c r="C60" s="7">
        <f>ДЕВУШКИ!C63</f>
        <v>10</v>
      </c>
      <c r="D60" s="3">
        <f>ДЕВУШКИ!D63</f>
        <v>8.1199999999999992</v>
      </c>
      <c r="E60" s="3">
        <f>ДЕВУШКИ!H63</f>
        <v>28</v>
      </c>
      <c r="F60" s="3">
        <f>ДЕВУШКИ!I63</f>
        <v>40</v>
      </c>
      <c r="G60" s="3">
        <f>ДЕВУШКИ!M63</f>
        <v>21</v>
      </c>
      <c r="H60" s="3">
        <f>ДЕВУШКИ!N63</f>
        <v>60</v>
      </c>
      <c r="I60" s="3">
        <f>ДЕВУШКИ!S63</f>
        <v>0</v>
      </c>
      <c r="J60" s="3">
        <f>ДЕВУШКИ!T63</f>
        <v>211</v>
      </c>
      <c r="K60" s="3">
        <f>ДЕВУШКИ!X63</f>
        <v>50</v>
      </c>
      <c r="L60" s="3">
        <f>ДЕВУШКИ!Y63</f>
        <v>10</v>
      </c>
      <c r="M60" s="3">
        <f>ДЕВУШКИ!AC63</f>
        <v>20</v>
      </c>
      <c r="N60" s="3">
        <f>ДЕВУШКИ!AE63</f>
        <v>119</v>
      </c>
      <c r="O60" s="3">
        <f>ДЕВУШКИ!AF63</f>
        <v>115</v>
      </c>
      <c r="P60" s="3"/>
    </row>
    <row r="61" spans="1:16" x14ac:dyDescent="0.25">
      <c r="A61" s="3">
        <f>ДЕВУШКИ!A64</f>
        <v>57</v>
      </c>
      <c r="B61" s="7" t="str">
        <f>ДЕВУШКИ!B64</f>
        <v>СЕМЯШКИНА МАРИНА</v>
      </c>
      <c r="C61" s="7">
        <f>ДЕВУШКИ!C64</f>
        <v>10</v>
      </c>
      <c r="D61" s="3">
        <f>ДЕВУШКИ!D64</f>
        <v>7.57</v>
      </c>
      <c r="E61" s="3">
        <f>ДЕВУШКИ!H64</f>
        <v>46</v>
      </c>
      <c r="F61" s="3">
        <f>ДЕВУШКИ!I64</f>
        <v>50</v>
      </c>
      <c r="G61" s="3">
        <f>ДЕВУШКИ!M64</f>
        <v>47</v>
      </c>
      <c r="H61" s="3">
        <f>ДЕВУШКИ!N64</f>
        <v>60</v>
      </c>
      <c r="I61" s="3">
        <f>ДЕВУШКИ!S64</f>
        <v>0</v>
      </c>
      <c r="J61" s="3">
        <f>ДЕВУШКИ!T64</f>
        <v>168</v>
      </c>
      <c r="K61" s="3">
        <f>ДЕВУШКИ!X64</f>
        <v>22</v>
      </c>
      <c r="L61" s="3">
        <f>ДЕВУШКИ!Y64</f>
        <v>19</v>
      </c>
      <c r="M61" s="3">
        <f>ДЕВУШКИ!AC64</f>
        <v>44</v>
      </c>
      <c r="N61" s="3">
        <f>ДЕВУШКИ!AE64</f>
        <v>159</v>
      </c>
      <c r="O61" s="3">
        <f>ДЕВУШКИ!AF64</f>
        <v>42</v>
      </c>
      <c r="P61" s="3"/>
    </row>
    <row r="62" spans="1:16" x14ac:dyDescent="0.25">
      <c r="A62" s="3">
        <f>ДЕВУШКИ!A65</f>
        <v>58</v>
      </c>
      <c r="B62" s="7" t="str">
        <f>ДЕВУШКИ!B65</f>
        <v>ВОЗМИЛОВА ЕКАТЕРИНА</v>
      </c>
      <c r="C62" s="7">
        <f>ДЕВУШКИ!C65</f>
        <v>10</v>
      </c>
      <c r="D62" s="3">
        <f>ДЕВУШКИ!D65</f>
        <v>8.15</v>
      </c>
      <c r="E62" s="3">
        <f>ДЕВУШКИ!H65</f>
        <v>27</v>
      </c>
      <c r="F62" s="3">
        <f>ДЕВУШКИ!I65</f>
        <v>50</v>
      </c>
      <c r="G62" s="3">
        <f>ДЕВУШКИ!M65</f>
        <v>47</v>
      </c>
      <c r="H62" s="3">
        <f>ДЕВУШКИ!N65</f>
        <v>60</v>
      </c>
      <c r="I62" s="3">
        <f>ДЕВУШКИ!S65</f>
        <v>0</v>
      </c>
      <c r="J62" s="3">
        <f>ДЕВУШКИ!T65</f>
        <v>180</v>
      </c>
      <c r="K62" s="3">
        <f>ДЕВУШКИ!X65</f>
        <v>28</v>
      </c>
      <c r="L62" s="3">
        <f>ДЕВУШКИ!Y65</f>
        <v>24</v>
      </c>
      <c r="M62" s="3">
        <f>ДЕВУШКИ!AC65</f>
        <v>56</v>
      </c>
      <c r="N62" s="3">
        <f>ДЕВУШКИ!AE65</f>
        <v>158</v>
      </c>
      <c r="O62" s="3">
        <f>ДЕВУШКИ!AF65</f>
        <v>44</v>
      </c>
      <c r="P62" s="3"/>
    </row>
    <row r="63" spans="1:16" x14ac:dyDescent="0.25">
      <c r="A63" s="3">
        <f>ДЕВУШКИ!A66</f>
        <v>59</v>
      </c>
      <c r="B63" s="7" t="str">
        <f>ДЕВУШКИ!B66</f>
        <v>ПЕТРОВА С</v>
      </c>
      <c r="C63" s="7">
        <f>ДЕВУШКИ!C66</f>
        <v>10</v>
      </c>
      <c r="D63" s="3">
        <f>ДЕВУШКИ!D66</f>
        <v>8.35</v>
      </c>
      <c r="E63" s="3">
        <f>ДЕВУШКИ!H66</f>
        <v>21</v>
      </c>
      <c r="F63" s="3">
        <f>ДЕВУШКИ!I66</f>
        <v>27</v>
      </c>
      <c r="G63" s="3">
        <f>ДЕВУШКИ!M66</f>
        <v>6</v>
      </c>
      <c r="H63" s="3">
        <f>ДЕВУШКИ!N66</f>
        <v>60</v>
      </c>
      <c r="I63" s="3">
        <f>ДЕВУШКИ!S66</f>
        <v>0</v>
      </c>
      <c r="J63" s="3">
        <f>ДЕВУШКИ!T66</f>
        <v>180</v>
      </c>
      <c r="K63" s="3">
        <f>ДЕВУШКИ!X66</f>
        <v>28</v>
      </c>
      <c r="L63" s="3">
        <f>ДЕВУШКИ!Y66</f>
        <v>21.5</v>
      </c>
      <c r="M63" s="3">
        <f>ДЕВУШКИ!AC66</f>
        <v>51</v>
      </c>
      <c r="N63" s="3">
        <f>ДЕВУШКИ!AE66</f>
        <v>106</v>
      </c>
      <c r="O63" s="3">
        <f>ДЕВУШКИ!AF66</f>
        <v>136</v>
      </c>
      <c r="P63" s="3"/>
    </row>
    <row r="64" spans="1:16" x14ac:dyDescent="0.25">
      <c r="A64" s="3">
        <f>ДЕВУШКИ!A67</f>
        <v>60</v>
      </c>
      <c r="B64" s="7" t="str">
        <f>ДЕВУШКИ!B67</f>
        <v>ИГНАТОВА ТАТЬЯНА</v>
      </c>
      <c r="C64" s="7">
        <f>ДЕВУШКИ!C67</f>
        <v>10</v>
      </c>
      <c r="D64" s="3">
        <f>ДЕВУШКИ!D67</f>
        <v>8.1999999999999993</v>
      </c>
      <c r="E64" s="3">
        <f>ДЕВУШКИ!H67</f>
        <v>26</v>
      </c>
      <c r="F64" s="3">
        <f>ДЕВУШКИ!I67</f>
        <v>17</v>
      </c>
      <c r="G64" s="3">
        <f>ДЕВУШКИ!M67</f>
        <v>0</v>
      </c>
      <c r="H64" s="3">
        <f>ДЕВУШКИ!N67</f>
        <v>60</v>
      </c>
      <c r="I64" s="3">
        <f>ДЕВУШКИ!S67</f>
        <v>0</v>
      </c>
      <c r="J64" s="3">
        <f>ДЕВУШКИ!T67</f>
        <v>205</v>
      </c>
      <c r="K64" s="3">
        <f>ДЕВУШКИ!X67</f>
        <v>45</v>
      </c>
      <c r="L64" s="3">
        <f>ДЕВУШКИ!Y67</f>
        <v>11.5</v>
      </c>
      <c r="M64" s="3">
        <f>ДЕВУШКИ!AC67</f>
        <v>23</v>
      </c>
      <c r="N64" s="3">
        <f>ДЕВУШКИ!AE67</f>
        <v>94</v>
      </c>
      <c r="O64" s="3">
        <f>ДЕВУШКИ!AF67</f>
        <v>154</v>
      </c>
      <c r="P64" s="3"/>
    </row>
    <row r="65" spans="1:16" x14ac:dyDescent="0.25">
      <c r="A65" s="3">
        <f>ДЕВУШКИ!A68</f>
        <v>61</v>
      </c>
      <c r="B65" s="7" t="str">
        <f>ДЕВУШКИ!B68</f>
        <v>ПОПОВА К</v>
      </c>
      <c r="C65" s="7">
        <f>ДЕВУШКИ!C68</f>
        <v>23</v>
      </c>
      <c r="D65" s="3">
        <f>ДЕВУШКИ!D68</f>
        <v>7.57</v>
      </c>
      <c r="E65" s="3">
        <f>ДЕВУШКИ!H68</f>
        <v>46</v>
      </c>
      <c r="F65" s="3">
        <f>ДЕВУШКИ!I68</f>
        <v>43</v>
      </c>
      <c r="G65" s="3">
        <f>ДЕВУШКИ!M68</f>
        <v>27</v>
      </c>
      <c r="H65" s="3">
        <f>ДЕВУШКИ!N68</f>
        <v>60</v>
      </c>
      <c r="I65" s="3">
        <f>ДЕВУШКИ!S68</f>
        <v>0</v>
      </c>
      <c r="J65" s="3">
        <f>ДЕВУШКИ!T68</f>
        <v>204</v>
      </c>
      <c r="K65" s="3">
        <f>ДЕВУШКИ!X68</f>
        <v>44</v>
      </c>
      <c r="L65" s="3">
        <f>ДЕВУШКИ!Y68</f>
        <v>20</v>
      </c>
      <c r="M65" s="3">
        <f>ДЕВУШКИ!AC68</f>
        <v>47</v>
      </c>
      <c r="N65" s="3">
        <f>ДЕВУШКИ!AE68</f>
        <v>164</v>
      </c>
      <c r="O65" s="3">
        <f>ДЕВУШКИ!AF68</f>
        <v>35</v>
      </c>
      <c r="P65" s="3"/>
    </row>
    <row r="66" spans="1:16" x14ac:dyDescent="0.25">
      <c r="A66" s="3">
        <f>ДЕВУШКИ!A69</f>
        <v>62</v>
      </c>
      <c r="B66" s="7" t="str">
        <f>ДЕВУШКИ!B69</f>
        <v>ДРУЖИНИНА Д</v>
      </c>
      <c r="C66" s="7">
        <f>ДЕВУШКИ!C69</f>
        <v>23</v>
      </c>
      <c r="D66" s="3">
        <f>ДЕВУШКИ!D69</f>
        <v>7.73</v>
      </c>
      <c r="E66" s="3">
        <f>ДЕВУШКИ!H69</f>
        <v>40</v>
      </c>
      <c r="F66" s="3">
        <f>ДЕВУШКИ!I69</f>
        <v>48</v>
      </c>
      <c r="G66" s="3">
        <f>ДЕВУШКИ!M69</f>
        <v>41</v>
      </c>
      <c r="H66" s="3">
        <f>ДЕВУШКИ!N69</f>
        <v>60</v>
      </c>
      <c r="I66" s="3">
        <f>ДЕВУШКИ!S69</f>
        <v>0</v>
      </c>
      <c r="J66" s="3">
        <f>ДЕВУШКИ!T69</f>
        <v>180</v>
      </c>
      <c r="K66" s="3">
        <f>ДЕВУШКИ!X69</f>
        <v>28</v>
      </c>
      <c r="L66" s="3">
        <f>ДЕВУШКИ!Y69</f>
        <v>-3</v>
      </c>
      <c r="M66" s="3">
        <f>ДЕВУШКИ!AC69</f>
        <v>1</v>
      </c>
      <c r="N66" s="3">
        <f>ДЕВУШКИ!AE69</f>
        <v>110</v>
      </c>
      <c r="O66" s="3">
        <f>ДЕВУШКИ!AF69</f>
        <v>127</v>
      </c>
      <c r="P66" s="3"/>
    </row>
    <row r="67" spans="1:16" x14ac:dyDescent="0.25">
      <c r="A67" s="3">
        <f>ДЕВУШКИ!A70</f>
        <v>63</v>
      </c>
      <c r="B67" s="7" t="str">
        <f>ДЕВУШКИ!B70</f>
        <v>ЛЕБЕДЕВА У</v>
      </c>
      <c r="C67" s="7">
        <f>ДЕВУШКИ!C70</f>
        <v>23</v>
      </c>
      <c r="D67" s="3">
        <f>ДЕВУШКИ!D70</f>
        <v>8.41</v>
      </c>
      <c r="E67" s="3">
        <f>ДЕВУШКИ!H70</f>
        <v>19</v>
      </c>
      <c r="F67" s="3">
        <f>ДЕВУШКИ!I70</f>
        <v>34</v>
      </c>
      <c r="G67" s="3">
        <f>ДЕВУШКИ!M70</f>
        <v>13</v>
      </c>
      <c r="H67" s="3">
        <f>ДЕВУШКИ!N70</f>
        <v>60</v>
      </c>
      <c r="I67" s="3">
        <f>ДЕВУШКИ!S70</f>
        <v>0</v>
      </c>
      <c r="J67" s="3">
        <f>ДЕВУШКИ!T70</f>
        <v>157</v>
      </c>
      <c r="K67" s="3">
        <f>ДЕВУШКИ!X70</f>
        <v>16</v>
      </c>
      <c r="L67" s="3">
        <f>ДЕВУШКИ!Y70</f>
        <v>23</v>
      </c>
      <c r="M67" s="3">
        <f>ДЕВУШКИ!AC70</f>
        <v>54</v>
      </c>
      <c r="N67" s="3">
        <f>ДЕВУШКИ!AE70</f>
        <v>102</v>
      </c>
      <c r="O67" s="3">
        <f>ДЕВУШКИ!AF70</f>
        <v>142</v>
      </c>
      <c r="P67" s="3"/>
    </row>
    <row r="68" spans="1:16" x14ac:dyDescent="0.25">
      <c r="A68" s="3">
        <f>ДЕВУШКИ!A71</f>
        <v>64</v>
      </c>
      <c r="B68" s="7" t="str">
        <f>ДЕВУШКИ!B71</f>
        <v>СТЕПАНОВА Е</v>
      </c>
      <c r="C68" s="7">
        <f>ДЕВУШКИ!C71</f>
        <v>23</v>
      </c>
      <c r="D68" s="3">
        <f>ДЕВУШКИ!D71</f>
        <v>8.42</v>
      </c>
      <c r="E68" s="3">
        <f>ДЕВУШКИ!H71</f>
        <v>19</v>
      </c>
      <c r="F68" s="3">
        <f>ДЕВУШКИ!I71</f>
        <v>39</v>
      </c>
      <c r="G68" s="3">
        <f>ДЕВУШКИ!M71</f>
        <v>19</v>
      </c>
      <c r="H68" s="3">
        <f>ДЕВУШКИ!N71</f>
        <v>60</v>
      </c>
      <c r="I68" s="3">
        <f>ДЕВУШКИ!S71</f>
        <v>0</v>
      </c>
      <c r="J68" s="3">
        <f>ДЕВУШКИ!T71</f>
        <v>166</v>
      </c>
      <c r="K68" s="3">
        <f>ДЕВУШКИ!X71</f>
        <v>21</v>
      </c>
      <c r="L68" s="3">
        <f>ДЕВУШКИ!Y71</f>
        <v>14</v>
      </c>
      <c r="M68" s="3">
        <f>ДЕВУШКИ!AC71</f>
        <v>29</v>
      </c>
      <c r="N68" s="3">
        <f>ДЕВУШКИ!AE71</f>
        <v>88</v>
      </c>
      <c r="O68" s="3">
        <f>ДЕВУШКИ!AF71</f>
        <v>158</v>
      </c>
      <c r="P68" s="3"/>
    </row>
    <row r="69" spans="1:16" x14ac:dyDescent="0.25">
      <c r="A69" s="3">
        <f>ДЕВУШКИ!A72</f>
        <v>65</v>
      </c>
      <c r="B69" s="7" t="str">
        <f>ДЕВУШКИ!B72</f>
        <v>ГАЛУТВА А</v>
      </c>
      <c r="C69" s="7">
        <f>ДЕВУШКИ!C72</f>
        <v>23</v>
      </c>
      <c r="D69" s="3">
        <f>ДЕВУШКИ!D72</f>
        <v>8.41</v>
      </c>
      <c r="E69" s="3">
        <f>ДЕВУШКИ!H72</f>
        <v>19</v>
      </c>
      <c r="F69" s="3">
        <f>ДЕВУШКИ!I72</f>
        <v>42</v>
      </c>
      <c r="G69" s="3">
        <f>ДЕВУШКИ!M72</f>
        <v>25</v>
      </c>
      <c r="H69" s="3">
        <f>ДЕВУШКИ!N72</f>
        <v>60</v>
      </c>
      <c r="I69" s="3">
        <f>ДЕВУШКИ!S72</f>
        <v>0</v>
      </c>
      <c r="J69" s="3">
        <f>ДЕВУШКИ!T72</f>
        <v>167</v>
      </c>
      <c r="K69" s="3">
        <f>ДЕВУШКИ!X72</f>
        <v>21</v>
      </c>
      <c r="L69" s="3">
        <f>ДЕВУШКИ!Y72</f>
        <v>15</v>
      </c>
      <c r="M69" s="3">
        <f>ДЕВУШКИ!AC72</f>
        <v>32</v>
      </c>
      <c r="N69" s="3">
        <f>ДЕВУШКИ!AE72</f>
        <v>97</v>
      </c>
      <c r="O69" s="3">
        <f>ДЕВУШКИ!AF72</f>
        <v>152</v>
      </c>
      <c r="P69" s="3"/>
    </row>
    <row r="70" spans="1:16" x14ac:dyDescent="0.25">
      <c r="A70" s="3">
        <f>ДЕВУШКИ!A73</f>
        <v>66</v>
      </c>
      <c r="B70" s="7" t="str">
        <f>ДЕВУШКИ!B73</f>
        <v>ПЕТРОВА Е</v>
      </c>
      <c r="C70" s="7">
        <f>ДЕВУШКИ!C73</f>
        <v>50</v>
      </c>
      <c r="D70" s="3">
        <f>ДЕВУШКИ!D73</f>
        <v>7.7</v>
      </c>
      <c r="E70" s="3">
        <f>ДЕВУШКИ!H73</f>
        <v>42</v>
      </c>
      <c r="F70" s="3">
        <f>ДЕВУШКИ!I73</f>
        <v>31</v>
      </c>
      <c r="G70" s="3">
        <f>ДЕВУШКИ!M73</f>
        <v>10</v>
      </c>
      <c r="H70" s="3">
        <f>ДЕВУШКИ!N73</f>
        <v>60</v>
      </c>
      <c r="I70" s="3">
        <f>ДЕВУШКИ!S73</f>
        <v>0</v>
      </c>
      <c r="J70" s="3">
        <f>ДЕВУШКИ!T73</f>
        <v>189</v>
      </c>
      <c r="K70" s="3">
        <f>ДЕВУШКИ!X73</f>
        <v>32</v>
      </c>
      <c r="L70" s="3">
        <f>ДЕВУШКИ!Y73</f>
        <v>15</v>
      </c>
      <c r="M70" s="3">
        <f>ДЕВУШКИ!AC73</f>
        <v>32</v>
      </c>
      <c r="N70" s="3">
        <f>ДЕВУШКИ!AE73</f>
        <v>116</v>
      </c>
      <c r="O70" s="3">
        <f>ДЕВУШКИ!AF73</f>
        <v>121</v>
      </c>
      <c r="P70" s="3"/>
    </row>
    <row r="71" spans="1:16" x14ac:dyDescent="0.25">
      <c r="A71" s="3">
        <f>ДЕВУШКИ!A74</f>
        <v>67</v>
      </c>
      <c r="B71" s="7" t="str">
        <f>ДЕВУШКИ!B74</f>
        <v>ПЯТКОВА П</v>
      </c>
      <c r="C71" s="7">
        <f>ДЕВУШКИ!C74</f>
        <v>50</v>
      </c>
      <c r="D71" s="3">
        <f>ДЕВУШКИ!D74</f>
        <v>7.88</v>
      </c>
      <c r="E71" s="3">
        <f>ДЕВУШКИ!H74</f>
        <v>35</v>
      </c>
      <c r="F71" s="3">
        <f>ДЕВУШКИ!I74</f>
        <v>50</v>
      </c>
      <c r="G71" s="3">
        <f>ДЕВУШКИ!M74</f>
        <v>47</v>
      </c>
      <c r="H71" s="3">
        <f>ДЕВУШКИ!N74</f>
        <v>60</v>
      </c>
      <c r="I71" s="3">
        <f>ДЕВУШКИ!S74</f>
        <v>0</v>
      </c>
      <c r="J71" s="3">
        <f>ДЕВУШКИ!T74</f>
        <v>184</v>
      </c>
      <c r="K71" s="3">
        <f>ДЕВУШКИ!X74</f>
        <v>30</v>
      </c>
      <c r="L71" s="3">
        <f>ДЕВУШКИ!Y74</f>
        <v>16</v>
      </c>
      <c r="M71" s="3">
        <f>ДЕВУШКИ!AC74</f>
        <v>35</v>
      </c>
      <c r="N71" s="3">
        <f>ДЕВУШКИ!AE74</f>
        <v>147</v>
      </c>
      <c r="O71" s="3">
        <f>ДЕВУШКИ!AF74</f>
        <v>64</v>
      </c>
      <c r="P71" s="3"/>
    </row>
    <row r="72" spans="1:16" x14ac:dyDescent="0.25">
      <c r="A72" s="3">
        <f>ДЕВУШКИ!A75</f>
        <v>68</v>
      </c>
      <c r="B72" s="7" t="str">
        <f>ДЕВУШКИ!B75</f>
        <v>КОЛПАШНИКОВА А</v>
      </c>
      <c r="C72" s="7">
        <f>ДЕВУШКИ!C75</f>
        <v>50</v>
      </c>
      <c r="D72" s="3">
        <f>ДЕВУШКИ!D75</f>
        <v>7.57</v>
      </c>
      <c r="E72" s="3">
        <f>ДЕВУШКИ!H75</f>
        <v>46</v>
      </c>
      <c r="F72" s="3">
        <f>ДЕВУШКИ!I75</f>
        <v>44</v>
      </c>
      <c r="G72" s="3">
        <f>ДЕВУШКИ!M75</f>
        <v>29</v>
      </c>
      <c r="H72" s="3">
        <f>ДЕВУШКИ!N75</f>
        <v>60</v>
      </c>
      <c r="I72" s="3">
        <f>ДЕВУШКИ!S75</f>
        <v>0</v>
      </c>
      <c r="J72" s="3">
        <f>ДЕВУШКИ!T75</f>
        <v>203</v>
      </c>
      <c r="K72" s="3">
        <f>ДЕВУШКИ!X75</f>
        <v>43</v>
      </c>
      <c r="L72" s="3">
        <f>ДЕВУШКИ!Y75</f>
        <v>22</v>
      </c>
      <c r="M72" s="3">
        <f>ДЕВУШКИ!AC75</f>
        <v>52</v>
      </c>
      <c r="N72" s="3">
        <f>ДЕВУШКИ!AE75</f>
        <v>170</v>
      </c>
      <c r="O72" s="3">
        <f>ДЕВУШКИ!AF75</f>
        <v>24</v>
      </c>
      <c r="P72" s="3"/>
    </row>
    <row r="73" spans="1:16" x14ac:dyDescent="0.25">
      <c r="A73" s="3">
        <f>ДЕВУШКИ!A76</f>
        <v>69</v>
      </c>
      <c r="B73" s="7" t="str">
        <f>ДЕВУШКИ!B76</f>
        <v>УСОЛЬЦЕВА В</v>
      </c>
      <c r="C73" s="7">
        <f>ДЕВУШКИ!C76</f>
        <v>50</v>
      </c>
      <c r="D73" s="3">
        <f>ДЕВУШКИ!D76</f>
        <v>7.24</v>
      </c>
      <c r="E73" s="3">
        <f>ДЕВУШКИ!H76</f>
        <v>58</v>
      </c>
      <c r="F73" s="3">
        <f>ДЕВУШКИ!I76</f>
        <v>38</v>
      </c>
      <c r="G73" s="3">
        <f>ДЕВУШКИ!M76</f>
        <v>17</v>
      </c>
      <c r="H73" s="3">
        <f>ДЕВУШКИ!N76</f>
        <v>60</v>
      </c>
      <c r="I73" s="3">
        <f>ДЕВУШКИ!S76</f>
        <v>0</v>
      </c>
      <c r="J73" s="3">
        <f>ДЕВУШКИ!T76</f>
        <v>211</v>
      </c>
      <c r="K73" s="3">
        <f>ДЕВУШКИ!X76</f>
        <v>50</v>
      </c>
      <c r="L73" s="3">
        <f>ДЕВУШКИ!Y76</f>
        <v>21</v>
      </c>
      <c r="M73" s="3">
        <f>ДЕВУШКИ!AC76</f>
        <v>50</v>
      </c>
      <c r="N73" s="3">
        <f>ДЕВУШКИ!AE76</f>
        <v>175</v>
      </c>
      <c r="O73" s="3">
        <f>ДЕВУШКИ!AF76</f>
        <v>20</v>
      </c>
      <c r="P73" s="3"/>
    </row>
    <row r="74" spans="1:16" x14ac:dyDescent="0.25">
      <c r="A74" s="3">
        <f>ДЕВУШКИ!A77</f>
        <v>70</v>
      </c>
      <c r="B74" s="7" t="str">
        <f>ДЕВУШКИ!B77</f>
        <v>МУХИНА А</v>
      </c>
      <c r="C74" s="7">
        <f>ДЕВУШКИ!C77</f>
        <v>27</v>
      </c>
      <c r="D74" s="3">
        <f>ДЕВУШКИ!D77</f>
        <v>7.36</v>
      </c>
      <c r="E74" s="3">
        <f>ДЕВУШКИ!H77</f>
        <v>53</v>
      </c>
      <c r="F74" s="3">
        <f>ДЕВУШКИ!I77</f>
        <v>50</v>
      </c>
      <c r="G74" s="3">
        <f>ДЕВУШКИ!M77</f>
        <v>47</v>
      </c>
      <c r="H74" s="3">
        <f>ДЕВУШКИ!N77</f>
        <v>60</v>
      </c>
      <c r="I74" s="3">
        <f>ДЕВУШКИ!S77</f>
        <v>0</v>
      </c>
      <c r="J74" s="3">
        <f>ДЕВУШКИ!T77</f>
        <v>209</v>
      </c>
      <c r="K74" s="3">
        <f>ДЕВУШКИ!X77</f>
        <v>49</v>
      </c>
      <c r="L74" s="3">
        <f>ДЕВУШКИ!Y77</f>
        <v>24</v>
      </c>
      <c r="M74" s="3">
        <f>ДЕВУШКИ!AC77</f>
        <v>56</v>
      </c>
      <c r="N74" s="3">
        <f>ДЕВУШКИ!AE77</f>
        <v>205</v>
      </c>
      <c r="O74" s="3">
        <f>ДЕВУШКИ!AF77</f>
        <v>4</v>
      </c>
      <c r="P74" s="3"/>
    </row>
    <row r="75" spans="1:16" x14ac:dyDescent="0.25">
      <c r="A75" s="3">
        <f>ДЕВУШКИ!A78</f>
        <v>71</v>
      </c>
      <c r="B75" s="7" t="str">
        <f>ДЕВУШКИ!B78</f>
        <v>КУЛИКОВСКИХ В</v>
      </c>
      <c r="C75" s="7">
        <f>ДЕВУШКИ!C78</f>
        <v>27</v>
      </c>
      <c r="D75" s="3">
        <f>ДЕВУШКИ!D78</f>
        <v>7.24</v>
      </c>
      <c r="E75" s="3">
        <f>ДЕВУШКИ!H78</f>
        <v>58</v>
      </c>
      <c r="F75" s="3">
        <f>ДЕВУШКИ!I78</f>
        <v>43</v>
      </c>
      <c r="G75" s="3">
        <f>ДЕВУШКИ!M78</f>
        <v>27</v>
      </c>
      <c r="H75" s="3">
        <f>ДЕВУШКИ!N78</f>
        <v>60</v>
      </c>
      <c r="I75" s="3">
        <f>ДЕВУШКИ!S78</f>
        <v>0</v>
      </c>
      <c r="J75" s="3">
        <f>ДЕВУШКИ!T78</f>
        <v>206</v>
      </c>
      <c r="K75" s="3">
        <f>ДЕВУШКИ!X78</f>
        <v>46</v>
      </c>
      <c r="L75" s="3">
        <f>ДЕВУШКИ!Y78</f>
        <v>17</v>
      </c>
      <c r="M75" s="3">
        <f>ДЕВУШКИ!AC78</f>
        <v>38</v>
      </c>
      <c r="N75" s="3">
        <f>ДЕВУШКИ!AE78</f>
        <v>169</v>
      </c>
      <c r="O75" s="3">
        <f>ДЕВУШКИ!AF78</f>
        <v>28</v>
      </c>
      <c r="P75" s="3"/>
    </row>
    <row r="76" spans="1:16" x14ac:dyDescent="0.25">
      <c r="A76" s="3">
        <f>ДЕВУШКИ!A79</f>
        <v>72</v>
      </c>
      <c r="B76" s="7" t="str">
        <f>ДЕВУШКИ!B79</f>
        <v>РЕВА В</v>
      </c>
      <c r="C76" s="7">
        <f>ДЕВУШКИ!C79</f>
        <v>27</v>
      </c>
      <c r="D76" s="3">
        <f>ДЕВУШКИ!D79</f>
        <v>0</v>
      </c>
      <c r="E76" s="3">
        <f>ДЕВУШКИ!H79</f>
        <v>0</v>
      </c>
      <c r="F76" s="3">
        <f>ДЕВУШКИ!I79</f>
        <v>53</v>
      </c>
      <c r="G76" s="3">
        <f>ДЕВУШКИ!M79</f>
        <v>54</v>
      </c>
      <c r="H76" s="3">
        <f>ДЕВУШКИ!N79</f>
        <v>60</v>
      </c>
      <c r="I76" s="3">
        <f>ДЕВУШКИ!S79</f>
        <v>0</v>
      </c>
      <c r="J76" s="3">
        <f>ДЕВУШКИ!T79</f>
        <v>212</v>
      </c>
      <c r="K76" s="3">
        <f>ДЕВУШКИ!X79</f>
        <v>51</v>
      </c>
      <c r="L76" s="3">
        <f>ДЕВУШКИ!Y79</f>
        <v>13</v>
      </c>
      <c r="M76" s="3">
        <f>ДЕВУШКИ!AC79</f>
        <v>26</v>
      </c>
      <c r="N76" s="3">
        <f>ДЕВУШКИ!AE79</f>
        <v>131</v>
      </c>
      <c r="O76" s="3">
        <f>ДЕВУШКИ!AF79</f>
        <v>86</v>
      </c>
      <c r="P76" s="3"/>
    </row>
    <row r="77" spans="1:16" x14ac:dyDescent="0.25">
      <c r="A77" s="3">
        <f>ДЕВУШКИ!A80</f>
        <v>73</v>
      </c>
      <c r="B77" s="7" t="str">
        <f>ДЕВУШКИ!B80</f>
        <v>РЮМИНА А</v>
      </c>
      <c r="C77" s="7">
        <f>ДЕВУШКИ!C80</f>
        <v>27</v>
      </c>
      <c r="D77" s="3">
        <f>ДЕВУШКИ!D80</f>
        <v>7.62</v>
      </c>
      <c r="E77" s="3">
        <f>ДЕВУШКИ!H80</f>
        <v>45</v>
      </c>
      <c r="F77" s="3">
        <f>ДЕВУШКИ!I80</f>
        <v>43</v>
      </c>
      <c r="G77" s="3">
        <f>ДЕВУШКИ!M80</f>
        <v>27</v>
      </c>
      <c r="H77" s="3">
        <f>ДЕВУШКИ!N80</f>
        <v>60</v>
      </c>
      <c r="I77" s="3">
        <f>ДЕВУШКИ!S80</f>
        <v>0</v>
      </c>
      <c r="J77" s="3">
        <f>ДЕВУШКИ!T80</f>
        <v>183</v>
      </c>
      <c r="K77" s="3">
        <f>ДЕВУШКИ!X80</f>
        <v>29</v>
      </c>
      <c r="L77" s="3">
        <f>ДЕВУШКИ!Y80</f>
        <v>14</v>
      </c>
      <c r="M77" s="3">
        <f>ДЕВУШКИ!AC80</f>
        <v>29</v>
      </c>
      <c r="N77" s="3">
        <f>ДЕВУШКИ!AE80</f>
        <v>130</v>
      </c>
      <c r="O77" s="3">
        <f>ДЕВУШКИ!AF80</f>
        <v>90</v>
      </c>
      <c r="P77" s="3"/>
    </row>
    <row r="78" spans="1:16" x14ac:dyDescent="0.25">
      <c r="A78" s="3">
        <f>ДЕВУШКИ!A81</f>
        <v>74</v>
      </c>
      <c r="B78" s="7" t="str">
        <f>ДЕВУШКИ!B81</f>
        <v>НОСОВА В</v>
      </c>
      <c r="C78" s="7">
        <f>ДЕВУШКИ!C81</f>
        <v>27</v>
      </c>
      <c r="D78" s="3">
        <f>ДЕВУШКИ!D81</f>
        <v>7.59</v>
      </c>
      <c r="E78" s="3">
        <f>ДЕВУШКИ!H81</f>
        <v>46</v>
      </c>
      <c r="F78" s="3">
        <f>ДЕВУШКИ!I81</f>
        <v>48</v>
      </c>
      <c r="G78" s="3">
        <f>ДЕВУШКИ!M81</f>
        <v>41</v>
      </c>
      <c r="H78" s="3">
        <f>ДЕВУШКИ!N81</f>
        <v>60</v>
      </c>
      <c r="I78" s="3">
        <f>ДЕВУШКИ!S81</f>
        <v>0</v>
      </c>
      <c r="J78" s="3">
        <f>ДЕВУШКИ!T81</f>
        <v>200</v>
      </c>
      <c r="K78" s="3">
        <f>ДЕВУШКИ!X81</f>
        <v>40</v>
      </c>
      <c r="L78" s="3">
        <f>ДЕВУШКИ!Y81</f>
        <v>25</v>
      </c>
      <c r="M78" s="3">
        <f>ДЕВУШКИ!AC81</f>
        <v>58</v>
      </c>
      <c r="N78" s="3">
        <f>ДЕВУШКИ!AE81</f>
        <v>185</v>
      </c>
      <c r="O78" s="3">
        <f>ДЕВУШКИ!AF81</f>
        <v>16</v>
      </c>
      <c r="P78" s="3"/>
    </row>
    <row r="79" spans="1:16" x14ac:dyDescent="0.25">
      <c r="A79" s="3">
        <f>ДЕВУШКИ!A82</f>
        <v>75</v>
      </c>
      <c r="B79" s="7" t="str">
        <f>ДЕВУШКИ!B82</f>
        <v>ЛЕТВИНЕНКО В</v>
      </c>
      <c r="C79" s="7">
        <f>ДЕВУШКИ!C82</f>
        <v>56</v>
      </c>
      <c r="D79" s="3">
        <f>ДЕВУШКИ!D82</f>
        <v>8.2100000000000009</v>
      </c>
      <c r="E79" s="3">
        <f>ДЕВУШКИ!H82</f>
        <v>25</v>
      </c>
      <c r="F79" s="3">
        <f>ДЕВУШКИ!I82</f>
        <v>42</v>
      </c>
      <c r="G79" s="3">
        <f>ДЕВУШКИ!M82</f>
        <v>25</v>
      </c>
      <c r="H79" s="3">
        <f>ДЕВУШКИ!N82</f>
        <v>60</v>
      </c>
      <c r="I79" s="3">
        <f>ДЕВУШКИ!S82</f>
        <v>0</v>
      </c>
      <c r="J79" s="3">
        <f>ДЕВУШКИ!T82</f>
        <v>178</v>
      </c>
      <c r="K79" s="3">
        <f>ДЕВУШКИ!X82</f>
        <v>27</v>
      </c>
      <c r="L79" s="3">
        <f>ДЕВУШКИ!Y82</f>
        <v>12.5</v>
      </c>
      <c r="M79" s="3">
        <f>ДЕВУШКИ!AC82</f>
        <v>25</v>
      </c>
      <c r="N79" s="3">
        <f>ДЕВУШКИ!AE82</f>
        <v>102</v>
      </c>
      <c r="O79" s="3">
        <f>ДЕВУШКИ!AF82</f>
        <v>142</v>
      </c>
      <c r="P79" s="3"/>
    </row>
    <row r="80" spans="1:16" x14ac:dyDescent="0.25">
      <c r="A80" s="3">
        <f>ДЕВУШКИ!A83</f>
        <v>76</v>
      </c>
      <c r="B80" s="7" t="str">
        <f>ДЕВУШКИ!B83</f>
        <v>СУРОВЦЕВА А</v>
      </c>
      <c r="C80" s="7">
        <f>ДЕВУШКИ!C83</f>
        <v>56</v>
      </c>
      <c r="D80" s="3">
        <f>ДЕВУШКИ!D83</f>
        <v>8.34</v>
      </c>
      <c r="E80" s="3">
        <f>ДЕВУШКИ!H83</f>
        <v>21</v>
      </c>
      <c r="F80" s="3">
        <f>ДЕВУШКИ!I83</f>
        <v>29</v>
      </c>
      <c r="G80" s="3">
        <f>ДЕВУШКИ!M83</f>
        <v>8</v>
      </c>
      <c r="H80" s="3">
        <f>ДЕВУШКИ!N83</f>
        <v>60</v>
      </c>
      <c r="I80" s="3">
        <f>ДЕВУШКИ!S83</f>
        <v>0</v>
      </c>
      <c r="J80" s="3">
        <f>ДЕВУШКИ!T83</f>
        <v>182</v>
      </c>
      <c r="K80" s="3">
        <f>ДЕВУШКИ!X83</f>
        <v>29</v>
      </c>
      <c r="L80" s="3">
        <f>ДЕВУШКИ!Y83</f>
        <v>29</v>
      </c>
      <c r="M80" s="3">
        <f>ДЕВУШКИ!AC83</f>
        <v>64</v>
      </c>
      <c r="N80" s="3">
        <f>ДЕВУШКИ!AE83</f>
        <v>122</v>
      </c>
      <c r="O80" s="3">
        <f>ДЕВУШКИ!AF83</f>
        <v>107</v>
      </c>
      <c r="P80" s="3"/>
    </row>
    <row r="81" spans="1:16" x14ac:dyDescent="0.25">
      <c r="A81" s="3">
        <f>ДЕВУШКИ!A84</f>
        <v>77</v>
      </c>
      <c r="B81" s="7" t="str">
        <f>ДЕВУШКИ!B84</f>
        <v>ЕФРЕМОВА С</v>
      </c>
      <c r="C81" s="7">
        <f>ДЕВУШКИ!C84</f>
        <v>56</v>
      </c>
      <c r="D81" s="3">
        <f>ДЕВУШКИ!D84</f>
        <v>8.68</v>
      </c>
      <c r="E81" s="3">
        <f>ДЕВУШКИ!H84</f>
        <v>13</v>
      </c>
      <c r="F81" s="3">
        <f>ДЕВУШКИ!I84</f>
        <v>45</v>
      </c>
      <c r="G81" s="3">
        <f>ДЕВУШКИ!M84</f>
        <v>32</v>
      </c>
      <c r="H81" s="3">
        <f>ДЕВУШКИ!N84</f>
        <v>60</v>
      </c>
      <c r="I81" s="3">
        <f>ДЕВУШКИ!S84</f>
        <v>0</v>
      </c>
      <c r="J81" s="3">
        <f>ДЕВУШКИ!T84</f>
        <v>182</v>
      </c>
      <c r="K81" s="3">
        <f>ДЕВУШКИ!X84</f>
        <v>29</v>
      </c>
      <c r="L81" s="3">
        <f>ДЕВУШКИ!Y84</f>
        <v>18</v>
      </c>
      <c r="M81" s="3">
        <f>ДЕВУШКИ!AC84</f>
        <v>41</v>
      </c>
      <c r="N81" s="3">
        <f>ДЕВУШКИ!AE84</f>
        <v>115</v>
      </c>
      <c r="O81" s="3">
        <f>ДЕВУШКИ!AF84</f>
        <v>124</v>
      </c>
      <c r="P81" s="3"/>
    </row>
    <row r="82" spans="1:16" x14ac:dyDescent="0.25">
      <c r="A82" s="3">
        <f>ДЕВУШКИ!A85</f>
        <v>78</v>
      </c>
      <c r="B82" s="7" t="str">
        <f>ДЕВУШКИ!B85</f>
        <v>ПОПОВА Е</v>
      </c>
      <c r="C82" s="7">
        <f>ДЕВУШКИ!C85</f>
        <v>56</v>
      </c>
      <c r="D82" s="3">
        <f>ДЕВУШКИ!D85</f>
        <v>8.33</v>
      </c>
      <c r="E82" s="3">
        <f>ДЕВУШКИ!H85</f>
        <v>21</v>
      </c>
      <c r="F82" s="3">
        <f>ДЕВУШКИ!I85</f>
        <v>26</v>
      </c>
      <c r="G82" s="3">
        <f>ДЕВУШКИ!M85</f>
        <v>5</v>
      </c>
      <c r="H82" s="3">
        <f>ДЕВУШКИ!N85</f>
        <v>60</v>
      </c>
      <c r="I82" s="3">
        <f>ДЕВУШКИ!S85</f>
        <v>0</v>
      </c>
      <c r="J82" s="3">
        <f>ДЕВУШКИ!T85</f>
        <v>196</v>
      </c>
      <c r="K82" s="3">
        <f>ДЕВУШКИ!X85</f>
        <v>36</v>
      </c>
      <c r="L82" s="3">
        <f>ДЕВУШКИ!Y85</f>
        <v>28.5</v>
      </c>
      <c r="M82" s="3">
        <f>ДЕВУШКИ!AC85</f>
        <v>63</v>
      </c>
      <c r="N82" s="3">
        <f>ДЕВУШКИ!AE85</f>
        <v>125</v>
      </c>
      <c r="O82" s="3">
        <f>ДЕВУШКИ!AF85</f>
        <v>98</v>
      </c>
      <c r="P82" s="3"/>
    </row>
    <row r="83" spans="1:16" x14ac:dyDescent="0.25">
      <c r="A83" s="3">
        <f>ДЕВУШКИ!A86</f>
        <v>79</v>
      </c>
      <c r="B83" s="7" t="str">
        <f>ДЕВУШКИ!B86</f>
        <v>НЕУПОКОЕВА П</v>
      </c>
      <c r="C83" s="7">
        <f>ДЕВУШКИ!C86</f>
        <v>56</v>
      </c>
      <c r="D83" s="3">
        <f>ДЕВУШКИ!D86</f>
        <v>8.23</v>
      </c>
      <c r="E83" s="3">
        <f>ДЕВУШКИ!H86</f>
        <v>25</v>
      </c>
      <c r="F83" s="3">
        <f>ДЕВУШКИ!I86</f>
        <v>38</v>
      </c>
      <c r="G83" s="3">
        <f>ДЕВУШКИ!M86</f>
        <v>17</v>
      </c>
      <c r="H83" s="3">
        <f>ДЕВУШКИ!N86</f>
        <v>60</v>
      </c>
      <c r="I83" s="3">
        <f>ДЕВУШКИ!S86</f>
        <v>0</v>
      </c>
      <c r="J83" s="3">
        <f>ДЕВУШКИ!T86</f>
        <v>180</v>
      </c>
      <c r="K83" s="3">
        <f>ДЕВУШКИ!X86</f>
        <v>28</v>
      </c>
      <c r="L83" s="3">
        <f>ДЕВУШКИ!Y86</f>
        <v>31</v>
      </c>
      <c r="M83" s="3">
        <f>ДЕВУШКИ!AC86</f>
        <v>66</v>
      </c>
      <c r="N83" s="3">
        <f>ДЕВУШКИ!AE86</f>
        <v>136</v>
      </c>
      <c r="O83" s="3">
        <f>ДЕВУШКИ!AF86</f>
        <v>79</v>
      </c>
      <c r="P83" s="3"/>
    </row>
    <row r="84" spans="1:16" x14ac:dyDescent="0.25">
      <c r="A84" s="3">
        <f>ДЕВУШКИ!A87</f>
        <v>80</v>
      </c>
      <c r="B84" s="7" t="str">
        <f>ДЕВУШКИ!B87</f>
        <v>САВЕЛЬЕВА П</v>
      </c>
      <c r="C84" s="7">
        <f>ДЕВУШКИ!C87</f>
        <v>11</v>
      </c>
      <c r="D84" s="3">
        <f>ДЕВУШКИ!D87</f>
        <v>7.6</v>
      </c>
      <c r="E84" s="3">
        <f>ДЕВУШКИ!H87</f>
        <v>46</v>
      </c>
      <c r="F84" s="3">
        <f>ДЕВУШКИ!I87</f>
        <v>37</v>
      </c>
      <c r="G84" s="3">
        <f>ДЕВУШКИ!M87</f>
        <v>16</v>
      </c>
      <c r="H84" s="3">
        <f>ДЕВУШКИ!N87</f>
        <v>60</v>
      </c>
      <c r="I84" s="3">
        <f>ДЕВУШКИ!S87</f>
        <v>0</v>
      </c>
      <c r="J84" s="3">
        <f>ДЕВУШКИ!T87</f>
        <v>195</v>
      </c>
      <c r="K84" s="3">
        <f>ДЕВУШКИ!X87</f>
        <v>35</v>
      </c>
      <c r="L84" s="3">
        <f>ДЕВУШКИ!Y87</f>
        <v>27</v>
      </c>
      <c r="M84" s="3">
        <f>ДЕВУШКИ!AC87</f>
        <v>62</v>
      </c>
      <c r="N84" s="3">
        <f>ДЕВУШКИ!AE87</f>
        <v>159</v>
      </c>
      <c r="O84" s="3">
        <f>ДЕВУШКИ!AF87</f>
        <v>42</v>
      </c>
      <c r="P84" s="3"/>
    </row>
    <row r="85" spans="1:16" x14ac:dyDescent="0.25">
      <c r="A85" s="3">
        <f>ДЕВУШКИ!A88</f>
        <v>81</v>
      </c>
      <c r="B85" s="7" t="str">
        <f>ДЕВУШКИ!B88</f>
        <v>СТЕПАНОВА Е</v>
      </c>
      <c r="C85" s="7">
        <f>ДЕВУШКИ!C88</f>
        <v>11</v>
      </c>
      <c r="D85" s="3">
        <f>ДЕВУШКИ!D88</f>
        <v>7.91</v>
      </c>
      <c r="E85" s="3">
        <f>ДЕВУШКИ!H88</f>
        <v>34</v>
      </c>
      <c r="F85" s="3">
        <f>ДЕВУШКИ!I88</f>
        <v>49</v>
      </c>
      <c r="G85" s="3">
        <f>ДЕВУШКИ!M88</f>
        <v>44</v>
      </c>
      <c r="H85" s="3">
        <f>ДЕВУШКИ!N88</f>
        <v>60</v>
      </c>
      <c r="I85" s="3">
        <f>ДЕВУШКИ!S88</f>
        <v>0</v>
      </c>
      <c r="J85" s="3">
        <f>ДЕВУШКИ!T88</f>
        <v>196</v>
      </c>
      <c r="K85" s="3">
        <f>ДЕВУШКИ!X88</f>
        <v>36</v>
      </c>
      <c r="L85" s="3">
        <f>ДЕВУШКИ!Y88</f>
        <v>16</v>
      </c>
      <c r="M85" s="3">
        <f>ДЕВУШКИ!AC88</f>
        <v>35</v>
      </c>
      <c r="N85" s="3">
        <f>ДЕВУШКИ!AE88</f>
        <v>149</v>
      </c>
      <c r="O85" s="3">
        <f>ДЕВУШКИ!AF88</f>
        <v>62</v>
      </c>
      <c r="P85" s="3"/>
    </row>
    <row r="86" spans="1:16" x14ac:dyDescent="0.25">
      <c r="A86" s="3">
        <f>ДЕВУШКИ!A89</f>
        <v>82</v>
      </c>
      <c r="B86" s="7" t="str">
        <f>ДЕВУШКИ!B89</f>
        <v>СТЕПАНОВА В</v>
      </c>
      <c r="C86" s="7">
        <f>ДЕВУШКИ!C89</f>
        <v>11</v>
      </c>
      <c r="D86" s="3">
        <f>ДЕВУШКИ!D89</f>
        <v>8.0399999999999991</v>
      </c>
      <c r="E86" s="3">
        <f>ДЕВУШКИ!H89</f>
        <v>30</v>
      </c>
      <c r="F86" s="3">
        <f>ДЕВУШКИ!I89</f>
        <v>42</v>
      </c>
      <c r="G86" s="3">
        <f>ДЕВУШКИ!M89</f>
        <v>25</v>
      </c>
      <c r="H86" s="3">
        <f>ДЕВУШКИ!N89</f>
        <v>60</v>
      </c>
      <c r="I86" s="3">
        <f>ДЕВУШКИ!S89</f>
        <v>0</v>
      </c>
      <c r="J86" s="3">
        <f>ДЕВУШКИ!T89</f>
        <v>201</v>
      </c>
      <c r="K86" s="3">
        <f>ДЕВУШКИ!X89</f>
        <v>41</v>
      </c>
      <c r="L86" s="3">
        <f>ДЕВУШКИ!Y89</f>
        <v>16</v>
      </c>
      <c r="M86" s="3">
        <f>ДЕВУШКИ!AC89</f>
        <v>35</v>
      </c>
      <c r="N86" s="3">
        <f>ДЕВУШКИ!AE89</f>
        <v>131</v>
      </c>
      <c r="O86" s="3">
        <f>ДЕВУШКИ!AF89</f>
        <v>86</v>
      </c>
      <c r="P86" s="3"/>
    </row>
    <row r="87" spans="1:16" x14ac:dyDescent="0.25">
      <c r="A87" s="3">
        <f>ДЕВУШКИ!A90</f>
        <v>83</v>
      </c>
      <c r="B87" s="7" t="str">
        <f>ДЕВУШКИ!B90</f>
        <v>ФЕДЯКОВА В</v>
      </c>
      <c r="C87" s="7">
        <f>ДЕВУШКИ!C90</f>
        <v>11</v>
      </c>
      <c r="D87" s="3">
        <f>ДЕВУШКИ!D90</f>
        <v>7.8</v>
      </c>
      <c r="E87" s="3">
        <f>ДЕВУШКИ!H90</f>
        <v>38</v>
      </c>
      <c r="F87" s="3">
        <f>ДЕВУШКИ!I90</f>
        <v>45</v>
      </c>
      <c r="G87" s="3">
        <f>ДЕВУШКИ!M90</f>
        <v>32</v>
      </c>
      <c r="H87" s="3">
        <f>ДЕВУШКИ!N90</f>
        <v>60</v>
      </c>
      <c r="I87" s="3">
        <f>ДЕВУШКИ!S90</f>
        <v>0</v>
      </c>
      <c r="J87" s="3">
        <f>ДЕВУШКИ!T90</f>
        <v>194</v>
      </c>
      <c r="K87" s="3">
        <f>ДЕВУШКИ!X90</f>
        <v>35</v>
      </c>
      <c r="L87" s="3">
        <f>ДЕВУШКИ!Y90</f>
        <v>7.5</v>
      </c>
      <c r="M87" s="3">
        <f>ДЕВУШКИ!AC90</f>
        <v>15</v>
      </c>
      <c r="N87" s="3">
        <f>ДЕВУШКИ!AE90</f>
        <v>120</v>
      </c>
      <c r="O87" s="3">
        <f>ДЕВУШКИ!AF90</f>
        <v>111</v>
      </c>
      <c r="P87" s="3"/>
    </row>
    <row r="88" spans="1:16" x14ac:dyDescent="0.25">
      <c r="A88" s="3">
        <f>ДЕВУШКИ!A91</f>
        <v>84</v>
      </c>
      <c r="B88" s="7" t="str">
        <f>ДЕВУШКИ!B91</f>
        <v>ПЕТРОВА Д</v>
      </c>
      <c r="C88" s="7">
        <f>ДЕВУШКИ!C91</f>
        <v>43</v>
      </c>
      <c r="D88" s="3">
        <f>ДЕВУШКИ!D91</f>
        <v>7.83</v>
      </c>
      <c r="E88" s="3">
        <f>ДЕВУШКИ!H91</f>
        <v>37</v>
      </c>
      <c r="F88" s="3">
        <f>ДЕВУШКИ!I91</f>
        <v>49</v>
      </c>
      <c r="G88" s="3">
        <f>ДЕВУШКИ!M91</f>
        <v>44</v>
      </c>
      <c r="H88" s="3">
        <f>ДЕВУШКИ!N91</f>
        <v>60</v>
      </c>
      <c r="I88" s="3">
        <f>ДЕВУШКИ!S91</f>
        <v>0</v>
      </c>
      <c r="J88" s="3">
        <f>ДЕВУШКИ!T91</f>
        <v>190</v>
      </c>
      <c r="K88" s="3">
        <f>ДЕВУШКИ!X91</f>
        <v>33</v>
      </c>
      <c r="L88" s="3">
        <f>ДЕВУШКИ!Y91</f>
        <v>17.5</v>
      </c>
      <c r="M88" s="3">
        <f>ДЕВУШКИ!AC91</f>
        <v>39</v>
      </c>
      <c r="N88" s="3">
        <f>ДЕВУШКИ!AE91</f>
        <v>153</v>
      </c>
      <c r="O88" s="3">
        <f>ДЕВУШКИ!AF91</f>
        <v>54</v>
      </c>
      <c r="P88" s="3"/>
    </row>
    <row r="89" spans="1:16" x14ac:dyDescent="0.25">
      <c r="A89" s="3">
        <f>ДЕВУШКИ!A92</f>
        <v>85</v>
      </c>
      <c r="B89" s="7" t="str">
        <f>ДЕВУШКИ!B92</f>
        <v>КУЗНЕЦОВА К</v>
      </c>
      <c r="C89" s="7">
        <f>ДЕВУШКИ!C92</f>
        <v>43</v>
      </c>
      <c r="D89" s="3">
        <f>ДЕВУШКИ!D92</f>
        <v>7.94</v>
      </c>
      <c r="E89" s="3">
        <f>ДЕВУШКИ!H92</f>
        <v>33</v>
      </c>
      <c r="F89" s="3">
        <f>ДЕВУШКИ!I92</f>
        <v>28</v>
      </c>
      <c r="G89" s="3">
        <f>ДЕВУШКИ!M92</f>
        <v>7</v>
      </c>
      <c r="H89" s="3">
        <f>ДЕВУШКИ!N92</f>
        <v>60</v>
      </c>
      <c r="I89" s="3">
        <f>ДЕВУШКИ!S92</f>
        <v>0</v>
      </c>
      <c r="J89" s="3">
        <f>ДЕВУШКИ!T92</f>
        <v>160</v>
      </c>
      <c r="K89" s="3">
        <f>ДЕВУШКИ!X92</f>
        <v>18</v>
      </c>
      <c r="L89" s="3">
        <f>ДЕВУШКИ!Y92</f>
        <v>20</v>
      </c>
      <c r="M89" s="3">
        <f>ДЕВУШКИ!AC92</f>
        <v>47</v>
      </c>
      <c r="N89" s="3">
        <f>ДЕВУШКИ!AE92</f>
        <v>105</v>
      </c>
      <c r="O89" s="3">
        <f>ДЕВУШКИ!AF92</f>
        <v>137</v>
      </c>
      <c r="P89" s="3"/>
    </row>
    <row r="90" spans="1:16" x14ac:dyDescent="0.25">
      <c r="A90" s="3">
        <f>ДЕВУШКИ!A93</f>
        <v>86</v>
      </c>
      <c r="B90" s="7" t="str">
        <f>ДЕВУШКИ!B93</f>
        <v>ЯНЮК Е</v>
      </c>
      <c r="C90" s="7">
        <f>ДЕВУШКИ!C93</f>
        <v>43</v>
      </c>
      <c r="D90" s="3">
        <f>ДЕВУШКИ!D93</f>
        <v>8.0500000000000007</v>
      </c>
      <c r="E90" s="3">
        <f>ДЕВУШКИ!H93</f>
        <v>30</v>
      </c>
      <c r="F90" s="3">
        <f>ДЕВУШКИ!I93</f>
        <v>53</v>
      </c>
      <c r="G90" s="3">
        <f>ДЕВУШКИ!M93</f>
        <v>54</v>
      </c>
      <c r="H90" s="3">
        <f>ДЕВУШКИ!N93</f>
        <v>60</v>
      </c>
      <c r="I90" s="3">
        <f>ДЕВУШКИ!S93</f>
        <v>0</v>
      </c>
      <c r="J90" s="3">
        <f>ДЕВУШКИ!T93</f>
        <v>170</v>
      </c>
      <c r="K90" s="3">
        <f>ДЕВУШКИ!X93</f>
        <v>23</v>
      </c>
      <c r="L90" s="3">
        <f>ДЕВУШКИ!Y93</f>
        <v>13</v>
      </c>
      <c r="M90" s="3">
        <f>ДЕВУШКИ!AC93</f>
        <v>26</v>
      </c>
      <c r="N90" s="3">
        <f>ДЕВУШКИ!AE93</f>
        <v>133</v>
      </c>
      <c r="O90" s="3">
        <f>ДЕВУШКИ!AF93</f>
        <v>84</v>
      </c>
      <c r="P90" s="3"/>
    </row>
    <row r="91" spans="1:16" x14ac:dyDescent="0.25">
      <c r="A91" s="3">
        <f>ДЕВУШКИ!A94</f>
        <v>87</v>
      </c>
      <c r="B91" s="7" t="str">
        <f>ДЕВУШКИ!B94</f>
        <v>СОЛОВЬЕВА К</v>
      </c>
      <c r="C91" s="7">
        <f>ДЕВУШКИ!C94</f>
        <v>43</v>
      </c>
      <c r="D91" s="3">
        <f>ДЕВУШКИ!D94</f>
        <v>10.039999999999999</v>
      </c>
      <c r="E91" s="3">
        <f>ДЕВУШКИ!H94</f>
        <v>0</v>
      </c>
      <c r="F91" s="3">
        <f>ДЕВУШКИ!I94</f>
        <v>41</v>
      </c>
      <c r="G91" s="3">
        <f>ДЕВУШКИ!M94</f>
        <v>23</v>
      </c>
      <c r="H91" s="3">
        <f>ДЕВУШКИ!N94</f>
        <v>60</v>
      </c>
      <c r="I91" s="3">
        <f>ДЕВУШКИ!S94</f>
        <v>0</v>
      </c>
      <c r="J91" s="3">
        <f>ДЕВУШКИ!T94</f>
        <v>174</v>
      </c>
      <c r="K91" s="3">
        <f>ДЕВУШКИ!X94</f>
        <v>25</v>
      </c>
      <c r="L91" s="3">
        <f>ДЕВУШКИ!Y94</f>
        <v>7</v>
      </c>
      <c r="M91" s="3">
        <f>ДЕВУШКИ!AC94</f>
        <v>14</v>
      </c>
      <c r="N91" s="3">
        <f>ДЕВУШКИ!AE94</f>
        <v>62</v>
      </c>
      <c r="O91" s="3">
        <f>ДЕВУШКИ!AF94</f>
        <v>171</v>
      </c>
      <c r="P91" s="3"/>
    </row>
    <row r="92" spans="1:16" x14ac:dyDescent="0.25">
      <c r="A92" s="3">
        <f>ДЕВУШКИ!A95</f>
        <v>88</v>
      </c>
      <c r="B92" s="7" t="str">
        <f>ДЕВУШКИ!B95</f>
        <v>МАРТЫНОВА А</v>
      </c>
      <c r="C92" s="7">
        <f>ДЕВУШКИ!C95</f>
        <v>43</v>
      </c>
      <c r="D92" s="3">
        <f>ДЕВУШКИ!D95</f>
        <v>8.0299999999999994</v>
      </c>
      <c r="E92" s="3">
        <f>ДЕВУШКИ!H95</f>
        <v>31</v>
      </c>
      <c r="F92" s="3">
        <f>ДЕВУШКИ!I95</f>
        <v>37</v>
      </c>
      <c r="G92" s="3">
        <f>ДЕВУШКИ!M95</f>
        <v>16</v>
      </c>
      <c r="H92" s="3">
        <f>ДЕВУШКИ!N95</f>
        <v>60</v>
      </c>
      <c r="I92" s="3">
        <f>ДЕВУШКИ!S95</f>
        <v>0</v>
      </c>
      <c r="J92" s="3">
        <f>ДЕВУШКИ!T95</f>
        <v>174</v>
      </c>
      <c r="K92" s="3">
        <f>ДЕВУШКИ!X95</f>
        <v>25</v>
      </c>
      <c r="L92" s="3">
        <f>ДЕВУШКИ!Y95</f>
        <v>12</v>
      </c>
      <c r="M92" s="3">
        <f>ДЕВУШКИ!AC95</f>
        <v>24</v>
      </c>
      <c r="N92" s="3">
        <f>ДЕВУШКИ!AE95</f>
        <v>96</v>
      </c>
      <c r="O92" s="3">
        <f>ДЕВУШКИ!AF95</f>
        <v>153</v>
      </c>
      <c r="P92" s="3"/>
    </row>
    <row r="93" spans="1:16" x14ac:dyDescent="0.25">
      <c r="A93" s="3">
        <f>ДЕВУШКИ!A96</f>
        <v>89</v>
      </c>
      <c r="B93" s="7" t="str">
        <f>ДЕВУШКИ!B96</f>
        <v>МИХАЙЛОВА А</v>
      </c>
      <c r="C93" s="7">
        <f>ДЕВУШКИ!C96</f>
        <v>28</v>
      </c>
      <c r="D93" s="3">
        <f>ДЕВУШКИ!D96</f>
        <v>7.7</v>
      </c>
      <c r="E93" s="3">
        <f>ДЕВУШКИ!H96</f>
        <v>42</v>
      </c>
      <c r="F93" s="3">
        <f>ДЕВУШКИ!I96</f>
        <v>44</v>
      </c>
      <c r="G93" s="3">
        <f>ДЕВУШКИ!M96</f>
        <v>29</v>
      </c>
      <c r="H93" s="3">
        <f>ДЕВУШКИ!N96</f>
        <v>60</v>
      </c>
      <c r="I93" s="3">
        <f>ДЕВУШКИ!S96</f>
        <v>0</v>
      </c>
      <c r="J93" s="3">
        <f>ДЕВУШКИ!T96</f>
        <v>184</v>
      </c>
      <c r="K93" s="3">
        <f>ДЕВУШКИ!X96</f>
        <v>30</v>
      </c>
      <c r="L93" s="3">
        <f>ДЕВУШКИ!Y96</f>
        <v>13</v>
      </c>
      <c r="M93" s="3">
        <f>ДЕВУШКИ!AC96</f>
        <v>26</v>
      </c>
      <c r="N93" s="3">
        <f>ДЕВУШКИ!AE96</f>
        <v>127</v>
      </c>
      <c r="O93" s="3">
        <f>ДЕВУШКИ!AF96</f>
        <v>95</v>
      </c>
      <c r="P93" s="3"/>
    </row>
    <row r="94" spans="1:16" x14ac:dyDescent="0.25">
      <c r="A94" s="3">
        <f>ДЕВУШКИ!A97</f>
        <v>90</v>
      </c>
      <c r="B94" s="7" t="str">
        <f>ДЕВУШКИ!B97</f>
        <v>БУГАЕВА Е</v>
      </c>
      <c r="C94" s="7">
        <f>ДЕВУШКИ!C97</f>
        <v>28</v>
      </c>
      <c r="D94" s="3">
        <f>ДЕВУШКИ!D97</f>
        <v>8.3000000000000007</v>
      </c>
      <c r="E94" s="3">
        <f>ДЕВУШКИ!H97</f>
        <v>23</v>
      </c>
      <c r="F94" s="3">
        <f>ДЕВУШКИ!I97</f>
        <v>39</v>
      </c>
      <c r="G94" s="3">
        <f>ДЕВУШКИ!M97</f>
        <v>19</v>
      </c>
      <c r="H94" s="3">
        <f>ДЕВУШКИ!N97</f>
        <v>60</v>
      </c>
      <c r="I94" s="3">
        <f>ДЕВУШКИ!S97</f>
        <v>0</v>
      </c>
      <c r="J94" s="3">
        <f>ДЕВУШКИ!T97</f>
        <v>187</v>
      </c>
      <c r="K94" s="3">
        <f>ДЕВУШКИ!X97</f>
        <v>31</v>
      </c>
      <c r="L94" s="3">
        <f>ДЕВУШКИ!Y97</f>
        <v>12.5</v>
      </c>
      <c r="M94" s="3">
        <f>ДЕВУШКИ!AC97</f>
        <v>25</v>
      </c>
      <c r="N94" s="3">
        <f>ДЕВУШКИ!AE97</f>
        <v>98</v>
      </c>
      <c r="O94" s="3">
        <f>ДЕВУШКИ!AF97</f>
        <v>149</v>
      </c>
      <c r="P94" s="3"/>
    </row>
    <row r="95" spans="1:16" x14ac:dyDescent="0.25">
      <c r="A95" s="3">
        <f>ДЕВУШКИ!A98</f>
        <v>91</v>
      </c>
      <c r="B95" s="7" t="str">
        <f>ДЕВУШКИ!B98</f>
        <v>ПЕТРЕНКО А</v>
      </c>
      <c r="C95" s="7">
        <f>ДЕВУШКИ!C98</f>
        <v>28</v>
      </c>
      <c r="D95" s="3">
        <f>ДЕВУШКИ!D98</f>
        <v>7.72</v>
      </c>
      <c r="E95" s="3">
        <f>ДЕВУШКИ!H98</f>
        <v>41</v>
      </c>
      <c r="F95" s="3">
        <f>ДЕВУШКИ!I98</f>
        <v>37</v>
      </c>
      <c r="G95" s="3">
        <f>ДЕВУШКИ!M98</f>
        <v>16</v>
      </c>
      <c r="H95" s="3">
        <f>ДЕВУШКИ!N98</f>
        <v>60</v>
      </c>
      <c r="I95" s="3">
        <f>ДЕВУШКИ!S98</f>
        <v>0</v>
      </c>
      <c r="J95" s="3">
        <f>ДЕВУШКИ!T98</f>
        <v>200</v>
      </c>
      <c r="K95" s="3">
        <f>ДЕВУШКИ!X98</f>
        <v>40</v>
      </c>
      <c r="L95" s="3">
        <f>ДЕВУШКИ!Y98</f>
        <v>17.5</v>
      </c>
      <c r="M95" s="3">
        <f>ДЕВУШКИ!AC98</f>
        <v>39</v>
      </c>
      <c r="N95" s="3">
        <f>ДЕВУШКИ!AE98</f>
        <v>136</v>
      </c>
      <c r="O95" s="3">
        <f>ДЕВУШКИ!AF98</f>
        <v>79</v>
      </c>
      <c r="P95" s="3"/>
    </row>
    <row r="96" spans="1:16" x14ac:dyDescent="0.25">
      <c r="A96" s="3">
        <f>ДЕВУШКИ!A99</f>
        <v>92</v>
      </c>
      <c r="B96" s="7" t="str">
        <f>ДЕВУШКИ!B99</f>
        <v>ЗУЕВА О</v>
      </c>
      <c r="C96" s="7">
        <f>ДЕВУШКИ!C99</f>
        <v>28</v>
      </c>
      <c r="D96" s="3">
        <f>ДЕВУШКИ!D99</f>
        <v>8.31</v>
      </c>
      <c r="E96" s="3">
        <f>ДЕВУШКИ!H99</f>
        <v>22</v>
      </c>
      <c r="F96" s="3">
        <f>ДЕВУШКИ!I99</f>
        <v>21</v>
      </c>
      <c r="G96" s="3">
        <f>ДЕВУШКИ!M99</f>
        <v>0</v>
      </c>
      <c r="H96" s="3">
        <f>ДЕВУШКИ!N99</f>
        <v>60</v>
      </c>
      <c r="I96" s="3">
        <f>ДЕВУШКИ!S99</f>
        <v>0</v>
      </c>
      <c r="J96" s="3">
        <f>ДЕВУШКИ!T99</f>
        <v>170</v>
      </c>
      <c r="K96" s="3">
        <f>ДЕВУШКИ!X99</f>
        <v>23</v>
      </c>
      <c r="L96" s="3">
        <f>ДЕВУШКИ!Y99</f>
        <v>15</v>
      </c>
      <c r="M96" s="3">
        <f>ДЕВУШКИ!AC99</f>
        <v>32</v>
      </c>
      <c r="N96" s="3">
        <f>ДЕВУШКИ!AE99</f>
        <v>77</v>
      </c>
      <c r="O96" s="3">
        <f>ДЕВУШКИ!AF99</f>
        <v>162</v>
      </c>
      <c r="P96" s="3"/>
    </row>
    <row r="97" spans="1:16" x14ac:dyDescent="0.25">
      <c r="A97" s="3">
        <f>ДЕВУШКИ!A100</f>
        <v>93</v>
      </c>
      <c r="B97" s="7" t="str">
        <f>ДЕВУШКИ!B100</f>
        <v>МОГИЛЬНИКОВА А</v>
      </c>
      <c r="C97" s="7">
        <f>ДЕВУШКИ!C100</f>
        <v>7</v>
      </c>
      <c r="D97" s="3">
        <f>ДЕВУШКИ!D100</f>
        <v>8</v>
      </c>
      <c r="E97" s="3">
        <f>ДЕВУШКИ!H100</f>
        <v>32</v>
      </c>
      <c r="F97" s="3">
        <f>ДЕВУШКИ!I100</f>
        <v>47</v>
      </c>
      <c r="G97" s="3">
        <f>ДЕВУШКИ!M100</f>
        <v>38</v>
      </c>
      <c r="H97" s="3">
        <f>ДЕВУШКИ!N100</f>
        <v>60</v>
      </c>
      <c r="I97" s="3">
        <f>ДЕВУШКИ!S100</f>
        <v>0</v>
      </c>
      <c r="J97" s="3">
        <f>ДЕВУШКИ!T100</f>
        <v>186</v>
      </c>
      <c r="K97" s="3">
        <f>ДЕВУШКИ!X100</f>
        <v>31</v>
      </c>
      <c r="L97" s="3">
        <f>ДЕВУШКИ!Y100</f>
        <v>18</v>
      </c>
      <c r="M97" s="3">
        <f>ДЕВУШКИ!AC100</f>
        <v>41</v>
      </c>
      <c r="N97" s="3">
        <f>ДЕВУШКИ!AE100</f>
        <v>142</v>
      </c>
      <c r="O97" s="3">
        <f>ДЕВУШКИ!AF100</f>
        <v>71</v>
      </c>
      <c r="P97" s="3"/>
    </row>
    <row r="98" spans="1:16" x14ac:dyDescent="0.25">
      <c r="A98" s="3">
        <f>ДЕВУШКИ!A101</f>
        <v>94</v>
      </c>
      <c r="B98" s="7" t="str">
        <f>ДЕВУШКИ!B101</f>
        <v>СУББОТИНА А</v>
      </c>
      <c r="C98" s="7">
        <f>ДЕВУШКИ!C101</f>
        <v>7</v>
      </c>
      <c r="D98" s="3">
        <f>ДЕВУШКИ!D101</f>
        <v>7.85</v>
      </c>
      <c r="E98" s="3">
        <f>ДЕВУШКИ!H101</f>
        <v>36</v>
      </c>
      <c r="F98" s="3">
        <f>ДЕВУШКИ!I101</f>
        <v>46</v>
      </c>
      <c r="G98" s="3">
        <f>ДЕВУШКИ!M101</f>
        <v>35</v>
      </c>
      <c r="H98" s="3">
        <f>ДЕВУШКИ!N101</f>
        <v>60</v>
      </c>
      <c r="I98" s="3">
        <f>ДЕВУШКИ!S101</f>
        <v>0</v>
      </c>
      <c r="J98" s="3">
        <f>ДЕВУШКИ!T101</f>
        <v>200</v>
      </c>
      <c r="K98" s="3">
        <f>ДЕВУШКИ!X101</f>
        <v>40</v>
      </c>
      <c r="L98" s="3">
        <f>ДЕВУШКИ!Y101</f>
        <v>21</v>
      </c>
      <c r="M98" s="3">
        <f>ДЕВУШКИ!AC101</f>
        <v>50</v>
      </c>
      <c r="N98" s="3">
        <f>ДЕВУШКИ!AE101</f>
        <v>161</v>
      </c>
      <c r="O98" s="3">
        <f>ДЕВУШКИ!AF101</f>
        <v>38</v>
      </c>
      <c r="P98" s="3"/>
    </row>
    <row r="99" spans="1:16" x14ac:dyDescent="0.25">
      <c r="A99" s="3">
        <f>ДЕВУШКИ!A102</f>
        <v>94</v>
      </c>
      <c r="B99" s="7" t="str">
        <f>ДЕВУШКИ!B102</f>
        <v>ШИГАПОВА В</v>
      </c>
      <c r="C99" s="7">
        <f>ДЕВУШКИ!C102</f>
        <v>7</v>
      </c>
      <c r="D99" s="3">
        <f>ДЕВУШКИ!D102</f>
        <v>7.9</v>
      </c>
      <c r="E99" s="3">
        <f>ДЕВУШКИ!H102</f>
        <v>35</v>
      </c>
      <c r="F99" s="3">
        <f>ДЕВУШКИ!I102</f>
        <v>35</v>
      </c>
      <c r="G99" s="3">
        <f>ДЕВУШКИ!M102</f>
        <v>14</v>
      </c>
      <c r="H99" s="3">
        <f>ДЕВУШКИ!N102</f>
        <v>60</v>
      </c>
      <c r="I99" s="3">
        <f>ДЕВУШКИ!S102</f>
        <v>0</v>
      </c>
      <c r="J99" s="3">
        <f>ДЕВУШКИ!T102</f>
        <v>189</v>
      </c>
      <c r="K99" s="3">
        <f>ДЕВУШКИ!X102</f>
        <v>32</v>
      </c>
      <c r="L99" s="3">
        <f>ДЕВУШКИ!Y102</f>
        <v>26.5</v>
      </c>
      <c r="M99" s="3">
        <f>ДЕВУШКИ!AC102</f>
        <v>61</v>
      </c>
      <c r="N99" s="3">
        <f>ДЕВУШКИ!AE102</f>
        <v>142</v>
      </c>
      <c r="O99" s="3">
        <f>ДЕВУШКИ!AF102</f>
        <v>71</v>
      </c>
      <c r="P99" s="3"/>
    </row>
    <row r="100" spans="1:16" x14ac:dyDescent="0.25">
      <c r="A100" s="3">
        <f>ДЕВУШКИ!A103</f>
        <v>95</v>
      </c>
      <c r="B100" s="7" t="str">
        <f>ДЕВУШКИ!B103</f>
        <v>ШИТАКОВА Т</v>
      </c>
      <c r="C100" s="7">
        <f>ДЕВУШКИ!C103</f>
        <v>7</v>
      </c>
      <c r="D100" s="3">
        <f>ДЕВУШКИ!D103</f>
        <v>7.82</v>
      </c>
      <c r="E100" s="3">
        <f>ДЕВУШКИ!H103</f>
        <v>37</v>
      </c>
      <c r="F100" s="3">
        <f>ДЕВУШКИ!I103</f>
        <v>47</v>
      </c>
      <c r="G100" s="3">
        <f>ДЕВУШКИ!M103</f>
        <v>38</v>
      </c>
      <c r="H100" s="3">
        <f>ДЕВУШКИ!N103</f>
        <v>60</v>
      </c>
      <c r="I100" s="3">
        <f>ДЕВУШКИ!S103</f>
        <v>0</v>
      </c>
      <c r="J100" s="3">
        <f>ДЕВУШКИ!T103</f>
        <v>189</v>
      </c>
      <c r="K100" s="3">
        <f>ДЕВУШКИ!X103</f>
        <v>32</v>
      </c>
      <c r="L100" s="3">
        <f>ДЕВУШКИ!Y103</f>
        <v>16.5</v>
      </c>
      <c r="M100" s="3">
        <f>ДЕВУШКИ!AC103</f>
        <v>36</v>
      </c>
      <c r="N100" s="3">
        <f>ДЕВУШКИ!AE103</f>
        <v>143</v>
      </c>
      <c r="O100" s="3">
        <f>ДЕВУШКИ!AF103</f>
        <v>69</v>
      </c>
      <c r="P100" s="3"/>
    </row>
    <row r="101" spans="1:16" x14ac:dyDescent="0.25">
      <c r="A101" s="3">
        <f>ДЕВУШКИ!A104</f>
        <v>96</v>
      </c>
      <c r="B101" s="7" t="str">
        <f>ДЕВУШКИ!B104</f>
        <v>ГЛАЗУНОВА А</v>
      </c>
      <c r="C101" s="7">
        <f>ДЕВУШКИ!C104</f>
        <v>52</v>
      </c>
      <c r="D101" s="3">
        <f>ДЕВУШКИ!D104</f>
        <v>8.24</v>
      </c>
      <c r="E101" s="3">
        <f>ДЕВУШКИ!H104</f>
        <v>24</v>
      </c>
      <c r="F101" s="3">
        <f>ДЕВУШКИ!I104</f>
        <v>39</v>
      </c>
      <c r="G101" s="3">
        <f>ДЕВУШКИ!M104</f>
        <v>19</v>
      </c>
      <c r="H101" s="3">
        <f>ДЕВУШКИ!N104</f>
        <v>60</v>
      </c>
      <c r="I101" s="3">
        <f>ДЕВУШКИ!S104</f>
        <v>0</v>
      </c>
      <c r="J101" s="3">
        <f>ДЕВУШКИ!T104</f>
        <v>190</v>
      </c>
      <c r="K101" s="3">
        <f>ДЕВУШКИ!X104</f>
        <v>33</v>
      </c>
      <c r="L101" s="3">
        <f>ДЕВУШКИ!Y104</f>
        <v>22</v>
      </c>
      <c r="M101" s="3">
        <f>ДЕВУШКИ!AC104</f>
        <v>52</v>
      </c>
      <c r="N101" s="3">
        <f>ДЕВУШКИ!AE104</f>
        <v>128</v>
      </c>
      <c r="O101" s="3">
        <f>ДЕВУШКИ!AF104</f>
        <v>93</v>
      </c>
      <c r="P101" s="3"/>
    </row>
    <row r="102" spans="1:16" x14ac:dyDescent="0.25">
      <c r="A102" s="3">
        <f>ДЕВУШКИ!A105</f>
        <v>97</v>
      </c>
      <c r="B102" s="7" t="str">
        <f>ДЕВУШКИ!B105</f>
        <v>ПЕТРОВА К</v>
      </c>
      <c r="C102" s="7">
        <f>ДЕВУШКИ!C105</f>
        <v>52</v>
      </c>
      <c r="D102" s="3">
        <f>ДЕВУШКИ!D105</f>
        <v>7.93</v>
      </c>
      <c r="E102" s="3">
        <f>ДЕВУШКИ!H105</f>
        <v>34</v>
      </c>
      <c r="F102" s="3">
        <f>ДЕВУШКИ!I105</f>
        <v>48</v>
      </c>
      <c r="G102" s="3">
        <f>ДЕВУШКИ!M105</f>
        <v>41</v>
      </c>
      <c r="H102" s="3">
        <f>ДЕВУШКИ!N105</f>
        <v>60</v>
      </c>
      <c r="I102" s="3">
        <f>ДЕВУШКИ!S105</f>
        <v>0</v>
      </c>
      <c r="J102" s="3">
        <f>ДЕВУШКИ!T105</f>
        <v>192</v>
      </c>
      <c r="K102" s="3">
        <f>ДЕВУШКИ!X105</f>
        <v>34</v>
      </c>
      <c r="L102" s="3">
        <f>ДЕВУШКИ!Y105</f>
        <v>26</v>
      </c>
      <c r="M102" s="3">
        <f>ДЕВУШКИ!AC105</f>
        <v>60</v>
      </c>
      <c r="N102" s="3">
        <f>ДЕВУШКИ!AE105</f>
        <v>169</v>
      </c>
      <c r="O102" s="3">
        <f>ДЕВУШКИ!AF105</f>
        <v>28</v>
      </c>
      <c r="P102" s="3"/>
    </row>
    <row r="103" spans="1:16" x14ac:dyDescent="0.25">
      <c r="A103" s="3">
        <f>ДЕВУШКИ!A106</f>
        <v>98</v>
      </c>
      <c r="B103" s="7" t="str">
        <f>ДЕВУШКИ!B106</f>
        <v>СМЕТАНИНА Д</v>
      </c>
      <c r="C103" s="7">
        <f>ДЕВУШКИ!C106</f>
        <v>52</v>
      </c>
      <c r="D103" s="3">
        <f>ДЕВУШКИ!D106</f>
        <v>8.0500000000000007</v>
      </c>
      <c r="E103" s="3">
        <f>ДЕВУШКИ!H106</f>
        <v>30</v>
      </c>
      <c r="F103" s="3">
        <f>ДЕВУШКИ!I106</f>
        <v>38</v>
      </c>
      <c r="G103" s="3">
        <f>ДЕВУШКИ!M106</f>
        <v>17</v>
      </c>
      <c r="H103" s="3">
        <f>ДЕВУШКИ!N106</f>
        <v>60</v>
      </c>
      <c r="I103" s="3">
        <f>ДЕВУШКИ!S106</f>
        <v>0</v>
      </c>
      <c r="J103" s="3">
        <f>ДЕВУШКИ!T106</f>
        <v>178</v>
      </c>
      <c r="K103" s="3">
        <f>ДЕВУШКИ!X106</f>
        <v>27</v>
      </c>
      <c r="L103" s="3">
        <f>ДЕВУШКИ!Y106</f>
        <v>8</v>
      </c>
      <c r="M103" s="3">
        <f>ДЕВУШКИ!AC106</f>
        <v>16</v>
      </c>
      <c r="N103" s="3">
        <f>ДЕВУШКИ!AE106</f>
        <v>90</v>
      </c>
      <c r="O103" s="3">
        <f>ДЕВУШКИ!AF106</f>
        <v>157</v>
      </c>
      <c r="P103" s="3"/>
    </row>
    <row r="104" spans="1:16" x14ac:dyDescent="0.25">
      <c r="A104" s="3">
        <f>ДЕВУШКИ!A107</f>
        <v>99</v>
      </c>
      <c r="B104" s="7" t="str">
        <f>ДЕВУШКИ!B107</f>
        <v>ЧЕРЕПАНОВА М</v>
      </c>
      <c r="C104" s="7">
        <f>ДЕВУШКИ!C107</f>
        <v>52</v>
      </c>
      <c r="D104" s="3">
        <f>ДЕВУШКИ!D107</f>
        <v>8.32</v>
      </c>
      <c r="E104" s="3">
        <f>ДЕВУШКИ!H107</f>
        <v>22</v>
      </c>
      <c r="F104" s="3">
        <f>ДЕВУШКИ!I107</f>
        <v>42</v>
      </c>
      <c r="G104" s="3">
        <f>ДЕВУШКИ!M107</f>
        <v>25</v>
      </c>
      <c r="H104" s="3">
        <f>ДЕВУШКИ!N107</f>
        <v>60</v>
      </c>
      <c r="I104" s="3">
        <f>ДЕВУШКИ!S107</f>
        <v>0</v>
      </c>
      <c r="J104" s="3">
        <f>ДЕВУШКИ!T107</f>
        <v>198</v>
      </c>
      <c r="K104" s="3">
        <f>ДЕВУШКИ!X107</f>
        <v>38</v>
      </c>
      <c r="L104" s="3">
        <f>ДЕВУШКИ!Y107</f>
        <v>16</v>
      </c>
      <c r="M104" s="3">
        <f>ДЕВУШКИ!AC107</f>
        <v>35</v>
      </c>
      <c r="N104" s="3">
        <f>ДЕВУШКИ!AE107</f>
        <v>120</v>
      </c>
      <c r="O104" s="3">
        <f>ДЕВУШКИ!AF107</f>
        <v>111</v>
      </c>
      <c r="P104" s="3"/>
    </row>
    <row r="105" spans="1:16" x14ac:dyDescent="0.25">
      <c r="A105" s="3">
        <f>ДЕВУШКИ!A108</f>
        <v>100</v>
      </c>
      <c r="B105" s="7" t="str">
        <f>ДЕВУШКИ!B108</f>
        <v>ПОЛТОРАК М</v>
      </c>
      <c r="C105" s="7">
        <f>ДЕВУШКИ!C108</f>
        <v>29</v>
      </c>
      <c r="D105" s="3">
        <f>ДЕВУШКИ!D108</f>
        <v>7.86</v>
      </c>
      <c r="E105" s="3">
        <f>ДЕВУШКИ!H108</f>
        <v>35</v>
      </c>
      <c r="F105" s="3">
        <f>ДЕВУШКИ!I108</f>
        <v>40</v>
      </c>
      <c r="G105" s="3">
        <f>ДЕВУШКИ!M108</f>
        <v>21</v>
      </c>
      <c r="H105" s="3">
        <f>ДЕВУШКИ!N108</f>
        <v>60</v>
      </c>
      <c r="I105" s="3">
        <f>ДЕВУШКИ!S108</f>
        <v>0</v>
      </c>
      <c r="J105" s="3">
        <f>ДЕВУШКИ!T108</f>
        <v>205</v>
      </c>
      <c r="K105" s="3">
        <f>ДЕВУШКИ!X108</f>
        <v>45</v>
      </c>
      <c r="L105" s="3">
        <f>ДЕВУШКИ!Y108</f>
        <v>35</v>
      </c>
      <c r="M105" s="3">
        <f>ДЕВУШКИ!AC108</f>
        <v>70</v>
      </c>
      <c r="N105" s="3">
        <f>ДЕВУШКИ!AE108</f>
        <v>171</v>
      </c>
      <c r="O105" s="3">
        <f>ДЕВУШКИ!AF108</f>
        <v>23</v>
      </c>
      <c r="P105" s="3"/>
    </row>
    <row r="106" spans="1:16" x14ac:dyDescent="0.25">
      <c r="A106" s="3">
        <f>ДЕВУШКИ!A109</f>
        <v>101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05"/>
  <sheetViews>
    <sheetView workbookViewId="0">
      <selection activeCell="C5" sqref="C5"/>
    </sheetView>
  </sheetViews>
  <sheetFormatPr defaultRowHeight="15" x14ac:dyDescent="0.25"/>
  <cols>
    <col min="1" max="1" width="4" customWidth="1"/>
    <col min="2" max="2" width="21.42578125" customWidth="1"/>
    <col min="3" max="3" width="16.42578125" customWidth="1"/>
    <col min="4" max="4" width="5.42578125" customWidth="1"/>
    <col min="5" max="5" width="5.28515625" customWidth="1"/>
    <col min="6" max="6" width="5.7109375" customWidth="1"/>
    <col min="7" max="7" width="5.85546875" customWidth="1"/>
    <col min="8" max="9" width="5.5703125" customWidth="1"/>
    <col min="10" max="10" width="6.5703125" customWidth="1"/>
    <col min="11" max="11" width="5.85546875" customWidth="1"/>
    <col min="12" max="13" width="6.85546875" customWidth="1"/>
    <col min="14" max="14" width="5.85546875" customWidth="1"/>
    <col min="15" max="15" width="6.140625" customWidth="1"/>
    <col min="16" max="16" width="8.28515625" customWidth="1"/>
    <col min="17" max="17" width="7.7109375" customWidth="1"/>
  </cols>
  <sheetData>
    <row r="3" spans="1:19" x14ac:dyDescent="0.25">
      <c r="A3" s="7" t="s">
        <v>0</v>
      </c>
      <c r="B3" s="7" t="s">
        <v>1</v>
      </c>
      <c r="C3" s="7" t="s">
        <v>42</v>
      </c>
      <c r="D3" s="7" t="s">
        <v>4</v>
      </c>
      <c r="E3" s="7" t="s">
        <v>4</v>
      </c>
      <c r="F3" s="7" t="s">
        <v>22</v>
      </c>
      <c r="G3" s="7" t="s">
        <v>22</v>
      </c>
      <c r="H3" s="7" t="s">
        <v>35</v>
      </c>
      <c r="I3" s="7" t="s">
        <v>35</v>
      </c>
      <c r="J3" s="7" t="s">
        <v>34</v>
      </c>
      <c r="K3" s="7" t="s">
        <v>34</v>
      </c>
      <c r="L3" s="7" t="s">
        <v>2</v>
      </c>
      <c r="M3" s="7" t="s">
        <v>2</v>
      </c>
      <c r="N3" s="7" t="s">
        <v>12</v>
      </c>
      <c r="O3" s="7" t="s">
        <v>12</v>
      </c>
      <c r="P3" s="7" t="s">
        <v>25</v>
      </c>
      <c r="Q3" s="7" t="s">
        <v>27</v>
      </c>
    </row>
    <row r="4" spans="1:19" x14ac:dyDescent="0.25">
      <c r="A4" s="7" t="s">
        <v>40</v>
      </c>
      <c r="B4" s="7">
        <f>ДЕВУШКИ!B6</f>
        <v>0</v>
      </c>
      <c r="C4" s="7" t="str">
        <f>ДЕВУШКИ!C5</f>
        <v>Школа</v>
      </c>
      <c r="D4" s="7" t="s">
        <v>23</v>
      </c>
      <c r="E4" s="7" t="s">
        <v>3</v>
      </c>
      <c r="F4" s="7" t="s">
        <v>23</v>
      </c>
      <c r="G4" s="7" t="s">
        <v>3</v>
      </c>
      <c r="H4" s="7" t="s">
        <v>23</v>
      </c>
      <c r="I4" s="7" t="s">
        <v>3</v>
      </c>
      <c r="J4" s="7" t="s">
        <v>23</v>
      </c>
      <c r="K4" s="7" t="s">
        <v>3</v>
      </c>
      <c r="L4" s="7" t="s">
        <v>23</v>
      </c>
      <c r="M4" s="7" t="s">
        <v>3</v>
      </c>
      <c r="N4" s="7" t="s">
        <v>23</v>
      </c>
      <c r="O4" s="7" t="s">
        <v>3</v>
      </c>
      <c r="P4" s="7" t="s">
        <v>26</v>
      </c>
      <c r="Q4" s="7" t="s">
        <v>28</v>
      </c>
    </row>
    <row r="5" spans="1:19" x14ac:dyDescent="0.25">
      <c r="A5">
        <f>мальчики!A5</f>
        <v>1</v>
      </c>
      <c r="B5" s="9">
        <f>мальчики!B5</f>
        <v>0</v>
      </c>
      <c r="C5" s="9">
        <f>мальчики!C5</f>
        <v>0</v>
      </c>
      <c r="D5" s="3">
        <f>мальчики!D5</f>
        <v>6</v>
      </c>
      <c r="E5" s="3">
        <f>мальчики!I5</f>
        <v>150</v>
      </c>
      <c r="F5" s="3">
        <f>мальчики!J5</f>
        <v>1.27</v>
      </c>
      <c r="G5" s="3">
        <f>мальчики!O5</f>
        <v>120</v>
      </c>
      <c r="H5" s="3">
        <f>мальчики!P5</f>
        <v>1.5529999999999999</v>
      </c>
      <c r="I5" s="3">
        <f>мальчики!U5</f>
        <v>150</v>
      </c>
      <c r="J5" s="3">
        <f>мальчики!V5</f>
        <v>3.1819999999999999</v>
      </c>
      <c r="K5" s="3">
        <f>мальчики!AA5</f>
        <v>59</v>
      </c>
      <c r="L5" s="3">
        <f>мальчики!AB5</f>
        <v>643</v>
      </c>
      <c r="M5" s="3">
        <f>мальчики!AG5</f>
        <v>119</v>
      </c>
      <c r="N5" s="3">
        <f>мальчики!AH5</f>
        <v>111</v>
      </c>
      <c r="O5" s="3">
        <f>мальчики!AM5</f>
        <v>149</v>
      </c>
      <c r="P5" s="3">
        <f>мальчики!AO5</f>
        <v>747</v>
      </c>
      <c r="Q5" s="3">
        <f>мальчики!AP5</f>
        <v>3</v>
      </c>
      <c r="S5">
        <f>SUM(P5:P8)</f>
        <v>3085</v>
      </c>
    </row>
    <row r="6" spans="1:19" x14ac:dyDescent="0.25">
      <c r="A6">
        <f>мальчики!A6</f>
        <v>2</v>
      </c>
      <c r="B6" s="9">
        <f>мальчики!B6</f>
        <v>0</v>
      </c>
      <c r="C6" s="9">
        <f>мальчики!C6</f>
        <v>0</v>
      </c>
      <c r="D6" s="3">
        <f>мальчики!D6</f>
        <v>6.8</v>
      </c>
      <c r="E6" s="3">
        <f>мальчики!I6</f>
        <v>150</v>
      </c>
      <c r="F6" s="3">
        <f>мальчики!J6</f>
        <v>1.2170000000000001</v>
      </c>
      <c r="G6" s="3">
        <f>мальчики!O6</f>
        <v>150</v>
      </c>
      <c r="H6" s="3">
        <f>мальчики!P6</f>
        <v>1.554</v>
      </c>
      <c r="I6" s="3">
        <f>мальчики!U6</f>
        <v>149</v>
      </c>
      <c r="J6" s="3">
        <f>мальчики!V6</f>
        <v>2.38</v>
      </c>
      <c r="K6" s="3">
        <f>мальчики!AA6</f>
        <v>118</v>
      </c>
      <c r="L6" s="3">
        <f>мальчики!AB6</f>
        <v>643</v>
      </c>
      <c r="M6" s="3">
        <f>мальчики!AG6</f>
        <v>119</v>
      </c>
      <c r="N6" s="3">
        <f>мальчики!AH6</f>
        <v>111</v>
      </c>
      <c r="O6" s="3">
        <f>мальчики!AM6</f>
        <v>149</v>
      </c>
      <c r="P6" s="3">
        <f>мальчики!AO6</f>
        <v>835</v>
      </c>
      <c r="Q6" s="3">
        <f>мальчики!AP6</f>
        <v>1</v>
      </c>
      <c r="S6">
        <f>SUM(P6:P9)</f>
        <v>2338</v>
      </c>
    </row>
    <row r="7" spans="1:19" x14ac:dyDescent="0.25">
      <c r="A7">
        <f>мальчики!A7</f>
        <v>3</v>
      </c>
      <c r="B7" s="9">
        <f>мальчики!B7</f>
        <v>0</v>
      </c>
      <c r="C7" s="9">
        <f>мальчики!C7</f>
        <v>0</v>
      </c>
      <c r="D7" s="3">
        <f>мальчики!D7</f>
        <v>6.9</v>
      </c>
      <c r="E7" s="3">
        <f>мальчики!I7</f>
        <v>138</v>
      </c>
      <c r="F7" s="3">
        <f>мальчики!J7</f>
        <v>1.2133</v>
      </c>
      <c r="G7" s="3">
        <f>мальчики!O7</f>
        <v>150</v>
      </c>
      <c r="H7" s="3">
        <f>мальчики!P7</f>
        <v>2.044</v>
      </c>
      <c r="I7" s="3">
        <f>мальчики!U7</f>
        <v>115</v>
      </c>
      <c r="J7" s="3">
        <f>мальчики!V7</f>
        <v>2.3769999999999998</v>
      </c>
      <c r="K7" s="3">
        <f>мальчики!AA7</f>
        <v>119</v>
      </c>
      <c r="L7" s="3">
        <f>мальчики!AB7</f>
        <v>643</v>
      </c>
      <c r="M7" s="3">
        <f>мальчики!AG7</f>
        <v>119</v>
      </c>
      <c r="N7" s="3">
        <f>мальчики!AH7</f>
        <v>111</v>
      </c>
      <c r="O7" s="3">
        <f>мальчики!AM7</f>
        <v>149</v>
      </c>
      <c r="P7" s="3">
        <f>мальчики!AO7</f>
        <v>790</v>
      </c>
      <c r="Q7" s="3">
        <f>мальчики!AP7</f>
        <v>2</v>
      </c>
      <c r="S7">
        <f>SUM(P7:P10)</f>
        <v>1503</v>
      </c>
    </row>
    <row r="8" spans="1:19" x14ac:dyDescent="0.25">
      <c r="A8">
        <f>мальчики!A8</f>
        <v>4</v>
      </c>
      <c r="B8" s="9">
        <f>мальчики!B8</f>
        <v>0</v>
      </c>
      <c r="C8" s="9">
        <f>мальчики!C8</f>
        <v>0</v>
      </c>
      <c r="D8" s="3">
        <f>мальчики!D8</f>
        <v>8.34</v>
      </c>
      <c r="E8" s="3">
        <f>мальчики!I8</f>
        <v>60</v>
      </c>
      <c r="F8" s="3">
        <f>мальчики!J8</f>
        <v>1</v>
      </c>
      <c r="G8" s="3">
        <f>мальчики!O8</f>
        <v>150</v>
      </c>
      <c r="H8" s="3">
        <f>мальчики!P8</f>
        <v>2.044</v>
      </c>
      <c r="I8" s="3">
        <f>мальчики!U8</f>
        <v>115</v>
      </c>
      <c r="J8" s="3">
        <f>мальчики!V8</f>
        <v>2.3730000000000002</v>
      </c>
      <c r="K8" s="3">
        <f>мальчики!AA8</f>
        <v>120</v>
      </c>
      <c r="L8" s="3">
        <f>мальчики!AB8</f>
        <v>643</v>
      </c>
      <c r="M8" s="3">
        <f>мальчики!AG8</f>
        <v>119</v>
      </c>
      <c r="N8" s="3">
        <f>мальчики!AH8</f>
        <v>111</v>
      </c>
      <c r="O8" s="3">
        <f>мальчики!AM8</f>
        <v>149</v>
      </c>
      <c r="P8" s="3">
        <f>мальчики!AO8</f>
        <v>713</v>
      </c>
      <c r="Q8" s="3">
        <f>мальчики!AP8</f>
        <v>4</v>
      </c>
      <c r="S8">
        <f t="shared" ref="S8:S10" si="0">SUM(P8:P11)</f>
        <v>713</v>
      </c>
    </row>
    <row r="9" spans="1:19" x14ac:dyDescent="0.25">
      <c r="A9">
        <f>мальчики!A9</f>
        <v>5</v>
      </c>
      <c r="B9" s="9">
        <f>мальчики!B9</f>
        <v>0</v>
      </c>
      <c r="C9" s="9">
        <f>мальчики!C9</f>
        <v>0</v>
      </c>
      <c r="D9" s="3">
        <f>мальчики!D9</f>
        <v>60</v>
      </c>
      <c r="E9" s="3">
        <f>мальчики!I9</f>
        <v>0</v>
      </c>
      <c r="F9" s="3">
        <f>мальчики!J9</f>
        <v>60</v>
      </c>
      <c r="G9" s="3">
        <f>мальчики!O9</f>
        <v>0</v>
      </c>
      <c r="H9" s="3">
        <f>мальчики!P9</f>
        <v>80</v>
      </c>
      <c r="I9" s="3">
        <f>мальчики!U9</f>
        <v>0</v>
      </c>
      <c r="J9" s="3">
        <f>мальчики!V9</f>
        <v>10</v>
      </c>
      <c r="K9" s="3">
        <f>мальчики!AA9</f>
        <v>0</v>
      </c>
      <c r="L9" s="3">
        <f>мальчики!AB9</f>
        <v>0</v>
      </c>
      <c r="M9" s="3">
        <f>мальчики!AG9</f>
        <v>0</v>
      </c>
      <c r="N9" s="3">
        <f>мальчики!AH9</f>
        <v>0</v>
      </c>
      <c r="O9" s="3">
        <f>мальчики!AM9</f>
        <v>0</v>
      </c>
      <c r="P9" s="3">
        <f>мальчики!AO9</f>
        <v>0</v>
      </c>
      <c r="Q9" s="3">
        <f>мальчики!AP9</f>
        <v>5</v>
      </c>
      <c r="S9">
        <f t="shared" si="0"/>
        <v>0</v>
      </c>
    </row>
    <row r="10" spans="1:19" x14ac:dyDescent="0.25">
      <c r="A10">
        <f>мальчики!A10</f>
        <v>6</v>
      </c>
      <c r="B10" s="9">
        <f>мальчики!B10</f>
        <v>0</v>
      </c>
      <c r="C10" s="9">
        <f>мальчики!C10</f>
        <v>0</v>
      </c>
      <c r="D10" s="3">
        <f>мальчики!D10</f>
        <v>60</v>
      </c>
      <c r="E10" s="3">
        <f>мальчики!I10</f>
        <v>0</v>
      </c>
      <c r="F10" s="3">
        <f>мальчики!J10</f>
        <v>60</v>
      </c>
      <c r="G10" s="3">
        <f>мальчики!O10</f>
        <v>0</v>
      </c>
      <c r="H10" s="3">
        <f>мальчики!P10</f>
        <v>80</v>
      </c>
      <c r="I10" s="3">
        <f>мальчики!U10</f>
        <v>0</v>
      </c>
      <c r="J10" s="3">
        <f>мальчики!V10</f>
        <v>10</v>
      </c>
      <c r="K10" s="3">
        <f>мальчики!AA10</f>
        <v>0</v>
      </c>
      <c r="L10" s="3">
        <f>мальчики!AB10</f>
        <v>0</v>
      </c>
      <c r="M10" s="3">
        <f>мальчики!AG10</f>
        <v>0</v>
      </c>
      <c r="N10" s="3">
        <f>мальчики!AH10</f>
        <v>0</v>
      </c>
      <c r="O10" s="3">
        <f>мальчики!AM10</f>
        <v>0</v>
      </c>
      <c r="P10" s="3">
        <f>мальчики!AO10</f>
        <v>0</v>
      </c>
      <c r="Q10" s="3">
        <f>мальчики!AP10</f>
        <v>5</v>
      </c>
      <c r="S10">
        <f t="shared" si="0"/>
        <v>0</v>
      </c>
    </row>
    <row r="11" spans="1:19" x14ac:dyDescent="0.25">
      <c r="A11">
        <f>мальчики!A11</f>
        <v>7</v>
      </c>
      <c r="B11" s="9">
        <f>мальчики!B11</f>
        <v>0</v>
      </c>
      <c r="C11" s="9">
        <f>мальчики!C11</f>
        <v>0</v>
      </c>
      <c r="D11" s="3">
        <f>мальчики!D11</f>
        <v>60</v>
      </c>
      <c r="E11" s="3">
        <f>мальчики!I11</f>
        <v>0</v>
      </c>
      <c r="F11" s="3">
        <f>мальчики!J11</f>
        <v>60</v>
      </c>
      <c r="G11" s="3">
        <f>мальчики!O11</f>
        <v>0</v>
      </c>
      <c r="H11" s="3">
        <f>мальчики!P11</f>
        <v>80</v>
      </c>
      <c r="I11" s="3">
        <f>мальчики!U11</f>
        <v>0</v>
      </c>
      <c r="J11" s="3">
        <f>мальчики!V11</f>
        <v>10</v>
      </c>
      <c r="K11" s="3">
        <f>мальчики!AA11</f>
        <v>0</v>
      </c>
      <c r="L11" s="3">
        <f>мальчики!AB11</f>
        <v>0</v>
      </c>
      <c r="M11" s="3">
        <f>мальчики!AG11</f>
        <v>0</v>
      </c>
      <c r="N11" s="3">
        <f>мальчики!AH11</f>
        <v>0</v>
      </c>
      <c r="O11" s="3">
        <f>мальчики!AM11</f>
        <v>0</v>
      </c>
      <c r="P11" s="3">
        <f>мальчики!AO11</f>
        <v>0</v>
      </c>
      <c r="Q11" s="3">
        <f>мальчики!AP11</f>
        <v>5</v>
      </c>
    </row>
    <row r="12" spans="1:19" x14ac:dyDescent="0.25">
      <c r="A12">
        <f>мальчики!A12</f>
        <v>8</v>
      </c>
      <c r="B12" s="9">
        <f>мальчики!B12</f>
        <v>0</v>
      </c>
      <c r="C12" s="9">
        <f>мальчики!C12</f>
        <v>0</v>
      </c>
      <c r="D12" s="3">
        <f>мальчики!D12</f>
        <v>60</v>
      </c>
      <c r="E12" s="3">
        <f>мальчики!I12</f>
        <v>0</v>
      </c>
      <c r="F12" s="3">
        <f>мальчики!J12</f>
        <v>60</v>
      </c>
      <c r="G12" s="3">
        <f>мальчики!O12</f>
        <v>0</v>
      </c>
      <c r="H12" s="3">
        <f>мальчики!P12</f>
        <v>80</v>
      </c>
      <c r="I12" s="3">
        <f>мальчики!U12</f>
        <v>0</v>
      </c>
      <c r="J12" s="3">
        <f>мальчики!V12</f>
        <v>10</v>
      </c>
      <c r="K12" s="3">
        <f>мальчики!AA12</f>
        <v>0</v>
      </c>
      <c r="L12" s="3">
        <f>мальчики!AB12</f>
        <v>0</v>
      </c>
      <c r="M12" s="3">
        <f>мальчики!AG12</f>
        <v>0</v>
      </c>
      <c r="N12" s="3">
        <f>мальчики!AH12</f>
        <v>0</v>
      </c>
      <c r="O12" s="3">
        <f>мальчики!AM12</f>
        <v>0</v>
      </c>
      <c r="P12" s="3">
        <f>мальчики!AO12</f>
        <v>0</v>
      </c>
      <c r="Q12" s="3">
        <f>мальчики!AP12</f>
        <v>5</v>
      </c>
    </row>
    <row r="13" spans="1:19" x14ac:dyDescent="0.25">
      <c r="A13">
        <f>мальчики!A13</f>
        <v>9</v>
      </c>
      <c r="B13" s="9">
        <f>мальчики!B13</f>
        <v>0</v>
      </c>
      <c r="C13" s="9">
        <f>мальчики!C13</f>
        <v>0</v>
      </c>
      <c r="D13" s="3">
        <f>мальчики!D13</f>
        <v>60</v>
      </c>
      <c r="E13" s="3">
        <f>мальчики!I13</f>
        <v>0</v>
      </c>
      <c r="F13" s="3">
        <f>мальчики!J13</f>
        <v>60</v>
      </c>
      <c r="G13" s="3">
        <f>мальчики!O13</f>
        <v>0</v>
      </c>
      <c r="H13" s="3">
        <f>мальчики!P13</f>
        <v>80</v>
      </c>
      <c r="I13" s="3">
        <f>мальчики!U13</f>
        <v>0</v>
      </c>
      <c r="J13" s="3">
        <f>мальчики!V13</f>
        <v>10</v>
      </c>
      <c r="K13" s="3">
        <f>мальчики!AA13</f>
        <v>0</v>
      </c>
      <c r="L13" s="3">
        <f>мальчики!AB13</f>
        <v>0</v>
      </c>
      <c r="M13" s="3">
        <f>мальчики!AG13</f>
        <v>0</v>
      </c>
      <c r="N13" s="3">
        <f>мальчики!AH13</f>
        <v>0</v>
      </c>
      <c r="O13" s="3">
        <f>мальчики!AM13</f>
        <v>0</v>
      </c>
      <c r="P13" s="3">
        <f>мальчики!AO13</f>
        <v>0</v>
      </c>
      <c r="Q13" s="3">
        <f>мальчики!AP13</f>
        <v>5</v>
      </c>
    </row>
    <row r="14" spans="1:19" x14ac:dyDescent="0.25">
      <c r="A14">
        <f>мальчики!A14</f>
        <v>10</v>
      </c>
      <c r="B14" s="9">
        <f>мальчики!B14</f>
        <v>0</v>
      </c>
      <c r="C14" s="9">
        <f>мальчики!C14</f>
        <v>0</v>
      </c>
      <c r="D14" s="3">
        <f>мальчики!D14</f>
        <v>60</v>
      </c>
      <c r="E14" s="3">
        <f>мальчики!I14</f>
        <v>0</v>
      </c>
      <c r="F14" s="3">
        <f>мальчики!J14</f>
        <v>60</v>
      </c>
      <c r="G14" s="3">
        <f>мальчики!O14</f>
        <v>0</v>
      </c>
      <c r="H14" s="3">
        <f>мальчики!P14</f>
        <v>80</v>
      </c>
      <c r="I14" s="3">
        <f>мальчики!U14</f>
        <v>0</v>
      </c>
      <c r="J14" s="3">
        <f>мальчики!V14</f>
        <v>10</v>
      </c>
      <c r="K14" s="3">
        <f>мальчики!AA14</f>
        <v>0</v>
      </c>
      <c r="L14" s="3">
        <f>мальчики!AB14</f>
        <v>0</v>
      </c>
      <c r="M14" s="3">
        <f>мальчики!AG14</f>
        <v>0</v>
      </c>
      <c r="N14" s="3">
        <f>мальчики!AH14</f>
        <v>0</v>
      </c>
      <c r="O14" s="3">
        <f>мальчики!AM14</f>
        <v>0</v>
      </c>
      <c r="P14" s="3">
        <f>мальчики!AO14</f>
        <v>0</v>
      </c>
      <c r="Q14" s="3">
        <f>мальчики!AP14</f>
        <v>5</v>
      </c>
    </row>
    <row r="15" spans="1:19" x14ac:dyDescent="0.25">
      <c r="A15">
        <f>мальчики!A15</f>
        <v>11</v>
      </c>
      <c r="B15" s="9">
        <f>мальчики!B15</f>
        <v>0</v>
      </c>
      <c r="C15" s="9">
        <f>мальчики!C15</f>
        <v>0</v>
      </c>
      <c r="D15" s="3">
        <f>мальчики!D15</f>
        <v>60</v>
      </c>
      <c r="E15" s="3">
        <f>мальчики!I15</f>
        <v>0</v>
      </c>
      <c r="F15" s="3">
        <f>мальчики!J15</f>
        <v>60</v>
      </c>
      <c r="G15" s="3">
        <f>мальчики!O15</f>
        <v>0</v>
      </c>
      <c r="H15" s="3">
        <f>мальчики!P15</f>
        <v>80</v>
      </c>
      <c r="I15" s="3">
        <f>мальчики!U15</f>
        <v>0</v>
      </c>
      <c r="J15" s="3">
        <f>мальчики!V15</f>
        <v>10</v>
      </c>
      <c r="K15" s="3">
        <f>мальчики!AA15</f>
        <v>0</v>
      </c>
      <c r="L15" s="3">
        <f>мальчики!AB15</f>
        <v>0</v>
      </c>
      <c r="M15" s="3">
        <f>мальчики!AG15</f>
        <v>0</v>
      </c>
      <c r="N15" s="3">
        <f>мальчики!AH15</f>
        <v>0</v>
      </c>
      <c r="O15" s="3">
        <f>мальчики!AM15</f>
        <v>0</v>
      </c>
      <c r="P15" s="3">
        <f>мальчики!AO15</f>
        <v>0</v>
      </c>
      <c r="Q15" s="3">
        <f>мальчики!AP15</f>
        <v>5</v>
      </c>
    </row>
    <row r="16" spans="1:19" x14ac:dyDescent="0.25">
      <c r="A16">
        <f>мальчики!A16</f>
        <v>12</v>
      </c>
      <c r="B16" s="9">
        <f>мальчики!B16</f>
        <v>0</v>
      </c>
      <c r="C16" s="9">
        <f>мальчики!C16</f>
        <v>0</v>
      </c>
      <c r="D16" s="3">
        <f>мальчики!D16</f>
        <v>60</v>
      </c>
      <c r="E16" s="3">
        <f>мальчики!I16</f>
        <v>0</v>
      </c>
      <c r="F16" s="3">
        <f>мальчики!J16</f>
        <v>60</v>
      </c>
      <c r="G16" s="3">
        <f>мальчики!O16</f>
        <v>0</v>
      </c>
      <c r="H16" s="3">
        <f>мальчики!P16</f>
        <v>80</v>
      </c>
      <c r="I16" s="3">
        <f>мальчики!U16</f>
        <v>0</v>
      </c>
      <c r="J16" s="3">
        <f>мальчики!V16</f>
        <v>10</v>
      </c>
      <c r="K16" s="3">
        <f>мальчики!AA16</f>
        <v>0</v>
      </c>
      <c r="L16" s="3">
        <f>мальчики!AB16</f>
        <v>0</v>
      </c>
      <c r="M16" s="3">
        <f>мальчики!AG16</f>
        <v>0</v>
      </c>
      <c r="N16" s="3">
        <f>мальчики!AH16</f>
        <v>0</v>
      </c>
      <c r="O16" s="3">
        <f>мальчики!AM16</f>
        <v>0</v>
      </c>
      <c r="P16" s="3">
        <f>мальчики!AO16</f>
        <v>0</v>
      </c>
      <c r="Q16" s="3">
        <f>мальчики!AP16</f>
        <v>5</v>
      </c>
    </row>
    <row r="17" spans="1:17" x14ac:dyDescent="0.25">
      <c r="A17">
        <f>мальчики!A17</f>
        <v>13</v>
      </c>
      <c r="B17" s="9">
        <f>мальчики!B17</f>
        <v>0</v>
      </c>
      <c r="C17" s="9">
        <f>мальчики!C17</f>
        <v>0</v>
      </c>
      <c r="D17" s="3">
        <f>мальчики!D17</f>
        <v>60</v>
      </c>
      <c r="E17" s="3">
        <f>мальчики!I17</f>
        <v>0</v>
      </c>
      <c r="F17" s="3">
        <f>мальчики!J17</f>
        <v>60</v>
      </c>
      <c r="G17" s="3">
        <f>мальчики!O17</f>
        <v>0</v>
      </c>
      <c r="H17" s="3">
        <f>мальчики!P17</f>
        <v>80</v>
      </c>
      <c r="I17" s="3">
        <f>мальчики!U17</f>
        <v>0</v>
      </c>
      <c r="J17" s="3">
        <f>мальчики!V17</f>
        <v>10</v>
      </c>
      <c r="K17" s="3">
        <f>мальчики!AA17</f>
        <v>0</v>
      </c>
      <c r="L17" s="3">
        <f>мальчики!AB17</f>
        <v>0</v>
      </c>
      <c r="M17" s="3">
        <f>мальчики!AG17</f>
        <v>0</v>
      </c>
      <c r="N17" s="3">
        <f>мальчики!AH17</f>
        <v>0</v>
      </c>
      <c r="O17" s="3">
        <f>мальчики!AM17</f>
        <v>0</v>
      </c>
      <c r="P17" s="3">
        <f>мальчики!AO17</f>
        <v>0</v>
      </c>
      <c r="Q17" s="3">
        <f>мальчики!AP17</f>
        <v>5</v>
      </c>
    </row>
    <row r="18" spans="1:17" x14ac:dyDescent="0.25">
      <c r="A18">
        <f>мальчики!A18</f>
        <v>14</v>
      </c>
      <c r="B18" s="9">
        <f>мальчики!B18</f>
        <v>0</v>
      </c>
      <c r="C18" s="9">
        <f>мальчики!C18</f>
        <v>0</v>
      </c>
      <c r="D18" s="3">
        <f>мальчики!D18</f>
        <v>60</v>
      </c>
      <c r="E18" s="3">
        <f>мальчики!I18</f>
        <v>0</v>
      </c>
      <c r="F18" s="3">
        <f>мальчики!J18</f>
        <v>60</v>
      </c>
      <c r="G18" s="3">
        <f>мальчики!O18</f>
        <v>0</v>
      </c>
      <c r="H18" s="3">
        <f>мальчики!P18</f>
        <v>80</v>
      </c>
      <c r="I18" s="3">
        <f>мальчики!U18</f>
        <v>0</v>
      </c>
      <c r="J18" s="3">
        <f>мальчики!V18</f>
        <v>10</v>
      </c>
      <c r="K18" s="3">
        <f>мальчики!AA18</f>
        <v>0</v>
      </c>
      <c r="L18" s="3">
        <f>мальчики!AB18</f>
        <v>0</v>
      </c>
      <c r="M18" s="3">
        <f>мальчики!AG18</f>
        <v>0</v>
      </c>
      <c r="N18" s="3">
        <f>мальчики!AH18</f>
        <v>0</v>
      </c>
      <c r="O18" s="3">
        <f>мальчики!AM18</f>
        <v>0</v>
      </c>
      <c r="P18" s="3">
        <f>мальчики!AO18</f>
        <v>0</v>
      </c>
      <c r="Q18" s="3">
        <f>мальчики!AP18</f>
        <v>5</v>
      </c>
    </row>
    <row r="19" spans="1:17" x14ac:dyDescent="0.25">
      <c r="A19">
        <f>мальчики!A19</f>
        <v>15</v>
      </c>
      <c r="B19" s="9">
        <f>мальчики!B19</f>
        <v>0</v>
      </c>
      <c r="C19" s="9">
        <f>мальчики!C19</f>
        <v>0</v>
      </c>
      <c r="D19" s="3">
        <f>мальчики!D19</f>
        <v>60</v>
      </c>
      <c r="E19" s="3">
        <f>мальчики!I19</f>
        <v>0</v>
      </c>
      <c r="F19" s="3">
        <f>мальчики!J19</f>
        <v>60</v>
      </c>
      <c r="G19" s="3">
        <f>мальчики!O19</f>
        <v>0</v>
      </c>
      <c r="H19" s="3">
        <f>мальчики!P19</f>
        <v>80</v>
      </c>
      <c r="I19" s="3">
        <f>мальчики!U19</f>
        <v>0</v>
      </c>
      <c r="J19" s="3">
        <f>мальчики!V19</f>
        <v>10</v>
      </c>
      <c r="K19" s="3">
        <f>мальчики!AA19</f>
        <v>0</v>
      </c>
      <c r="L19" s="3">
        <f>мальчики!AB19</f>
        <v>0</v>
      </c>
      <c r="M19" s="3">
        <f>мальчики!AG19</f>
        <v>0</v>
      </c>
      <c r="N19" s="3">
        <f>мальчики!AH19</f>
        <v>0</v>
      </c>
      <c r="O19" s="3">
        <f>мальчики!AM19</f>
        <v>0</v>
      </c>
      <c r="P19" s="3">
        <f>мальчики!AO19</f>
        <v>0</v>
      </c>
      <c r="Q19" s="3">
        <f>мальчики!AP19</f>
        <v>5</v>
      </c>
    </row>
    <row r="20" spans="1:17" x14ac:dyDescent="0.25">
      <c r="A20">
        <f>мальчики!A20</f>
        <v>16</v>
      </c>
      <c r="B20" s="9">
        <f>мальчики!B20</f>
        <v>0</v>
      </c>
      <c r="C20" s="9">
        <f>мальчики!C20</f>
        <v>0</v>
      </c>
      <c r="D20" s="3">
        <f>мальчики!D20</f>
        <v>60</v>
      </c>
      <c r="E20" s="3">
        <f>мальчики!I20</f>
        <v>0</v>
      </c>
      <c r="F20" s="3">
        <f>мальчики!J20</f>
        <v>60</v>
      </c>
      <c r="G20" s="3">
        <f>мальчики!O20</f>
        <v>0</v>
      </c>
      <c r="H20" s="3">
        <f>мальчики!P20</f>
        <v>80</v>
      </c>
      <c r="I20" s="3">
        <f>мальчики!U20</f>
        <v>0</v>
      </c>
      <c r="J20" s="3">
        <f>мальчики!V20</f>
        <v>10</v>
      </c>
      <c r="K20" s="3">
        <f>мальчики!AA20</f>
        <v>0</v>
      </c>
      <c r="L20" s="3">
        <f>мальчики!AB20</f>
        <v>0</v>
      </c>
      <c r="M20" s="3">
        <f>мальчики!AG20</f>
        <v>0</v>
      </c>
      <c r="N20" s="3">
        <f>мальчики!AH20</f>
        <v>0</v>
      </c>
      <c r="O20" s="3">
        <f>мальчики!AM20</f>
        <v>0</v>
      </c>
      <c r="P20" s="3">
        <f>мальчики!AO20</f>
        <v>0</v>
      </c>
      <c r="Q20" s="3">
        <f>мальчики!AP20</f>
        <v>5</v>
      </c>
    </row>
    <row r="21" spans="1:17" x14ac:dyDescent="0.25">
      <c r="A21">
        <f>мальчики!A21</f>
        <v>17</v>
      </c>
      <c r="B21" s="9">
        <f>мальчики!B21</f>
        <v>0</v>
      </c>
      <c r="C21" s="9">
        <f>мальчики!C21</f>
        <v>0</v>
      </c>
      <c r="D21" s="3">
        <f>мальчики!D21</f>
        <v>60</v>
      </c>
      <c r="E21" s="3">
        <f>мальчики!I21</f>
        <v>0</v>
      </c>
      <c r="F21" s="3">
        <f>мальчики!J21</f>
        <v>60</v>
      </c>
      <c r="G21" s="3">
        <f>мальчики!O21</f>
        <v>0</v>
      </c>
      <c r="H21" s="3">
        <f>мальчики!P21</f>
        <v>80</v>
      </c>
      <c r="I21" s="3">
        <f>мальчики!U21</f>
        <v>0</v>
      </c>
      <c r="J21" s="3">
        <f>мальчики!V21</f>
        <v>10</v>
      </c>
      <c r="K21" s="3">
        <f>мальчики!AA21</f>
        <v>0</v>
      </c>
      <c r="L21" s="3">
        <f>мальчики!AB21</f>
        <v>0</v>
      </c>
      <c r="M21" s="3">
        <f>мальчики!AG21</f>
        <v>0</v>
      </c>
      <c r="N21" s="3">
        <f>мальчики!AH21</f>
        <v>0</v>
      </c>
      <c r="O21" s="3">
        <f>мальчики!AM21</f>
        <v>0</v>
      </c>
      <c r="P21" s="3">
        <f>мальчики!AO21</f>
        <v>0</v>
      </c>
      <c r="Q21" s="3">
        <f>мальчики!AP21</f>
        <v>5</v>
      </c>
    </row>
    <row r="22" spans="1:17" x14ac:dyDescent="0.25">
      <c r="A22">
        <f>мальчики!A22</f>
        <v>18</v>
      </c>
      <c r="B22" s="9">
        <f>мальчики!B22</f>
        <v>0</v>
      </c>
      <c r="C22" s="9">
        <f>мальчики!C22</f>
        <v>0</v>
      </c>
      <c r="D22" s="3">
        <f>мальчики!D22</f>
        <v>60</v>
      </c>
      <c r="E22" s="3">
        <f>мальчики!I22</f>
        <v>0</v>
      </c>
      <c r="F22" s="3">
        <f>мальчики!J22</f>
        <v>60</v>
      </c>
      <c r="G22" s="3">
        <f>мальчики!O22</f>
        <v>0</v>
      </c>
      <c r="H22" s="3">
        <f>мальчики!P22</f>
        <v>80</v>
      </c>
      <c r="I22" s="3">
        <f>мальчики!U22</f>
        <v>0</v>
      </c>
      <c r="J22" s="3">
        <f>мальчики!V22</f>
        <v>10</v>
      </c>
      <c r="K22" s="3">
        <f>мальчики!AA22</f>
        <v>0</v>
      </c>
      <c r="L22" s="3">
        <f>мальчики!AB22</f>
        <v>0</v>
      </c>
      <c r="M22" s="3">
        <f>мальчики!AG22</f>
        <v>0</v>
      </c>
      <c r="N22" s="3">
        <f>мальчики!AH22</f>
        <v>0</v>
      </c>
      <c r="O22" s="3">
        <f>мальчики!AM22</f>
        <v>0</v>
      </c>
      <c r="P22" s="3">
        <f>мальчики!AO22</f>
        <v>0</v>
      </c>
      <c r="Q22" s="3">
        <f>мальчики!AP22</f>
        <v>5</v>
      </c>
    </row>
    <row r="23" spans="1:17" x14ac:dyDescent="0.25">
      <c r="A23">
        <f>мальчики!A23</f>
        <v>19</v>
      </c>
      <c r="B23" s="9">
        <f>мальчики!B23</f>
        <v>0</v>
      </c>
      <c r="C23" s="9">
        <f>мальчики!C23</f>
        <v>0</v>
      </c>
      <c r="D23" s="3">
        <f>мальчики!D23</f>
        <v>60</v>
      </c>
      <c r="E23" s="3">
        <f>мальчики!I23</f>
        <v>0</v>
      </c>
      <c r="F23" s="3">
        <f>мальчики!J23</f>
        <v>60</v>
      </c>
      <c r="G23" s="3">
        <f>мальчики!O23</f>
        <v>0</v>
      </c>
      <c r="H23" s="3">
        <f>мальчики!P23</f>
        <v>80</v>
      </c>
      <c r="I23" s="3">
        <f>мальчики!U23</f>
        <v>0</v>
      </c>
      <c r="J23" s="3">
        <f>мальчики!V23</f>
        <v>10</v>
      </c>
      <c r="K23" s="3">
        <f>мальчики!AA23</f>
        <v>0</v>
      </c>
      <c r="L23" s="3">
        <f>мальчики!AB23</f>
        <v>0</v>
      </c>
      <c r="M23" s="3">
        <f>мальчики!AG23</f>
        <v>0</v>
      </c>
      <c r="N23" s="3">
        <f>мальчики!AH23</f>
        <v>0</v>
      </c>
      <c r="O23" s="3">
        <f>мальчики!AM23</f>
        <v>0</v>
      </c>
      <c r="P23" s="3">
        <f>мальчики!AO23</f>
        <v>0</v>
      </c>
      <c r="Q23" s="3">
        <f>мальчики!AP23</f>
        <v>5</v>
      </c>
    </row>
    <row r="24" spans="1:17" x14ac:dyDescent="0.25">
      <c r="A24">
        <f>мальчики!A24</f>
        <v>20</v>
      </c>
      <c r="B24" s="9">
        <f>мальчики!B24</f>
        <v>0</v>
      </c>
      <c r="C24" s="9">
        <f>мальчики!C24</f>
        <v>0</v>
      </c>
      <c r="D24" s="3">
        <f>мальчики!D24</f>
        <v>60</v>
      </c>
      <c r="E24" s="3">
        <f>мальчики!I24</f>
        <v>0</v>
      </c>
      <c r="F24" s="3">
        <f>мальчики!J24</f>
        <v>60</v>
      </c>
      <c r="G24" s="3">
        <f>мальчики!O24</f>
        <v>0</v>
      </c>
      <c r="H24" s="3">
        <f>мальчики!P24</f>
        <v>80</v>
      </c>
      <c r="I24" s="3">
        <f>мальчики!U24</f>
        <v>0</v>
      </c>
      <c r="J24" s="3">
        <f>мальчики!V24</f>
        <v>10</v>
      </c>
      <c r="K24" s="3">
        <f>мальчики!AA24</f>
        <v>0</v>
      </c>
      <c r="L24" s="3">
        <f>мальчики!AB24</f>
        <v>0</v>
      </c>
      <c r="M24" s="3">
        <f>мальчики!AG24</f>
        <v>0</v>
      </c>
      <c r="N24" s="3">
        <f>мальчики!AH24</f>
        <v>0</v>
      </c>
      <c r="O24" s="3">
        <f>мальчики!AM24</f>
        <v>0</v>
      </c>
      <c r="P24" s="3">
        <f>мальчики!AO24</f>
        <v>0</v>
      </c>
      <c r="Q24" s="3">
        <f>мальчики!AP24</f>
        <v>5</v>
      </c>
    </row>
    <row r="25" spans="1:17" x14ac:dyDescent="0.25">
      <c r="A25">
        <f>мальчики!A25</f>
        <v>21</v>
      </c>
      <c r="B25" s="9">
        <f>мальчики!B25</f>
        <v>0</v>
      </c>
      <c r="C25" s="9">
        <f>мальчики!C25</f>
        <v>0</v>
      </c>
      <c r="D25" s="3">
        <f>мальчики!D25</f>
        <v>60</v>
      </c>
      <c r="E25" s="3">
        <f>мальчики!I25</f>
        <v>0</v>
      </c>
      <c r="F25" s="3">
        <f>мальчики!J25</f>
        <v>60</v>
      </c>
      <c r="G25" s="3">
        <f>мальчики!O25</f>
        <v>0</v>
      </c>
      <c r="H25" s="3">
        <f>мальчики!P25</f>
        <v>80</v>
      </c>
      <c r="I25" s="3">
        <f>мальчики!U25</f>
        <v>0</v>
      </c>
      <c r="J25" s="3">
        <f>мальчики!V25</f>
        <v>10</v>
      </c>
      <c r="K25" s="3">
        <f>мальчики!AA25</f>
        <v>0</v>
      </c>
      <c r="L25" s="3">
        <f>мальчики!AB25</f>
        <v>0</v>
      </c>
      <c r="M25" s="3">
        <f>мальчики!AG25</f>
        <v>0</v>
      </c>
      <c r="N25" s="3">
        <f>мальчики!AH25</f>
        <v>0</v>
      </c>
      <c r="O25" s="3">
        <f>мальчики!AM25</f>
        <v>0</v>
      </c>
      <c r="P25" s="3">
        <f>мальчики!AO25</f>
        <v>0</v>
      </c>
      <c r="Q25" s="3">
        <f>мальчики!AP25</f>
        <v>5</v>
      </c>
    </row>
    <row r="26" spans="1:17" x14ac:dyDescent="0.25">
      <c r="A26">
        <f>мальчики!A26</f>
        <v>22</v>
      </c>
      <c r="B26" s="9">
        <f>мальчики!B26</f>
        <v>0</v>
      </c>
      <c r="C26" s="9">
        <f>мальчики!C26</f>
        <v>0</v>
      </c>
      <c r="D26" s="3">
        <f>мальчики!D26</f>
        <v>60</v>
      </c>
      <c r="E26" s="3">
        <f>мальчики!I26</f>
        <v>0</v>
      </c>
      <c r="F26" s="3">
        <f>мальчики!J26</f>
        <v>60</v>
      </c>
      <c r="G26" s="3">
        <f>мальчики!O26</f>
        <v>0</v>
      </c>
      <c r="H26" s="3">
        <f>мальчики!P26</f>
        <v>80</v>
      </c>
      <c r="I26" s="3">
        <f>мальчики!U26</f>
        <v>0</v>
      </c>
      <c r="J26" s="3">
        <f>мальчики!V26</f>
        <v>10</v>
      </c>
      <c r="K26" s="3">
        <f>мальчики!AA26</f>
        <v>0</v>
      </c>
      <c r="L26" s="3">
        <f>мальчики!AB26</f>
        <v>0</v>
      </c>
      <c r="M26" s="3">
        <f>мальчики!AG26</f>
        <v>0</v>
      </c>
      <c r="N26" s="3">
        <f>мальчики!AH26</f>
        <v>0</v>
      </c>
      <c r="O26" s="3">
        <f>мальчики!AM26</f>
        <v>0</v>
      </c>
      <c r="P26" s="3">
        <f>мальчики!AO26</f>
        <v>0</v>
      </c>
      <c r="Q26" s="3">
        <f>мальчики!AP26</f>
        <v>5</v>
      </c>
    </row>
    <row r="27" spans="1:17" x14ac:dyDescent="0.25">
      <c r="A27">
        <f>мальчики!A27</f>
        <v>23</v>
      </c>
      <c r="B27" s="9">
        <f>мальчики!B27</f>
        <v>0</v>
      </c>
      <c r="C27" s="9">
        <f>мальчики!C27</f>
        <v>0</v>
      </c>
      <c r="D27" s="3">
        <f>мальчики!D27</f>
        <v>60</v>
      </c>
      <c r="E27" s="3">
        <f>мальчики!I27</f>
        <v>0</v>
      </c>
      <c r="F27" s="3">
        <f>мальчики!J27</f>
        <v>60</v>
      </c>
      <c r="G27" s="3">
        <f>мальчики!O27</f>
        <v>0</v>
      </c>
      <c r="H27" s="3">
        <f>мальчики!P27</f>
        <v>80</v>
      </c>
      <c r="I27" s="3">
        <f>мальчики!U27</f>
        <v>0</v>
      </c>
      <c r="J27" s="3">
        <f>мальчики!V27</f>
        <v>10</v>
      </c>
      <c r="K27" s="3">
        <f>мальчики!AA27</f>
        <v>0</v>
      </c>
      <c r="L27" s="3">
        <f>мальчики!AB27</f>
        <v>0</v>
      </c>
      <c r="M27" s="3">
        <f>мальчики!AG27</f>
        <v>0</v>
      </c>
      <c r="N27" s="3">
        <f>мальчики!AH27</f>
        <v>0</v>
      </c>
      <c r="O27" s="3">
        <f>мальчики!AM27</f>
        <v>0</v>
      </c>
      <c r="P27" s="3">
        <f>мальчики!AO27</f>
        <v>0</v>
      </c>
      <c r="Q27" s="3">
        <f>мальчики!AP27</f>
        <v>5</v>
      </c>
    </row>
    <row r="28" spans="1:17" x14ac:dyDescent="0.25">
      <c r="A28">
        <f>мальчики!A28</f>
        <v>24</v>
      </c>
      <c r="B28" s="9">
        <f>мальчики!B28</f>
        <v>0</v>
      </c>
      <c r="C28" s="9">
        <f>мальчики!C28</f>
        <v>0</v>
      </c>
      <c r="D28" s="3">
        <f>мальчики!D28</f>
        <v>60</v>
      </c>
      <c r="E28" s="3">
        <f>мальчики!I28</f>
        <v>0</v>
      </c>
      <c r="F28" s="3">
        <f>мальчики!J28</f>
        <v>60</v>
      </c>
      <c r="G28" s="3">
        <f>мальчики!O28</f>
        <v>0</v>
      </c>
      <c r="H28" s="3">
        <f>мальчики!P28</f>
        <v>80</v>
      </c>
      <c r="I28" s="3">
        <f>мальчики!U28</f>
        <v>0</v>
      </c>
      <c r="J28" s="3">
        <f>мальчики!V28</f>
        <v>10</v>
      </c>
      <c r="K28" s="3">
        <f>мальчики!AA28</f>
        <v>0</v>
      </c>
      <c r="L28" s="3">
        <f>мальчики!AB28</f>
        <v>0</v>
      </c>
      <c r="M28" s="3">
        <f>мальчики!AG28</f>
        <v>0</v>
      </c>
      <c r="N28" s="3">
        <f>мальчики!AH28</f>
        <v>0</v>
      </c>
      <c r="O28" s="3">
        <f>мальчики!AM28</f>
        <v>0</v>
      </c>
      <c r="P28" s="3">
        <f>мальчики!AO28</f>
        <v>0</v>
      </c>
      <c r="Q28" s="3">
        <f>мальчики!AP28</f>
        <v>5</v>
      </c>
    </row>
    <row r="29" spans="1:17" x14ac:dyDescent="0.25">
      <c r="A29">
        <f>мальчики!A29</f>
        <v>25</v>
      </c>
      <c r="B29" s="9">
        <f>мальчики!B29</f>
        <v>0</v>
      </c>
      <c r="C29" s="9">
        <f>мальчики!C29</f>
        <v>0</v>
      </c>
      <c r="D29" s="3">
        <f>мальчики!D29</f>
        <v>60</v>
      </c>
      <c r="E29" s="3">
        <f>мальчики!I29</f>
        <v>0</v>
      </c>
      <c r="F29" s="3">
        <f>мальчики!J29</f>
        <v>60</v>
      </c>
      <c r="G29" s="3">
        <f>мальчики!O29</f>
        <v>0</v>
      </c>
      <c r="H29" s="3">
        <f>мальчики!P29</f>
        <v>80</v>
      </c>
      <c r="I29" s="3">
        <f>мальчики!U29</f>
        <v>0</v>
      </c>
      <c r="J29" s="3">
        <f>мальчики!V29</f>
        <v>10</v>
      </c>
      <c r="K29" s="3">
        <f>мальчики!AA29</f>
        <v>0</v>
      </c>
      <c r="L29" s="3">
        <f>мальчики!AB29</f>
        <v>0</v>
      </c>
      <c r="M29" s="3">
        <f>мальчики!AG29</f>
        <v>0</v>
      </c>
      <c r="N29" s="3">
        <f>мальчики!AH29</f>
        <v>0</v>
      </c>
      <c r="O29" s="3">
        <f>мальчики!AM29</f>
        <v>0</v>
      </c>
      <c r="P29" s="3">
        <f>мальчики!AO29</f>
        <v>0</v>
      </c>
      <c r="Q29" s="3">
        <f>мальчики!AP29</f>
        <v>5</v>
      </c>
    </row>
    <row r="30" spans="1:17" x14ac:dyDescent="0.25">
      <c r="A30">
        <f>мальчики!A30</f>
        <v>26</v>
      </c>
      <c r="B30" s="9">
        <f>мальчики!B30</f>
        <v>0</v>
      </c>
      <c r="C30" s="9">
        <f>мальчики!C30</f>
        <v>0</v>
      </c>
      <c r="D30" s="3">
        <f>мальчики!D30</f>
        <v>60</v>
      </c>
      <c r="E30" s="3">
        <f>мальчики!I30</f>
        <v>0</v>
      </c>
      <c r="F30" s="3">
        <f>мальчики!J30</f>
        <v>60</v>
      </c>
      <c r="G30" s="3">
        <f>мальчики!O30</f>
        <v>0</v>
      </c>
      <c r="H30" s="3">
        <f>мальчики!P30</f>
        <v>80</v>
      </c>
      <c r="I30" s="3">
        <f>мальчики!U30</f>
        <v>0</v>
      </c>
      <c r="J30" s="3">
        <f>мальчики!V30</f>
        <v>10</v>
      </c>
      <c r="K30" s="3">
        <f>мальчики!AA30</f>
        <v>0</v>
      </c>
      <c r="L30" s="3">
        <f>мальчики!AB30</f>
        <v>0</v>
      </c>
      <c r="M30" s="3">
        <f>мальчики!AG30</f>
        <v>0</v>
      </c>
      <c r="N30" s="3">
        <f>мальчики!AH30</f>
        <v>0</v>
      </c>
      <c r="O30" s="3">
        <f>мальчики!AM30</f>
        <v>0</v>
      </c>
      <c r="P30" s="3">
        <f>мальчики!AO30</f>
        <v>0</v>
      </c>
      <c r="Q30" s="3">
        <f>мальчики!AP30</f>
        <v>5</v>
      </c>
    </row>
    <row r="31" spans="1:17" x14ac:dyDescent="0.25">
      <c r="A31">
        <f>мальчики!A31</f>
        <v>27</v>
      </c>
      <c r="B31" s="9">
        <f>мальчики!B31</f>
        <v>0</v>
      </c>
      <c r="C31" s="9">
        <f>мальчики!C31</f>
        <v>0</v>
      </c>
      <c r="D31" s="3">
        <f>мальчики!D31</f>
        <v>60</v>
      </c>
      <c r="E31" s="3">
        <f>мальчики!I31</f>
        <v>0</v>
      </c>
      <c r="F31" s="3">
        <f>мальчики!J31</f>
        <v>60</v>
      </c>
      <c r="G31" s="3">
        <f>мальчики!O31</f>
        <v>0</v>
      </c>
      <c r="H31" s="3">
        <f>мальчики!P31</f>
        <v>80</v>
      </c>
      <c r="I31" s="3">
        <f>мальчики!U31</f>
        <v>0</v>
      </c>
      <c r="J31" s="3">
        <f>мальчики!V31</f>
        <v>10</v>
      </c>
      <c r="K31" s="3">
        <f>мальчики!AA31</f>
        <v>0</v>
      </c>
      <c r="L31" s="3">
        <f>мальчики!AB31</f>
        <v>0</v>
      </c>
      <c r="M31" s="3">
        <f>мальчики!AG31</f>
        <v>0</v>
      </c>
      <c r="N31" s="3">
        <f>мальчики!AH31</f>
        <v>0</v>
      </c>
      <c r="O31" s="3">
        <f>мальчики!AM31</f>
        <v>0</v>
      </c>
      <c r="P31" s="3">
        <f>мальчики!AO31</f>
        <v>0</v>
      </c>
      <c r="Q31" s="3">
        <f>мальчики!AP31</f>
        <v>5</v>
      </c>
    </row>
    <row r="32" spans="1:17" x14ac:dyDescent="0.25">
      <c r="A32">
        <f>мальчики!A32</f>
        <v>28</v>
      </c>
      <c r="B32" s="9">
        <f>мальчики!B32</f>
        <v>0</v>
      </c>
      <c r="C32" s="9">
        <f>мальчики!C32</f>
        <v>0</v>
      </c>
      <c r="D32" s="3">
        <f>мальчики!D32</f>
        <v>60</v>
      </c>
      <c r="E32" s="3">
        <f>мальчики!I32</f>
        <v>0</v>
      </c>
      <c r="F32" s="3">
        <f>мальчики!J32</f>
        <v>60</v>
      </c>
      <c r="G32" s="3">
        <f>мальчики!O32</f>
        <v>0</v>
      </c>
      <c r="H32" s="3">
        <f>мальчики!P32</f>
        <v>80</v>
      </c>
      <c r="I32" s="3">
        <f>мальчики!U32</f>
        <v>0</v>
      </c>
      <c r="J32" s="3">
        <f>мальчики!V32</f>
        <v>10</v>
      </c>
      <c r="K32" s="3">
        <f>мальчики!AA32</f>
        <v>0</v>
      </c>
      <c r="L32" s="3">
        <f>мальчики!AB32</f>
        <v>0</v>
      </c>
      <c r="M32" s="3">
        <f>мальчики!AG32</f>
        <v>0</v>
      </c>
      <c r="N32" s="3">
        <f>мальчики!AH32</f>
        <v>0</v>
      </c>
      <c r="O32" s="3">
        <f>мальчики!AM32</f>
        <v>0</v>
      </c>
      <c r="P32" s="3">
        <f>мальчики!AO32</f>
        <v>0</v>
      </c>
      <c r="Q32" s="3">
        <f>мальчики!AP32</f>
        <v>5</v>
      </c>
    </row>
    <row r="33" spans="1:17" x14ac:dyDescent="0.25">
      <c r="A33">
        <f>мальчики!A33</f>
        <v>29</v>
      </c>
      <c r="B33" s="9">
        <f>мальчики!B33</f>
        <v>0</v>
      </c>
      <c r="C33" s="9">
        <f>мальчики!C33</f>
        <v>0</v>
      </c>
      <c r="D33" s="3">
        <f>мальчики!D33</f>
        <v>60</v>
      </c>
      <c r="E33" s="3">
        <f>мальчики!I33</f>
        <v>0</v>
      </c>
      <c r="F33" s="3">
        <f>мальчики!J33</f>
        <v>60</v>
      </c>
      <c r="G33" s="3">
        <f>мальчики!O33</f>
        <v>0</v>
      </c>
      <c r="H33" s="3">
        <f>мальчики!P33</f>
        <v>80</v>
      </c>
      <c r="I33" s="3">
        <f>мальчики!U33</f>
        <v>0</v>
      </c>
      <c r="J33" s="3">
        <f>мальчики!V33</f>
        <v>10</v>
      </c>
      <c r="K33" s="3">
        <f>мальчики!AA33</f>
        <v>0</v>
      </c>
      <c r="L33" s="3">
        <f>мальчики!AB33</f>
        <v>0</v>
      </c>
      <c r="M33" s="3">
        <f>мальчики!AG33</f>
        <v>0</v>
      </c>
      <c r="N33" s="3">
        <f>мальчики!AH33</f>
        <v>0</v>
      </c>
      <c r="O33" s="3">
        <f>мальчики!AM33</f>
        <v>0</v>
      </c>
      <c r="P33" s="3">
        <f>мальчики!AO33</f>
        <v>0</v>
      </c>
      <c r="Q33" s="3">
        <f>мальчики!AP33</f>
        <v>5</v>
      </c>
    </row>
    <row r="34" spans="1:17" x14ac:dyDescent="0.25">
      <c r="A34">
        <f>мальчики!A34</f>
        <v>30</v>
      </c>
      <c r="B34" s="9">
        <f>мальчики!B34</f>
        <v>0</v>
      </c>
      <c r="C34" s="9">
        <f>мальчики!C34</f>
        <v>0</v>
      </c>
      <c r="D34" s="3">
        <f>мальчики!D34</f>
        <v>60</v>
      </c>
      <c r="E34" s="3">
        <f>мальчики!I34</f>
        <v>0</v>
      </c>
      <c r="F34" s="3">
        <f>мальчики!J34</f>
        <v>60</v>
      </c>
      <c r="G34" s="3">
        <f>мальчики!O34</f>
        <v>0</v>
      </c>
      <c r="H34" s="3">
        <f>мальчики!P34</f>
        <v>80</v>
      </c>
      <c r="I34" s="3">
        <f>мальчики!U34</f>
        <v>0</v>
      </c>
      <c r="J34" s="3">
        <f>мальчики!V34</f>
        <v>10</v>
      </c>
      <c r="K34" s="3">
        <f>мальчики!AA34</f>
        <v>0</v>
      </c>
      <c r="L34" s="3">
        <f>мальчики!AB34</f>
        <v>0</v>
      </c>
      <c r="M34" s="3">
        <f>мальчики!AG34</f>
        <v>0</v>
      </c>
      <c r="N34" s="3">
        <f>мальчики!AH34</f>
        <v>0</v>
      </c>
      <c r="O34" s="3">
        <f>мальчики!AM34</f>
        <v>0</v>
      </c>
      <c r="P34" s="3">
        <f>мальчики!AO34</f>
        <v>0</v>
      </c>
      <c r="Q34" s="3">
        <f>мальчики!AP34</f>
        <v>5</v>
      </c>
    </row>
    <row r="35" spans="1:17" x14ac:dyDescent="0.25">
      <c r="A35">
        <f>мальчики!A35</f>
        <v>31</v>
      </c>
      <c r="B35" s="9">
        <f>мальчики!B35</f>
        <v>0</v>
      </c>
      <c r="C35" s="9">
        <f>мальчики!C35</f>
        <v>0</v>
      </c>
      <c r="D35" s="3">
        <f>мальчики!D35</f>
        <v>60</v>
      </c>
      <c r="E35" s="3">
        <f>мальчики!I35</f>
        <v>0</v>
      </c>
      <c r="F35" s="3">
        <f>мальчики!J35</f>
        <v>60</v>
      </c>
      <c r="G35" s="3">
        <f>мальчики!O35</f>
        <v>0</v>
      </c>
      <c r="H35" s="3">
        <f>мальчики!P35</f>
        <v>80</v>
      </c>
      <c r="I35" s="3">
        <f>мальчики!U35</f>
        <v>0</v>
      </c>
      <c r="J35" s="3">
        <f>мальчики!V35</f>
        <v>10</v>
      </c>
      <c r="K35" s="3">
        <f>мальчики!AA35</f>
        <v>0</v>
      </c>
      <c r="L35" s="3">
        <f>мальчики!AB35</f>
        <v>0</v>
      </c>
      <c r="M35" s="3">
        <f>мальчики!AG35</f>
        <v>0</v>
      </c>
      <c r="N35" s="3">
        <f>мальчики!AH35</f>
        <v>0</v>
      </c>
      <c r="O35" s="3">
        <f>мальчики!AM35</f>
        <v>0</v>
      </c>
      <c r="P35" s="3">
        <f>мальчики!AO35</f>
        <v>0</v>
      </c>
      <c r="Q35" s="3">
        <f>мальчики!AP35</f>
        <v>5</v>
      </c>
    </row>
    <row r="36" spans="1:17" x14ac:dyDescent="0.25">
      <c r="A36">
        <f>мальчики!A36</f>
        <v>32</v>
      </c>
      <c r="B36" s="9">
        <f>мальчики!B36</f>
        <v>0</v>
      </c>
      <c r="C36" s="9">
        <f>мальчики!C36</f>
        <v>0</v>
      </c>
      <c r="D36" s="3">
        <f>мальчики!D36</f>
        <v>60</v>
      </c>
      <c r="E36" s="3">
        <f>мальчики!I36</f>
        <v>0</v>
      </c>
      <c r="F36" s="3">
        <f>мальчики!J36</f>
        <v>60</v>
      </c>
      <c r="G36" s="3">
        <f>мальчики!O36</f>
        <v>0</v>
      </c>
      <c r="H36" s="3">
        <f>мальчики!P36</f>
        <v>80</v>
      </c>
      <c r="I36" s="3">
        <f>мальчики!U36</f>
        <v>0</v>
      </c>
      <c r="J36" s="3">
        <f>мальчики!V36</f>
        <v>10</v>
      </c>
      <c r="K36" s="3">
        <f>мальчики!AA36</f>
        <v>0</v>
      </c>
      <c r="L36" s="3">
        <f>мальчики!AB36</f>
        <v>0</v>
      </c>
      <c r="M36" s="3">
        <f>мальчики!AG36</f>
        <v>0</v>
      </c>
      <c r="N36" s="3">
        <f>мальчики!AH36</f>
        <v>0</v>
      </c>
      <c r="O36" s="3">
        <f>мальчики!AM36</f>
        <v>0</v>
      </c>
      <c r="P36" s="3">
        <f>мальчики!AO36</f>
        <v>0</v>
      </c>
      <c r="Q36" s="3">
        <f>мальчики!AP36</f>
        <v>5</v>
      </c>
    </row>
    <row r="37" spans="1:17" x14ac:dyDescent="0.25">
      <c r="A37">
        <f>мальчики!A37</f>
        <v>33</v>
      </c>
      <c r="B37" s="9">
        <f>мальчики!B37</f>
        <v>0</v>
      </c>
      <c r="C37" s="9">
        <f>мальчики!C37</f>
        <v>0</v>
      </c>
      <c r="D37" s="3">
        <f>мальчики!D37</f>
        <v>60</v>
      </c>
      <c r="E37" s="3">
        <f>мальчики!I37</f>
        <v>0</v>
      </c>
      <c r="F37" s="3">
        <f>мальчики!J37</f>
        <v>60</v>
      </c>
      <c r="G37" s="3">
        <f>мальчики!O37</f>
        <v>0</v>
      </c>
      <c r="H37" s="3">
        <f>мальчики!P37</f>
        <v>80</v>
      </c>
      <c r="I37" s="3">
        <f>мальчики!U37</f>
        <v>0</v>
      </c>
      <c r="J37" s="3">
        <f>мальчики!V37</f>
        <v>10</v>
      </c>
      <c r="K37" s="3">
        <f>мальчики!AA37</f>
        <v>0</v>
      </c>
      <c r="L37" s="3">
        <f>мальчики!AB37</f>
        <v>0</v>
      </c>
      <c r="M37" s="3">
        <f>мальчики!AG37</f>
        <v>0</v>
      </c>
      <c r="N37" s="3">
        <f>мальчики!AH37</f>
        <v>0</v>
      </c>
      <c r="O37" s="3">
        <f>мальчики!AM37</f>
        <v>0</v>
      </c>
      <c r="P37" s="3">
        <f>мальчики!AO37</f>
        <v>0</v>
      </c>
      <c r="Q37" s="3">
        <f>мальчики!AP37</f>
        <v>5</v>
      </c>
    </row>
    <row r="38" spans="1:17" x14ac:dyDescent="0.25">
      <c r="A38">
        <f>мальчики!A38</f>
        <v>34</v>
      </c>
      <c r="B38" s="9">
        <f>мальчики!B38</f>
        <v>0</v>
      </c>
      <c r="C38" s="9">
        <f>мальчики!C38</f>
        <v>0</v>
      </c>
      <c r="D38" s="3">
        <f>мальчики!D38</f>
        <v>60</v>
      </c>
      <c r="E38" s="3">
        <f>мальчики!I38</f>
        <v>0</v>
      </c>
      <c r="F38" s="3">
        <f>мальчики!J38</f>
        <v>60</v>
      </c>
      <c r="G38" s="3">
        <f>мальчики!O38</f>
        <v>0</v>
      </c>
      <c r="H38" s="3">
        <f>мальчики!P38</f>
        <v>80</v>
      </c>
      <c r="I38" s="3">
        <f>мальчики!U38</f>
        <v>0</v>
      </c>
      <c r="J38" s="3">
        <f>мальчики!V38</f>
        <v>10</v>
      </c>
      <c r="K38" s="3">
        <f>мальчики!AA38</f>
        <v>0</v>
      </c>
      <c r="L38" s="3">
        <f>мальчики!AB38</f>
        <v>0</v>
      </c>
      <c r="M38" s="3">
        <f>мальчики!AG38</f>
        <v>0</v>
      </c>
      <c r="N38" s="3">
        <f>мальчики!AH38</f>
        <v>0</v>
      </c>
      <c r="O38" s="3">
        <f>мальчики!AM38</f>
        <v>0</v>
      </c>
      <c r="P38" s="3">
        <f>мальчики!AO38</f>
        <v>0</v>
      </c>
      <c r="Q38" s="3">
        <f>мальчики!AP38</f>
        <v>5</v>
      </c>
    </row>
    <row r="39" spans="1:17" x14ac:dyDescent="0.25">
      <c r="A39">
        <f>мальчики!A39</f>
        <v>35</v>
      </c>
      <c r="B39" s="9">
        <f>мальчики!B39</f>
        <v>0</v>
      </c>
      <c r="C39" s="9">
        <f>мальчики!C39</f>
        <v>0</v>
      </c>
      <c r="D39" s="3">
        <f>мальчики!D39</f>
        <v>60</v>
      </c>
      <c r="E39" s="3">
        <f>мальчики!I39</f>
        <v>0</v>
      </c>
      <c r="F39" s="3">
        <f>мальчики!J39</f>
        <v>60</v>
      </c>
      <c r="G39" s="3">
        <f>мальчики!O39</f>
        <v>0</v>
      </c>
      <c r="H39" s="3">
        <f>мальчики!P39</f>
        <v>80</v>
      </c>
      <c r="I39" s="3">
        <f>мальчики!U39</f>
        <v>0</v>
      </c>
      <c r="J39" s="3">
        <f>мальчики!V39</f>
        <v>10</v>
      </c>
      <c r="K39" s="3">
        <f>мальчики!AA39</f>
        <v>0</v>
      </c>
      <c r="L39" s="3">
        <f>мальчики!AB39</f>
        <v>0</v>
      </c>
      <c r="M39" s="3">
        <f>мальчики!AG39</f>
        <v>0</v>
      </c>
      <c r="N39" s="3">
        <f>мальчики!AH39</f>
        <v>0</v>
      </c>
      <c r="O39" s="3">
        <f>мальчики!AM39</f>
        <v>0</v>
      </c>
      <c r="P39" s="3">
        <f>мальчики!AO39</f>
        <v>0</v>
      </c>
      <c r="Q39" s="3">
        <f>мальчики!AP39</f>
        <v>5</v>
      </c>
    </row>
    <row r="40" spans="1:17" x14ac:dyDescent="0.25">
      <c r="A40">
        <f>мальчики!A40</f>
        <v>36</v>
      </c>
      <c r="B40" s="9">
        <f>мальчики!B40</f>
        <v>0</v>
      </c>
      <c r="C40" s="9">
        <f>мальчики!C40</f>
        <v>0</v>
      </c>
      <c r="D40" s="3">
        <f>мальчики!D40</f>
        <v>60</v>
      </c>
      <c r="E40" s="3">
        <f>мальчики!I40</f>
        <v>0</v>
      </c>
      <c r="F40" s="3">
        <f>мальчики!J40</f>
        <v>60</v>
      </c>
      <c r="G40" s="3">
        <f>мальчики!O40</f>
        <v>0</v>
      </c>
      <c r="H40" s="3">
        <f>мальчики!P40</f>
        <v>80</v>
      </c>
      <c r="I40" s="3">
        <f>мальчики!U40</f>
        <v>0</v>
      </c>
      <c r="J40" s="3">
        <f>мальчики!V40</f>
        <v>10</v>
      </c>
      <c r="K40" s="3">
        <f>мальчики!AA40</f>
        <v>0</v>
      </c>
      <c r="L40" s="3">
        <f>мальчики!AB40</f>
        <v>0</v>
      </c>
      <c r="M40" s="3">
        <f>мальчики!AG40</f>
        <v>0</v>
      </c>
      <c r="N40" s="3">
        <f>мальчики!AH40</f>
        <v>0</v>
      </c>
      <c r="O40" s="3">
        <f>мальчики!AM40</f>
        <v>0</v>
      </c>
      <c r="P40" s="3">
        <f>мальчики!AO40</f>
        <v>0</v>
      </c>
      <c r="Q40" s="3">
        <f>мальчики!AP40</f>
        <v>5</v>
      </c>
    </row>
    <row r="41" spans="1:17" x14ac:dyDescent="0.25">
      <c r="A41">
        <f>мальчики!A41</f>
        <v>37</v>
      </c>
      <c r="B41" s="9">
        <f>мальчики!B41</f>
        <v>0</v>
      </c>
      <c r="C41" s="9">
        <f>мальчики!C41</f>
        <v>0</v>
      </c>
      <c r="D41" s="3">
        <f>мальчики!D41</f>
        <v>60</v>
      </c>
      <c r="E41" s="3">
        <f>мальчики!I41</f>
        <v>0</v>
      </c>
      <c r="F41" s="3">
        <f>мальчики!J41</f>
        <v>60</v>
      </c>
      <c r="G41" s="3">
        <f>мальчики!O41</f>
        <v>0</v>
      </c>
      <c r="H41" s="3">
        <f>мальчики!P41</f>
        <v>80</v>
      </c>
      <c r="I41" s="3">
        <f>мальчики!U41</f>
        <v>0</v>
      </c>
      <c r="J41" s="3">
        <f>мальчики!V41</f>
        <v>10</v>
      </c>
      <c r="K41" s="3">
        <f>мальчики!AA41</f>
        <v>0</v>
      </c>
      <c r="L41" s="3">
        <f>мальчики!AB41</f>
        <v>0</v>
      </c>
      <c r="M41" s="3">
        <f>мальчики!AG41</f>
        <v>0</v>
      </c>
      <c r="N41" s="3">
        <f>мальчики!AH41</f>
        <v>0</v>
      </c>
      <c r="O41" s="3">
        <f>мальчики!AM41</f>
        <v>0</v>
      </c>
      <c r="P41" s="3">
        <f>мальчики!AO41</f>
        <v>0</v>
      </c>
      <c r="Q41" s="3">
        <f>мальчики!AP41</f>
        <v>5</v>
      </c>
    </row>
    <row r="42" spans="1:17" x14ac:dyDescent="0.25">
      <c r="A42">
        <f>мальчики!A42</f>
        <v>38</v>
      </c>
      <c r="B42" s="9">
        <f>мальчики!B42</f>
        <v>0</v>
      </c>
      <c r="C42" s="9">
        <f>мальчики!C42</f>
        <v>0</v>
      </c>
      <c r="D42" s="3">
        <f>мальчики!D42</f>
        <v>60</v>
      </c>
      <c r="E42" s="3">
        <f>мальчики!I42</f>
        <v>0</v>
      </c>
      <c r="F42" s="3">
        <f>мальчики!J42</f>
        <v>60</v>
      </c>
      <c r="G42" s="3">
        <f>мальчики!O42</f>
        <v>0</v>
      </c>
      <c r="H42" s="3">
        <f>мальчики!P42</f>
        <v>80</v>
      </c>
      <c r="I42" s="3">
        <f>мальчики!U42</f>
        <v>0</v>
      </c>
      <c r="J42" s="3">
        <f>мальчики!V42</f>
        <v>10</v>
      </c>
      <c r="K42" s="3">
        <f>мальчики!AA42</f>
        <v>0</v>
      </c>
      <c r="L42" s="3">
        <f>мальчики!AB42</f>
        <v>0</v>
      </c>
      <c r="M42" s="3">
        <f>мальчики!AG42</f>
        <v>0</v>
      </c>
      <c r="N42" s="3">
        <f>мальчики!AH42</f>
        <v>0</v>
      </c>
      <c r="O42" s="3">
        <f>мальчики!AM42</f>
        <v>0</v>
      </c>
      <c r="P42" s="3">
        <f>мальчики!AO42</f>
        <v>0</v>
      </c>
      <c r="Q42" s="3">
        <f>мальчики!AP42</f>
        <v>5</v>
      </c>
    </row>
    <row r="43" spans="1:17" x14ac:dyDescent="0.25">
      <c r="A43">
        <f>мальчики!A43</f>
        <v>39</v>
      </c>
      <c r="B43" s="9">
        <f>мальчики!B43</f>
        <v>0</v>
      </c>
      <c r="C43" s="9">
        <f>мальчики!C43</f>
        <v>0</v>
      </c>
      <c r="D43" s="3">
        <f>мальчики!D43</f>
        <v>60</v>
      </c>
      <c r="E43" s="3">
        <f>мальчики!I43</f>
        <v>0</v>
      </c>
      <c r="F43" s="3">
        <f>мальчики!J43</f>
        <v>60</v>
      </c>
      <c r="G43" s="3">
        <f>мальчики!O43</f>
        <v>0</v>
      </c>
      <c r="H43" s="3">
        <f>мальчики!P43</f>
        <v>80</v>
      </c>
      <c r="I43" s="3">
        <f>мальчики!U43</f>
        <v>0</v>
      </c>
      <c r="J43" s="3">
        <f>мальчики!V43</f>
        <v>10</v>
      </c>
      <c r="K43" s="3">
        <f>мальчики!AA43</f>
        <v>0</v>
      </c>
      <c r="L43" s="3">
        <f>мальчики!AB43</f>
        <v>0</v>
      </c>
      <c r="M43" s="3">
        <f>мальчики!AG43</f>
        <v>0</v>
      </c>
      <c r="N43" s="3">
        <f>мальчики!AH43</f>
        <v>0</v>
      </c>
      <c r="O43" s="3">
        <f>мальчики!AM43</f>
        <v>0</v>
      </c>
      <c r="P43" s="3">
        <f>мальчики!AO43</f>
        <v>0</v>
      </c>
      <c r="Q43" s="3">
        <f>мальчики!AP43</f>
        <v>5</v>
      </c>
    </row>
    <row r="44" spans="1:17" x14ac:dyDescent="0.25">
      <c r="A44">
        <f>мальчики!A44</f>
        <v>40</v>
      </c>
      <c r="B44" s="9">
        <f>мальчики!B44</f>
        <v>0</v>
      </c>
      <c r="C44" s="9">
        <f>мальчики!C44</f>
        <v>0</v>
      </c>
      <c r="D44" s="3">
        <f>мальчики!D44</f>
        <v>60</v>
      </c>
      <c r="E44" s="3">
        <f>мальчики!I44</f>
        <v>0</v>
      </c>
      <c r="F44" s="3">
        <f>мальчики!J44</f>
        <v>60</v>
      </c>
      <c r="G44" s="3">
        <f>мальчики!O44</f>
        <v>0</v>
      </c>
      <c r="H44" s="3">
        <f>мальчики!P44</f>
        <v>80</v>
      </c>
      <c r="I44" s="3">
        <f>мальчики!U44</f>
        <v>0</v>
      </c>
      <c r="J44" s="3">
        <f>мальчики!V44</f>
        <v>10</v>
      </c>
      <c r="K44" s="3">
        <f>мальчики!AA44</f>
        <v>0</v>
      </c>
      <c r="L44" s="3">
        <f>мальчики!AB44</f>
        <v>0</v>
      </c>
      <c r="M44" s="3">
        <f>мальчики!AG44</f>
        <v>0</v>
      </c>
      <c r="N44" s="3">
        <f>мальчики!AH44</f>
        <v>0</v>
      </c>
      <c r="O44" s="3">
        <f>мальчики!AM44</f>
        <v>0</v>
      </c>
      <c r="P44" s="3">
        <f>мальчики!AO44</f>
        <v>0</v>
      </c>
      <c r="Q44" s="3">
        <f>мальчики!AP44</f>
        <v>5</v>
      </c>
    </row>
    <row r="45" spans="1:17" x14ac:dyDescent="0.25">
      <c r="A45">
        <f>мальчики!A45</f>
        <v>41</v>
      </c>
      <c r="B45" s="9">
        <f>мальчики!B45</f>
        <v>0</v>
      </c>
      <c r="C45" s="9">
        <f>мальчики!C45</f>
        <v>0</v>
      </c>
      <c r="D45" s="3">
        <f>мальчики!D45</f>
        <v>60</v>
      </c>
      <c r="E45" s="3">
        <f>мальчики!I45</f>
        <v>0</v>
      </c>
      <c r="F45" s="3">
        <f>мальчики!J45</f>
        <v>60</v>
      </c>
      <c r="G45" s="3">
        <f>мальчики!O45</f>
        <v>0</v>
      </c>
      <c r="H45" s="3">
        <f>мальчики!P45</f>
        <v>80</v>
      </c>
      <c r="I45" s="3">
        <f>мальчики!U45</f>
        <v>0</v>
      </c>
      <c r="J45" s="3">
        <f>мальчики!V45</f>
        <v>10</v>
      </c>
      <c r="K45" s="3">
        <f>мальчики!AA45</f>
        <v>0</v>
      </c>
      <c r="L45" s="3">
        <f>мальчики!AB45</f>
        <v>0</v>
      </c>
      <c r="M45" s="3">
        <f>мальчики!AG45</f>
        <v>0</v>
      </c>
      <c r="N45" s="3">
        <f>мальчики!AH45</f>
        <v>0</v>
      </c>
      <c r="O45" s="3">
        <f>мальчики!AM45</f>
        <v>0</v>
      </c>
      <c r="P45" s="3">
        <f>мальчики!AO45</f>
        <v>0</v>
      </c>
      <c r="Q45" s="3">
        <f>мальчики!AP45</f>
        <v>5</v>
      </c>
    </row>
    <row r="46" spans="1:17" x14ac:dyDescent="0.25">
      <c r="A46">
        <f>мальчики!A46</f>
        <v>42</v>
      </c>
      <c r="B46" s="9">
        <f>мальчики!B46</f>
        <v>0</v>
      </c>
      <c r="C46" s="9">
        <f>мальчики!C46</f>
        <v>0</v>
      </c>
      <c r="D46" s="3">
        <f>мальчики!D46</f>
        <v>60</v>
      </c>
      <c r="E46" s="3">
        <f>мальчики!I46</f>
        <v>0</v>
      </c>
      <c r="F46" s="3">
        <f>мальчики!J46</f>
        <v>60</v>
      </c>
      <c r="G46" s="3">
        <f>мальчики!O46</f>
        <v>0</v>
      </c>
      <c r="H46" s="3">
        <f>мальчики!P46</f>
        <v>80</v>
      </c>
      <c r="I46" s="3">
        <f>мальчики!U46</f>
        <v>0</v>
      </c>
      <c r="J46" s="3">
        <f>мальчики!V46</f>
        <v>10</v>
      </c>
      <c r="K46" s="3">
        <f>мальчики!AA46</f>
        <v>0</v>
      </c>
      <c r="L46" s="3">
        <f>мальчики!AB46</f>
        <v>0</v>
      </c>
      <c r="M46" s="3">
        <f>мальчики!AG46</f>
        <v>0</v>
      </c>
      <c r="N46" s="3">
        <f>мальчики!AH46</f>
        <v>0</v>
      </c>
      <c r="O46" s="3">
        <f>мальчики!AM46</f>
        <v>0</v>
      </c>
      <c r="P46" s="3">
        <f>мальчики!AO46</f>
        <v>0</v>
      </c>
      <c r="Q46" s="3">
        <f>мальчики!AP46</f>
        <v>5</v>
      </c>
    </row>
    <row r="47" spans="1:17" x14ac:dyDescent="0.25">
      <c r="A47">
        <f>мальчики!A47</f>
        <v>43</v>
      </c>
      <c r="B47" s="9">
        <f>мальчики!B47</f>
        <v>0</v>
      </c>
      <c r="C47" s="9">
        <f>мальчики!C47</f>
        <v>0</v>
      </c>
      <c r="D47" s="3">
        <f>мальчики!D47</f>
        <v>60</v>
      </c>
      <c r="E47" s="3">
        <f>мальчики!I47</f>
        <v>0</v>
      </c>
      <c r="F47" s="3">
        <f>мальчики!J47</f>
        <v>60</v>
      </c>
      <c r="G47" s="3">
        <f>мальчики!O47</f>
        <v>0</v>
      </c>
      <c r="H47" s="3">
        <f>мальчики!P47</f>
        <v>80</v>
      </c>
      <c r="I47" s="3">
        <f>мальчики!U47</f>
        <v>0</v>
      </c>
      <c r="J47" s="3">
        <f>мальчики!V47</f>
        <v>10</v>
      </c>
      <c r="K47" s="3">
        <f>мальчики!AA47</f>
        <v>0</v>
      </c>
      <c r="L47" s="3">
        <f>мальчики!AB47</f>
        <v>0</v>
      </c>
      <c r="M47" s="3">
        <f>мальчики!AG47</f>
        <v>0</v>
      </c>
      <c r="N47" s="3">
        <f>мальчики!AH47</f>
        <v>0</v>
      </c>
      <c r="O47" s="3">
        <f>мальчики!AM47</f>
        <v>0</v>
      </c>
      <c r="P47" s="3">
        <f>мальчики!AO47</f>
        <v>0</v>
      </c>
      <c r="Q47" s="3">
        <f>мальчики!AP47</f>
        <v>5</v>
      </c>
    </row>
    <row r="48" spans="1:17" x14ac:dyDescent="0.25">
      <c r="A48">
        <f>мальчики!A48</f>
        <v>44</v>
      </c>
      <c r="B48" s="9">
        <f>мальчики!B48</f>
        <v>0</v>
      </c>
      <c r="C48" s="9">
        <f>мальчики!C48</f>
        <v>0</v>
      </c>
      <c r="D48" s="3">
        <f>мальчики!D48</f>
        <v>60</v>
      </c>
      <c r="E48" s="3">
        <f>мальчики!I48</f>
        <v>0</v>
      </c>
      <c r="F48" s="3">
        <f>мальчики!J48</f>
        <v>60</v>
      </c>
      <c r="G48" s="3">
        <f>мальчики!O48</f>
        <v>0</v>
      </c>
      <c r="H48" s="3">
        <f>мальчики!P48</f>
        <v>80</v>
      </c>
      <c r="I48" s="3">
        <f>мальчики!U48</f>
        <v>0</v>
      </c>
      <c r="J48" s="3">
        <f>мальчики!V48</f>
        <v>10</v>
      </c>
      <c r="K48" s="3">
        <f>мальчики!AA48</f>
        <v>0</v>
      </c>
      <c r="L48" s="3">
        <f>мальчики!AB48</f>
        <v>0</v>
      </c>
      <c r="M48" s="3">
        <f>мальчики!AG48</f>
        <v>0</v>
      </c>
      <c r="N48" s="3">
        <f>мальчики!AH48</f>
        <v>0</v>
      </c>
      <c r="O48" s="3">
        <f>мальчики!AM48</f>
        <v>0</v>
      </c>
      <c r="P48" s="3">
        <f>мальчики!AO48</f>
        <v>0</v>
      </c>
      <c r="Q48" s="3">
        <f>мальчики!AP48</f>
        <v>5</v>
      </c>
    </row>
    <row r="49" spans="1:17" x14ac:dyDescent="0.25">
      <c r="A49">
        <f>мальчики!A49</f>
        <v>45</v>
      </c>
      <c r="B49" s="9">
        <f>мальчики!B49</f>
        <v>0</v>
      </c>
      <c r="C49" s="9">
        <f>мальчики!C49</f>
        <v>0</v>
      </c>
      <c r="D49" s="3">
        <f>мальчики!D49</f>
        <v>60</v>
      </c>
      <c r="E49" s="3">
        <f>мальчики!I49</f>
        <v>0</v>
      </c>
      <c r="F49" s="3">
        <f>мальчики!J49</f>
        <v>60</v>
      </c>
      <c r="G49" s="3">
        <f>мальчики!O49</f>
        <v>0</v>
      </c>
      <c r="H49" s="3">
        <f>мальчики!P49</f>
        <v>80</v>
      </c>
      <c r="I49" s="3">
        <f>мальчики!U49</f>
        <v>0</v>
      </c>
      <c r="J49" s="3">
        <f>мальчики!V49</f>
        <v>10</v>
      </c>
      <c r="K49" s="3">
        <f>мальчики!AA49</f>
        <v>0</v>
      </c>
      <c r="L49" s="3">
        <f>мальчики!AB49</f>
        <v>0</v>
      </c>
      <c r="M49" s="3">
        <f>мальчики!AG49</f>
        <v>0</v>
      </c>
      <c r="N49" s="3">
        <f>мальчики!AH49</f>
        <v>0</v>
      </c>
      <c r="O49" s="3">
        <f>мальчики!AM49</f>
        <v>0</v>
      </c>
      <c r="P49" s="3">
        <f>мальчики!AO49</f>
        <v>0</v>
      </c>
      <c r="Q49" s="3">
        <f>мальчики!AP49</f>
        <v>5</v>
      </c>
    </row>
    <row r="50" spans="1:17" x14ac:dyDescent="0.25">
      <c r="A50">
        <f>мальчики!A50</f>
        <v>46</v>
      </c>
      <c r="B50" s="9">
        <f>мальчики!B50</f>
        <v>0</v>
      </c>
      <c r="C50" s="9">
        <f>мальчики!C50</f>
        <v>0</v>
      </c>
      <c r="D50" s="3">
        <f>мальчики!D50</f>
        <v>60</v>
      </c>
      <c r="E50" s="3">
        <f>мальчики!I50</f>
        <v>0</v>
      </c>
      <c r="F50" s="3">
        <f>мальчики!J50</f>
        <v>60</v>
      </c>
      <c r="G50" s="3">
        <f>мальчики!O50</f>
        <v>0</v>
      </c>
      <c r="H50" s="3">
        <f>мальчики!P50</f>
        <v>80</v>
      </c>
      <c r="I50" s="3">
        <f>мальчики!U50</f>
        <v>0</v>
      </c>
      <c r="J50" s="3">
        <f>мальчики!V50</f>
        <v>10</v>
      </c>
      <c r="K50" s="3">
        <f>мальчики!AA50</f>
        <v>0</v>
      </c>
      <c r="L50" s="3">
        <f>мальчики!AB50</f>
        <v>0</v>
      </c>
      <c r="M50" s="3">
        <f>мальчики!AG50</f>
        <v>0</v>
      </c>
      <c r="N50" s="3">
        <f>мальчики!AH50</f>
        <v>0</v>
      </c>
      <c r="O50" s="3">
        <f>мальчики!AM50</f>
        <v>0</v>
      </c>
      <c r="P50" s="3">
        <f>мальчики!AO50</f>
        <v>0</v>
      </c>
      <c r="Q50" s="3">
        <f>мальчики!AP50</f>
        <v>5</v>
      </c>
    </row>
    <row r="51" spans="1:17" x14ac:dyDescent="0.25">
      <c r="A51">
        <f>мальчики!A51</f>
        <v>47</v>
      </c>
      <c r="B51" s="9">
        <f>мальчики!B51</f>
        <v>0</v>
      </c>
      <c r="C51" s="9">
        <f>мальчики!C51</f>
        <v>0</v>
      </c>
      <c r="D51" s="3">
        <f>мальчики!D51</f>
        <v>60</v>
      </c>
      <c r="E51" s="3">
        <f>мальчики!I51</f>
        <v>0</v>
      </c>
      <c r="F51" s="3">
        <f>мальчики!J51</f>
        <v>60</v>
      </c>
      <c r="G51" s="3">
        <f>мальчики!O51</f>
        <v>0</v>
      </c>
      <c r="H51" s="3">
        <f>мальчики!P51</f>
        <v>80</v>
      </c>
      <c r="I51" s="3">
        <f>мальчики!U51</f>
        <v>0</v>
      </c>
      <c r="J51" s="3">
        <f>мальчики!V51</f>
        <v>10</v>
      </c>
      <c r="K51" s="3">
        <f>мальчики!AA51</f>
        <v>0</v>
      </c>
      <c r="L51" s="3">
        <f>мальчики!AB51</f>
        <v>0</v>
      </c>
      <c r="M51" s="3">
        <f>мальчики!AG51</f>
        <v>0</v>
      </c>
      <c r="N51" s="3">
        <f>мальчики!AH51</f>
        <v>0</v>
      </c>
      <c r="O51" s="3">
        <f>мальчики!AM51</f>
        <v>0</v>
      </c>
      <c r="P51" s="3">
        <f>мальчики!AO51</f>
        <v>0</v>
      </c>
      <c r="Q51" s="3">
        <f>мальчики!AP51</f>
        <v>5</v>
      </c>
    </row>
    <row r="52" spans="1:17" x14ac:dyDescent="0.25">
      <c r="A52">
        <f>мальчики!A52</f>
        <v>48</v>
      </c>
      <c r="B52" s="9">
        <f>мальчики!B52</f>
        <v>0</v>
      </c>
      <c r="C52" s="9">
        <f>мальчики!C52</f>
        <v>0</v>
      </c>
      <c r="D52" s="3">
        <f>мальчики!D52</f>
        <v>60</v>
      </c>
      <c r="E52" s="3">
        <f>мальчики!I52</f>
        <v>0</v>
      </c>
      <c r="F52" s="3">
        <f>мальчики!J52</f>
        <v>60</v>
      </c>
      <c r="G52" s="3">
        <f>мальчики!O52</f>
        <v>0</v>
      </c>
      <c r="H52" s="3">
        <f>мальчики!P52</f>
        <v>80</v>
      </c>
      <c r="I52" s="3">
        <f>мальчики!U52</f>
        <v>0</v>
      </c>
      <c r="J52" s="3">
        <f>мальчики!V52</f>
        <v>10</v>
      </c>
      <c r="K52" s="3">
        <f>мальчики!AA52</f>
        <v>0</v>
      </c>
      <c r="L52" s="3">
        <f>мальчики!AB52</f>
        <v>0</v>
      </c>
      <c r="M52" s="3">
        <f>мальчики!AG52</f>
        <v>0</v>
      </c>
      <c r="N52" s="3">
        <f>мальчики!AH52</f>
        <v>0</v>
      </c>
      <c r="O52" s="3">
        <f>мальчики!AM52</f>
        <v>0</v>
      </c>
      <c r="P52" s="3">
        <f>мальчики!AO52</f>
        <v>0</v>
      </c>
      <c r="Q52" s="3">
        <f>мальчики!AP52</f>
        <v>5</v>
      </c>
    </row>
    <row r="53" spans="1:17" x14ac:dyDescent="0.25">
      <c r="A53">
        <f>мальчики!A53</f>
        <v>49</v>
      </c>
      <c r="B53" s="9">
        <f>мальчики!B53</f>
        <v>0</v>
      </c>
      <c r="C53" s="9">
        <f>мальчики!C53</f>
        <v>0</v>
      </c>
      <c r="D53" s="3">
        <f>мальчики!D53</f>
        <v>60</v>
      </c>
      <c r="E53" s="3">
        <f>мальчики!I53</f>
        <v>0</v>
      </c>
      <c r="F53" s="3">
        <f>мальчики!J53</f>
        <v>60</v>
      </c>
      <c r="G53" s="3">
        <f>мальчики!O53</f>
        <v>0</v>
      </c>
      <c r="H53" s="3">
        <f>мальчики!P53</f>
        <v>80</v>
      </c>
      <c r="I53" s="3">
        <f>мальчики!U53</f>
        <v>0</v>
      </c>
      <c r="J53" s="3">
        <f>мальчики!V53</f>
        <v>10</v>
      </c>
      <c r="K53" s="3">
        <f>мальчики!AA53</f>
        <v>0</v>
      </c>
      <c r="L53" s="3">
        <f>мальчики!AB53</f>
        <v>0</v>
      </c>
      <c r="M53" s="3">
        <f>мальчики!AG53</f>
        <v>0</v>
      </c>
      <c r="N53" s="3">
        <f>мальчики!AH53</f>
        <v>0</v>
      </c>
      <c r="O53" s="3">
        <f>мальчики!AM53</f>
        <v>0</v>
      </c>
      <c r="P53" s="3">
        <f>мальчики!AO53</f>
        <v>0</v>
      </c>
      <c r="Q53" s="3">
        <f>мальчики!AP53</f>
        <v>5</v>
      </c>
    </row>
    <row r="54" spans="1:17" x14ac:dyDescent="0.25">
      <c r="A54">
        <f>мальчики!A54</f>
        <v>50</v>
      </c>
      <c r="B54" s="9">
        <f>мальчики!B54</f>
        <v>0</v>
      </c>
      <c r="C54" s="9">
        <f>мальчики!C54</f>
        <v>0</v>
      </c>
      <c r="D54" s="3">
        <f>мальчики!D54</f>
        <v>60</v>
      </c>
      <c r="E54" s="3">
        <f>мальчики!I54</f>
        <v>0</v>
      </c>
      <c r="F54" s="3">
        <f>мальчики!J54</f>
        <v>60</v>
      </c>
      <c r="G54" s="3">
        <f>мальчики!O54</f>
        <v>0</v>
      </c>
      <c r="H54" s="3">
        <f>мальчики!P54</f>
        <v>80</v>
      </c>
      <c r="I54" s="3">
        <f>мальчики!U54</f>
        <v>0</v>
      </c>
      <c r="J54" s="3">
        <f>мальчики!V54</f>
        <v>10</v>
      </c>
      <c r="K54" s="3">
        <f>мальчики!AA54</f>
        <v>0</v>
      </c>
      <c r="L54" s="3">
        <f>мальчики!AB54</f>
        <v>0</v>
      </c>
      <c r="M54" s="3">
        <f>мальчики!AG54</f>
        <v>0</v>
      </c>
      <c r="N54" s="3">
        <f>мальчики!AH54</f>
        <v>0</v>
      </c>
      <c r="O54" s="3">
        <f>мальчики!AM54</f>
        <v>0</v>
      </c>
      <c r="P54" s="3">
        <f>мальчики!AO54</f>
        <v>0</v>
      </c>
      <c r="Q54" s="3">
        <f>мальчики!AP54</f>
        <v>5</v>
      </c>
    </row>
    <row r="55" spans="1:17" x14ac:dyDescent="0.25">
      <c r="A55">
        <f>мальчики!A55</f>
        <v>51</v>
      </c>
      <c r="B55" s="9">
        <f>мальчики!B55</f>
        <v>0</v>
      </c>
      <c r="C55" s="9">
        <f>мальчики!C55</f>
        <v>0</v>
      </c>
      <c r="D55" s="3">
        <f>мальчики!D55</f>
        <v>60</v>
      </c>
      <c r="E55" s="3">
        <f>мальчики!I55</f>
        <v>0</v>
      </c>
      <c r="F55" s="3">
        <f>мальчики!J55</f>
        <v>60</v>
      </c>
      <c r="G55" s="3">
        <f>мальчики!O55</f>
        <v>0</v>
      </c>
      <c r="H55" s="3">
        <f>мальчики!P55</f>
        <v>80</v>
      </c>
      <c r="I55" s="3">
        <f>мальчики!U55</f>
        <v>0</v>
      </c>
      <c r="J55" s="3">
        <f>мальчики!V55</f>
        <v>10</v>
      </c>
      <c r="K55" s="3">
        <f>мальчики!AA55</f>
        <v>0</v>
      </c>
      <c r="L55" s="3">
        <f>мальчики!AB55</f>
        <v>0</v>
      </c>
      <c r="M55" s="3">
        <f>мальчики!AG55</f>
        <v>0</v>
      </c>
      <c r="N55" s="3">
        <f>мальчики!AH55</f>
        <v>0</v>
      </c>
      <c r="O55" s="3">
        <f>мальчики!AM55</f>
        <v>0</v>
      </c>
      <c r="P55" s="3">
        <f>мальчики!AO55</f>
        <v>0</v>
      </c>
      <c r="Q55" s="3">
        <f>мальчики!AP55</f>
        <v>5</v>
      </c>
    </row>
    <row r="56" spans="1:17" x14ac:dyDescent="0.25">
      <c r="A56">
        <f>мальчики!A56</f>
        <v>52</v>
      </c>
      <c r="B56" s="9">
        <f>мальчики!B56</f>
        <v>0</v>
      </c>
      <c r="C56" s="9">
        <f>мальчики!C56</f>
        <v>0</v>
      </c>
      <c r="D56" s="3">
        <f>мальчики!D56</f>
        <v>60</v>
      </c>
      <c r="E56" s="3">
        <f>мальчики!I56</f>
        <v>0</v>
      </c>
      <c r="F56" s="3">
        <f>мальчики!J56</f>
        <v>60</v>
      </c>
      <c r="G56" s="3">
        <f>мальчики!O56</f>
        <v>0</v>
      </c>
      <c r="H56" s="3">
        <f>мальчики!P56</f>
        <v>80</v>
      </c>
      <c r="I56" s="3">
        <f>мальчики!U56</f>
        <v>0</v>
      </c>
      <c r="J56" s="3">
        <f>мальчики!V56</f>
        <v>10</v>
      </c>
      <c r="K56" s="3">
        <f>мальчики!AA56</f>
        <v>0</v>
      </c>
      <c r="L56" s="3">
        <f>мальчики!AB56</f>
        <v>0</v>
      </c>
      <c r="M56" s="3">
        <f>мальчики!AG56</f>
        <v>0</v>
      </c>
      <c r="N56" s="3">
        <f>мальчики!AH56</f>
        <v>0</v>
      </c>
      <c r="O56" s="3">
        <f>мальчики!AM56</f>
        <v>0</v>
      </c>
      <c r="P56" s="3">
        <f>мальчики!AO56</f>
        <v>0</v>
      </c>
      <c r="Q56" s="3">
        <f>мальчики!AP56</f>
        <v>5</v>
      </c>
    </row>
    <row r="57" spans="1:17" x14ac:dyDescent="0.25">
      <c r="A57">
        <f>мальчики!A57</f>
        <v>53</v>
      </c>
      <c r="B57" s="9">
        <f>мальчики!B57</f>
        <v>0</v>
      </c>
      <c r="C57" s="9">
        <f>мальчики!C57</f>
        <v>0</v>
      </c>
      <c r="D57" s="3">
        <f>мальчики!D57</f>
        <v>60</v>
      </c>
      <c r="E57" s="3">
        <f>мальчики!I57</f>
        <v>0</v>
      </c>
      <c r="F57" s="3">
        <f>мальчики!J57</f>
        <v>60</v>
      </c>
      <c r="G57" s="3">
        <f>мальчики!O57</f>
        <v>0</v>
      </c>
      <c r="H57" s="3">
        <f>мальчики!P57</f>
        <v>80</v>
      </c>
      <c r="I57" s="3">
        <f>мальчики!U57</f>
        <v>0</v>
      </c>
      <c r="J57" s="3">
        <f>мальчики!V57</f>
        <v>10</v>
      </c>
      <c r="K57" s="3">
        <f>мальчики!AA57</f>
        <v>0</v>
      </c>
      <c r="L57" s="3">
        <f>мальчики!AB57</f>
        <v>0</v>
      </c>
      <c r="M57" s="3">
        <f>мальчики!AG57</f>
        <v>0</v>
      </c>
      <c r="N57" s="3">
        <f>мальчики!AH57</f>
        <v>0</v>
      </c>
      <c r="O57" s="3">
        <f>мальчики!AM57</f>
        <v>0</v>
      </c>
      <c r="P57" s="3">
        <f>мальчики!AO57</f>
        <v>0</v>
      </c>
      <c r="Q57" s="3">
        <f>мальчики!AP57</f>
        <v>5</v>
      </c>
    </row>
    <row r="58" spans="1:17" x14ac:dyDescent="0.25">
      <c r="A58">
        <f>мальчики!A58</f>
        <v>54</v>
      </c>
      <c r="B58" s="9">
        <f>мальчики!B58</f>
        <v>0</v>
      </c>
      <c r="C58" s="9">
        <f>мальчики!C58</f>
        <v>0</v>
      </c>
      <c r="D58" s="3">
        <f>мальчики!D58</f>
        <v>60</v>
      </c>
      <c r="E58" s="3">
        <f>мальчики!I58</f>
        <v>0</v>
      </c>
      <c r="F58" s="3">
        <f>мальчики!J58</f>
        <v>60</v>
      </c>
      <c r="G58" s="3">
        <f>мальчики!O58</f>
        <v>0</v>
      </c>
      <c r="H58" s="3">
        <f>мальчики!P58</f>
        <v>80</v>
      </c>
      <c r="I58" s="3">
        <f>мальчики!U58</f>
        <v>0</v>
      </c>
      <c r="J58" s="3">
        <f>мальчики!V58</f>
        <v>10</v>
      </c>
      <c r="K58" s="3">
        <f>мальчики!AA58</f>
        <v>0</v>
      </c>
      <c r="L58" s="3">
        <f>мальчики!AB58</f>
        <v>0</v>
      </c>
      <c r="M58" s="3">
        <f>мальчики!AG58</f>
        <v>0</v>
      </c>
      <c r="N58" s="3">
        <f>мальчики!AH58</f>
        <v>0</v>
      </c>
      <c r="O58" s="3">
        <f>мальчики!AM58</f>
        <v>0</v>
      </c>
      <c r="P58" s="3">
        <f>мальчики!AO58</f>
        <v>0</v>
      </c>
      <c r="Q58" s="3">
        <f>мальчики!AP58</f>
        <v>5</v>
      </c>
    </row>
    <row r="59" spans="1:17" x14ac:dyDescent="0.25">
      <c r="A59">
        <f>мальчики!A59</f>
        <v>55</v>
      </c>
      <c r="B59" s="9">
        <f>мальчики!B59</f>
        <v>0</v>
      </c>
      <c r="C59" s="9">
        <f>мальчики!C59</f>
        <v>0</v>
      </c>
      <c r="D59" s="3">
        <f>мальчики!D59</f>
        <v>60</v>
      </c>
      <c r="E59" s="3">
        <f>мальчики!I59</f>
        <v>0</v>
      </c>
      <c r="F59" s="3">
        <f>мальчики!J59</f>
        <v>60</v>
      </c>
      <c r="G59" s="3">
        <f>мальчики!O59</f>
        <v>0</v>
      </c>
      <c r="H59" s="3">
        <f>мальчики!P59</f>
        <v>80</v>
      </c>
      <c r="I59" s="3">
        <f>мальчики!U59</f>
        <v>0</v>
      </c>
      <c r="J59" s="3">
        <f>мальчики!V59</f>
        <v>10</v>
      </c>
      <c r="K59" s="3">
        <f>мальчики!AA59</f>
        <v>0</v>
      </c>
      <c r="L59" s="3">
        <f>мальчики!AB59</f>
        <v>0</v>
      </c>
      <c r="M59" s="3">
        <f>мальчики!AG59</f>
        <v>0</v>
      </c>
      <c r="N59" s="3">
        <f>мальчики!AH59</f>
        <v>0</v>
      </c>
      <c r="O59" s="3">
        <f>мальчики!AM59</f>
        <v>0</v>
      </c>
      <c r="P59" s="3">
        <f>мальчики!AO59</f>
        <v>0</v>
      </c>
      <c r="Q59" s="3">
        <f>мальчики!AP59</f>
        <v>5</v>
      </c>
    </row>
    <row r="60" spans="1:17" x14ac:dyDescent="0.25">
      <c r="A60">
        <f>мальчики!A60</f>
        <v>56</v>
      </c>
      <c r="B60" s="9">
        <f>мальчики!B60</f>
        <v>0</v>
      </c>
      <c r="C60" s="9">
        <f>мальчики!C60</f>
        <v>0</v>
      </c>
      <c r="D60" s="3">
        <f>мальчики!D60</f>
        <v>60</v>
      </c>
      <c r="E60" s="3">
        <f>мальчики!I60</f>
        <v>0</v>
      </c>
      <c r="F60" s="3">
        <f>мальчики!J60</f>
        <v>60</v>
      </c>
      <c r="G60" s="3">
        <f>мальчики!O60</f>
        <v>0</v>
      </c>
      <c r="H60" s="3">
        <f>мальчики!P60</f>
        <v>80</v>
      </c>
      <c r="I60" s="3">
        <f>мальчики!U60</f>
        <v>0</v>
      </c>
      <c r="J60" s="3">
        <f>мальчики!V60</f>
        <v>10</v>
      </c>
      <c r="K60" s="3">
        <f>мальчики!AA60</f>
        <v>0</v>
      </c>
      <c r="L60" s="3">
        <f>мальчики!AB60</f>
        <v>0</v>
      </c>
      <c r="M60" s="3">
        <f>мальчики!AG60</f>
        <v>0</v>
      </c>
      <c r="N60" s="3">
        <f>мальчики!AH60</f>
        <v>0</v>
      </c>
      <c r="O60" s="3">
        <f>мальчики!AM60</f>
        <v>0</v>
      </c>
      <c r="P60" s="3">
        <f>мальчики!AO60</f>
        <v>0</v>
      </c>
      <c r="Q60" s="3">
        <f>мальчики!AP60</f>
        <v>5</v>
      </c>
    </row>
    <row r="61" spans="1:17" x14ac:dyDescent="0.25">
      <c r="A61">
        <f>мальчики!A61</f>
        <v>57</v>
      </c>
      <c r="B61" s="9">
        <f>мальчики!B61</f>
        <v>0</v>
      </c>
      <c r="C61" s="9">
        <f>мальчики!C61</f>
        <v>0</v>
      </c>
      <c r="D61" s="3">
        <f>мальчики!D61</f>
        <v>60</v>
      </c>
      <c r="E61" s="3">
        <f>мальчики!I61</f>
        <v>0</v>
      </c>
      <c r="F61" s="3">
        <f>мальчики!J61</f>
        <v>60</v>
      </c>
      <c r="G61" s="3">
        <f>мальчики!O61</f>
        <v>0</v>
      </c>
      <c r="H61" s="3">
        <f>мальчики!P61</f>
        <v>80</v>
      </c>
      <c r="I61" s="3">
        <f>мальчики!U61</f>
        <v>0</v>
      </c>
      <c r="J61" s="3">
        <f>мальчики!V61</f>
        <v>10</v>
      </c>
      <c r="K61" s="3">
        <f>мальчики!AA61</f>
        <v>0</v>
      </c>
      <c r="L61" s="3">
        <f>мальчики!AB61</f>
        <v>0</v>
      </c>
      <c r="M61" s="3">
        <f>мальчики!AG61</f>
        <v>0</v>
      </c>
      <c r="N61" s="3">
        <f>мальчики!AH61</f>
        <v>0</v>
      </c>
      <c r="O61" s="3">
        <f>мальчики!AM61</f>
        <v>0</v>
      </c>
      <c r="P61" s="3">
        <f>мальчики!AO61</f>
        <v>0</v>
      </c>
      <c r="Q61" s="3">
        <f>мальчики!AP61</f>
        <v>5</v>
      </c>
    </row>
    <row r="62" spans="1:17" x14ac:dyDescent="0.25">
      <c r="A62">
        <f>мальчики!A62</f>
        <v>58</v>
      </c>
      <c r="B62" s="9">
        <f>мальчики!B62</f>
        <v>0</v>
      </c>
      <c r="C62" s="9">
        <f>мальчики!C62</f>
        <v>0</v>
      </c>
      <c r="D62" s="3">
        <f>мальчики!D62</f>
        <v>60</v>
      </c>
      <c r="E62" s="3">
        <f>мальчики!I62</f>
        <v>0</v>
      </c>
      <c r="F62" s="3">
        <f>мальчики!J62</f>
        <v>60</v>
      </c>
      <c r="G62" s="3">
        <f>мальчики!O62</f>
        <v>0</v>
      </c>
      <c r="H62" s="3">
        <f>мальчики!P62</f>
        <v>80</v>
      </c>
      <c r="I62" s="3">
        <f>мальчики!U62</f>
        <v>0</v>
      </c>
      <c r="J62" s="3">
        <f>мальчики!V62</f>
        <v>10</v>
      </c>
      <c r="K62" s="3">
        <f>мальчики!AA62</f>
        <v>0</v>
      </c>
      <c r="L62" s="3">
        <f>мальчики!AB62</f>
        <v>0</v>
      </c>
      <c r="M62" s="3">
        <f>мальчики!AG62</f>
        <v>0</v>
      </c>
      <c r="N62" s="3">
        <f>мальчики!AH62</f>
        <v>0</v>
      </c>
      <c r="O62" s="3">
        <f>мальчики!AM62</f>
        <v>0</v>
      </c>
      <c r="P62" s="3">
        <f>мальчики!AO62</f>
        <v>0</v>
      </c>
      <c r="Q62" s="3">
        <f>мальчики!AP62</f>
        <v>5</v>
      </c>
    </row>
    <row r="63" spans="1:17" x14ac:dyDescent="0.25">
      <c r="A63">
        <f>мальчики!A63</f>
        <v>59</v>
      </c>
      <c r="B63" s="9">
        <f>мальчики!B63</f>
        <v>0</v>
      </c>
      <c r="C63" s="9">
        <f>мальчики!C63</f>
        <v>0</v>
      </c>
      <c r="D63" s="3">
        <f>мальчики!D63</f>
        <v>60</v>
      </c>
      <c r="E63" s="3">
        <f>мальчики!I63</f>
        <v>0</v>
      </c>
      <c r="F63" s="3">
        <f>мальчики!J63</f>
        <v>60</v>
      </c>
      <c r="G63" s="3">
        <f>мальчики!O63</f>
        <v>0</v>
      </c>
      <c r="H63" s="3">
        <f>мальчики!P63</f>
        <v>80</v>
      </c>
      <c r="I63" s="3">
        <f>мальчики!U63</f>
        <v>0</v>
      </c>
      <c r="J63" s="3">
        <f>мальчики!V63</f>
        <v>10</v>
      </c>
      <c r="K63" s="3">
        <f>мальчики!AA63</f>
        <v>0</v>
      </c>
      <c r="L63" s="3">
        <f>мальчики!AB63</f>
        <v>0</v>
      </c>
      <c r="M63" s="3">
        <f>мальчики!AG63</f>
        <v>0</v>
      </c>
      <c r="N63" s="3">
        <f>мальчики!AH63</f>
        <v>0</v>
      </c>
      <c r="O63" s="3">
        <f>мальчики!AM63</f>
        <v>0</v>
      </c>
      <c r="P63" s="3">
        <f>мальчики!AO63</f>
        <v>0</v>
      </c>
      <c r="Q63" s="3">
        <f>мальчики!AP63</f>
        <v>5</v>
      </c>
    </row>
    <row r="64" spans="1:17" x14ac:dyDescent="0.25">
      <c r="A64">
        <f>мальчики!A64</f>
        <v>60</v>
      </c>
      <c r="B64" s="9">
        <f>мальчики!B64</f>
        <v>0</v>
      </c>
      <c r="C64" s="9">
        <f>мальчики!C64</f>
        <v>0</v>
      </c>
      <c r="D64" s="3">
        <f>мальчики!D64</f>
        <v>60</v>
      </c>
      <c r="E64" s="3">
        <f>мальчики!I64</f>
        <v>0</v>
      </c>
      <c r="F64" s="3">
        <f>мальчики!J64</f>
        <v>60</v>
      </c>
      <c r="G64" s="3">
        <f>мальчики!O64</f>
        <v>0</v>
      </c>
      <c r="H64" s="3">
        <f>мальчики!P64</f>
        <v>80</v>
      </c>
      <c r="I64" s="3">
        <f>мальчики!U64</f>
        <v>0</v>
      </c>
      <c r="J64" s="3">
        <f>мальчики!V64</f>
        <v>10</v>
      </c>
      <c r="K64" s="3">
        <f>мальчики!AA64</f>
        <v>0</v>
      </c>
      <c r="L64" s="3">
        <f>мальчики!AB64</f>
        <v>0</v>
      </c>
      <c r="M64" s="3">
        <f>мальчики!AG64</f>
        <v>0</v>
      </c>
      <c r="N64" s="3">
        <f>мальчики!AH64</f>
        <v>0</v>
      </c>
      <c r="O64" s="3">
        <f>мальчики!AM64</f>
        <v>0</v>
      </c>
      <c r="P64" s="3">
        <f>мальчики!AO64</f>
        <v>0</v>
      </c>
      <c r="Q64" s="3">
        <f>мальчики!AP64</f>
        <v>5</v>
      </c>
    </row>
    <row r="65" spans="1:17" x14ac:dyDescent="0.25">
      <c r="A65">
        <f>мальчики!A65</f>
        <v>61</v>
      </c>
      <c r="B65" s="9">
        <f>мальчики!B65</f>
        <v>0</v>
      </c>
      <c r="C65" s="9">
        <f>мальчики!C65</f>
        <v>0</v>
      </c>
      <c r="D65" s="3">
        <f>мальчики!D65</f>
        <v>60</v>
      </c>
      <c r="E65" s="3">
        <f>мальчики!I65</f>
        <v>0</v>
      </c>
      <c r="F65" s="3">
        <f>мальчики!J65</f>
        <v>60</v>
      </c>
      <c r="G65" s="3">
        <f>мальчики!O65</f>
        <v>0</v>
      </c>
      <c r="H65" s="3">
        <f>мальчики!P65</f>
        <v>80</v>
      </c>
      <c r="I65" s="3">
        <f>мальчики!U65</f>
        <v>0</v>
      </c>
      <c r="J65" s="3">
        <f>мальчики!V65</f>
        <v>10</v>
      </c>
      <c r="K65" s="3">
        <f>мальчики!AA65</f>
        <v>0</v>
      </c>
      <c r="L65" s="3">
        <f>мальчики!AB65</f>
        <v>0</v>
      </c>
      <c r="M65" s="3">
        <f>мальчики!AG65</f>
        <v>0</v>
      </c>
      <c r="N65" s="3">
        <f>мальчики!AH65</f>
        <v>0</v>
      </c>
      <c r="O65" s="3">
        <f>мальчики!AM65</f>
        <v>0</v>
      </c>
      <c r="P65" s="3">
        <f>мальчики!AO65</f>
        <v>0</v>
      </c>
      <c r="Q65" s="3">
        <f>мальчики!AP65</f>
        <v>5</v>
      </c>
    </row>
    <row r="66" spans="1:17" x14ac:dyDescent="0.25">
      <c r="A66">
        <f>мальчики!A66</f>
        <v>62</v>
      </c>
      <c r="B66" s="9">
        <f>мальчики!B66</f>
        <v>0</v>
      </c>
      <c r="C66" s="9">
        <f>мальчики!C66</f>
        <v>0</v>
      </c>
      <c r="D66" s="3">
        <f>мальчики!D66</f>
        <v>60</v>
      </c>
      <c r="E66" s="3">
        <f>мальчики!I66</f>
        <v>0</v>
      </c>
      <c r="F66" s="3">
        <f>мальчики!J66</f>
        <v>60</v>
      </c>
      <c r="G66" s="3">
        <f>мальчики!O66</f>
        <v>0</v>
      </c>
      <c r="H66" s="3">
        <f>мальчики!P66</f>
        <v>80</v>
      </c>
      <c r="I66" s="3">
        <f>мальчики!U66</f>
        <v>0</v>
      </c>
      <c r="J66" s="3">
        <f>мальчики!V66</f>
        <v>10</v>
      </c>
      <c r="K66" s="3">
        <f>мальчики!AA66</f>
        <v>0</v>
      </c>
      <c r="L66" s="3">
        <f>мальчики!AB66</f>
        <v>0</v>
      </c>
      <c r="M66" s="3">
        <f>мальчики!AG66</f>
        <v>0</v>
      </c>
      <c r="N66" s="3">
        <f>мальчики!AH66</f>
        <v>0</v>
      </c>
      <c r="O66" s="3">
        <f>мальчики!AM66</f>
        <v>0</v>
      </c>
      <c r="P66" s="3">
        <f>мальчики!AO66</f>
        <v>0</v>
      </c>
      <c r="Q66" s="3">
        <f>мальчики!AP66</f>
        <v>5</v>
      </c>
    </row>
    <row r="67" spans="1:17" x14ac:dyDescent="0.25">
      <c r="A67">
        <f>мальчики!A67</f>
        <v>63</v>
      </c>
      <c r="B67" s="9">
        <f>мальчики!B67</f>
        <v>0</v>
      </c>
      <c r="C67" s="9">
        <f>мальчики!C67</f>
        <v>0</v>
      </c>
      <c r="D67" s="3">
        <f>мальчики!D67</f>
        <v>60</v>
      </c>
      <c r="E67" s="3">
        <f>мальчики!I67</f>
        <v>0</v>
      </c>
      <c r="F67" s="3">
        <f>мальчики!J67</f>
        <v>60</v>
      </c>
      <c r="G67" s="3">
        <f>мальчики!O67</f>
        <v>0</v>
      </c>
      <c r="H67" s="3">
        <f>мальчики!P67</f>
        <v>80</v>
      </c>
      <c r="I67" s="3">
        <f>мальчики!U67</f>
        <v>0</v>
      </c>
      <c r="J67" s="3">
        <f>мальчики!V67</f>
        <v>10</v>
      </c>
      <c r="K67" s="3">
        <f>мальчики!AA67</f>
        <v>0</v>
      </c>
      <c r="L67" s="3">
        <f>мальчики!AB67</f>
        <v>0</v>
      </c>
      <c r="M67" s="3">
        <f>мальчики!AG67</f>
        <v>0</v>
      </c>
      <c r="N67" s="3">
        <f>мальчики!AH67</f>
        <v>0</v>
      </c>
      <c r="O67" s="3">
        <f>мальчики!AM67</f>
        <v>0</v>
      </c>
      <c r="P67" s="3">
        <f>мальчики!AO67</f>
        <v>0</v>
      </c>
      <c r="Q67" s="3">
        <f>мальчики!AP67</f>
        <v>5</v>
      </c>
    </row>
    <row r="68" spans="1:17" x14ac:dyDescent="0.25">
      <c r="A68">
        <f>мальчики!A68</f>
        <v>64</v>
      </c>
      <c r="B68" s="9">
        <f>мальчики!B68</f>
        <v>0</v>
      </c>
      <c r="C68" s="9">
        <f>мальчики!C68</f>
        <v>0</v>
      </c>
      <c r="D68" s="3">
        <f>мальчики!D68</f>
        <v>60</v>
      </c>
      <c r="E68" s="3">
        <f>мальчики!I68</f>
        <v>0</v>
      </c>
      <c r="F68" s="3">
        <f>мальчики!J68</f>
        <v>60</v>
      </c>
      <c r="G68" s="3">
        <f>мальчики!O68</f>
        <v>0</v>
      </c>
      <c r="H68" s="3">
        <f>мальчики!P68</f>
        <v>80</v>
      </c>
      <c r="I68" s="3">
        <f>мальчики!U68</f>
        <v>0</v>
      </c>
      <c r="J68" s="3">
        <f>мальчики!V68</f>
        <v>10</v>
      </c>
      <c r="K68" s="3">
        <f>мальчики!AA68</f>
        <v>0</v>
      </c>
      <c r="L68" s="3">
        <f>мальчики!AB68</f>
        <v>0</v>
      </c>
      <c r="M68" s="3">
        <f>мальчики!AG68</f>
        <v>0</v>
      </c>
      <c r="N68" s="3">
        <f>мальчики!AH68</f>
        <v>0</v>
      </c>
      <c r="O68" s="3">
        <f>мальчики!AM68</f>
        <v>0</v>
      </c>
      <c r="P68" s="3">
        <f>мальчики!AO68</f>
        <v>0</v>
      </c>
      <c r="Q68" s="3">
        <f>мальчики!AP68</f>
        <v>5</v>
      </c>
    </row>
    <row r="69" spans="1:17" x14ac:dyDescent="0.25">
      <c r="A69">
        <f>мальчики!A69</f>
        <v>65</v>
      </c>
      <c r="B69" s="9">
        <f>мальчики!B69</f>
        <v>0</v>
      </c>
      <c r="C69" s="9">
        <f>мальчики!C69</f>
        <v>0</v>
      </c>
      <c r="D69" s="3">
        <f>мальчики!D69</f>
        <v>60</v>
      </c>
      <c r="E69" s="3">
        <f>мальчики!I69</f>
        <v>0</v>
      </c>
      <c r="F69" s="3">
        <f>мальчики!J69</f>
        <v>60</v>
      </c>
      <c r="G69" s="3">
        <f>мальчики!O69</f>
        <v>0</v>
      </c>
      <c r="H69" s="3">
        <f>мальчики!P69</f>
        <v>80</v>
      </c>
      <c r="I69" s="3">
        <f>мальчики!U69</f>
        <v>0</v>
      </c>
      <c r="J69" s="3">
        <f>мальчики!V69</f>
        <v>10</v>
      </c>
      <c r="K69" s="3">
        <f>мальчики!AA69</f>
        <v>0</v>
      </c>
      <c r="L69" s="3">
        <f>мальчики!AB69</f>
        <v>0</v>
      </c>
      <c r="M69" s="3">
        <f>мальчики!AG69</f>
        <v>0</v>
      </c>
      <c r="N69" s="3">
        <f>мальчики!AH69</f>
        <v>0</v>
      </c>
      <c r="O69" s="3">
        <f>мальчики!AM69</f>
        <v>0</v>
      </c>
      <c r="P69" s="3">
        <f>мальчики!AO69</f>
        <v>0</v>
      </c>
      <c r="Q69" s="3">
        <f>мальчики!AP69</f>
        <v>5</v>
      </c>
    </row>
    <row r="70" spans="1:17" x14ac:dyDescent="0.25">
      <c r="A70">
        <f>мальчики!A70</f>
        <v>66</v>
      </c>
      <c r="B70" s="9">
        <f>мальчики!B70</f>
        <v>0</v>
      </c>
      <c r="C70" s="9">
        <f>мальчики!C70</f>
        <v>0</v>
      </c>
      <c r="D70" s="3">
        <f>мальчики!D70</f>
        <v>60</v>
      </c>
      <c r="E70" s="3">
        <f>мальчики!I70</f>
        <v>0</v>
      </c>
      <c r="F70" s="3">
        <f>мальчики!J70</f>
        <v>60</v>
      </c>
      <c r="G70" s="3">
        <f>мальчики!O70</f>
        <v>0</v>
      </c>
      <c r="H70" s="3">
        <f>мальчики!P70</f>
        <v>80</v>
      </c>
      <c r="I70" s="3">
        <f>мальчики!U70</f>
        <v>0</v>
      </c>
      <c r="J70" s="3">
        <f>мальчики!V70</f>
        <v>10</v>
      </c>
      <c r="K70" s="3">
        <f>мальчики!AA70</f>
        <v>0</v>
      </c>
      <c r="L70" s="3">
        <f>мальчики!AB70</f>
        <v>0</v>
      </c>
      <c r="M70" s="3">
        <f>мальчики!AG70</f>
        <v>0</v>
      </c>
      <c r="N70" s="3">
        <f>мальчики!AH70</f>
        <v>0</v>
      </c>
      <c r="O70" s="3">
        <f>мальчики!AM70</f>
        <v>0</v>
      </c>
      <c r="P70" s="3">
        <f>мальчики!AO70</f>
        <v>0</v>
      </c>
      <c r="Q70" s="3">
        <f>мальчики!AP70</f>
        <v>5</v>
      </c>
    </row>
    <row r="71" spans="1:17" x14ac:dyDescent="0.25">
      <c r="A71">
        <f>мальчики!A71</f>
        <v>67</v>
      </c>
      <c r="B71" s="9">
        <f>мальчики!B71</f>
        <v>0</v>
      </c>
      <c r="C71" s="9">
        <f>мальчики!C71</f>
        <v>0</v>
      </c>
      <c r="D71" s="3">
        <f>мальчики!D71</f>
        <v>60</v>
      </c>
      <c r="E71" s="3">
        <f>мальчики!I71</f>
        <v>0</v>
      </c>
      <c r="F71" s="3">
        <f>мальчики!J71</f>
        <v>60</v>
      </c>
      <c r="G71" s="3">
        <f>мальчики!O71</f>
        <v>0</v>
      </c>
      <c r="H71" s="3">
        <f>мальчики!P71</f>
        <v>80</v>
      </c>
      <c r="I71" s="3">
        <f>мальчики!U71</f>
        <v>0</v>
      </c>
      <c r="J71" s="3">
        <f>мальчики!V71</f>
        <v>10</v>
      </c>
      <c r="K71" s="3">
        <f>мальчики!AA71</f>
        <v>0</v>
      </c>
      <c r="L71" s="3">
        <f>мальчики!AB71</f>
        <v>0</v>
      </c>
      <c r="M71" s="3">
        <f>мальчики!AG71</f>
        <v>0</v>
      </c>
      <c r="N71" s="3">
        <f>мальчики!AH71</f>
        <v>0</v>
      </c>
      <c r="O71" s="3">
        <f>мальчики!AM71</f>
        <v>0</v>
      </c>
      <c r="P71" s="3">
        <f>мальчики!AO71</f>
        <v>0</v>
      </c>
      <c r="Q71" s="3">
        <f>мальчики!AP71</f>
        <v>5</v>
      </c>
    </row>
    <row r="72" spans="1:17" x14ac:dyDescent="0.25">
      <c r="A72">
        <f>мальчики!A72</f>
        <v>68</v>
      </c>
      <c r="B72" s="9">
        <f>мальчики!B72</f>
        <v>0</v>
      </c>
      <c r="C72" s="9">
        <f>мальчики!C72</f>
        <v>0</v>
      </c>
      <c r="D72" s="3">
        <f>мальчики!D72</f>
        <v>60</v>
      </c>
      <c r="E72" s="3">
        <f>мальчики!I72</f>
        <v>0</v>
      </c>
      <c r="F72" s="3">
        <f>мальчики!J72</f>
        <v>60</v>
      </c>
      <c r="G72" s="3">
        <f>мальчики!O72</f>
        <v>0</v>
      </c>
      <c r="H72" s="3">
        <f>мальчики!P72</f>
        <v>80</v>
      </c>
      <c r="I72" s="3">
        <f>мальчики!U72</f>
        <v>0</v>
      </c>
      <c r="J72" s="3">
        <f>мальчики!V72</f>
        <v>10</v>
      </c>
      <c r="K72" s="3">
        <f>мальчики!AA72</f>
        <v>0</v>
      </c>
      <c r="L72" s="3">
        <f>мальчики!AB72</f>
        <v>0</v>
      </c>
      <c r="M72" s="3">
        <f>мальчики!AG72</f>
        <v>0</v>
      </c>
      <c r="N72" s="3">
        <f>мальчики!AH72</f>
        <v>0</v>
      </c>
      <c r="O72" s="3">
        <f>мальчики!AM72</f>
        <v>0</v>
      </c>
      <c r="P72" s="3">
        <f>мальчики!AO72</f>
        <v>0</v>
      </c>
      <c r="Q72" s="3">
        <f>мальчики!AP72</f>
        <v>5</v>
      </c>
    </row>
    <row r="73" spans="1:17" x14ac:dyDescent="0.25">
      <c r="A73">
        <f>мальчики!A73</f>
        <v>69</v>
      </c>
      <c r="B73" s="9">
        <f>мальчики!B73</f>
        <v>0</v>
      </c>
      <c r="C73" s="9">
        <f>мальчики!C73</f>
        <v>0</v>
      </c>
      <c r="D73" s="3">
        <f>мальчики!D73</f>
        <v>60</v>
      </c>
      <c r="E73" s="3">
        <f>мальчики!I73</f>
        <v>0</v>
      </c>
      <c r="F73" s="3">
        <f>мальчики!J73</f>
        <v>60</v>
      </c>
      <c r="G73" s="3">
        <f>мальчики!O73</f>
        <v>0</v>
      </c>
      <c r="H73" s="3">
        <f>мальчики!P73</f>
        <v>80</v>
      </c>
      <c r="I73" s="3">
        <f>мальчики!U73</f>
        <v>0</v>
      </c>
      <c r="J73" s="3">
        <f>мальчики!V73</f>
        <v>10</v>
      </c>
      <c r="K73" s="3">
        <f>мальчики!AA73</f>
        <v>0</v>
      </c>
      <c r="L73" s="3">
        <f>мальчики!AB73</f>
        <v>0</v>
      </c>
      <c r="M73" s="3">
        <f>мальчики!AG73</f>
        <v>0</v>
      </c>
      <c r="N73" s="3">
        <f>мальчики!AH73</f>
        <v>0</v>
      </c>
      <c r="O73" s="3">
        <f>мальчики!AM73</f>
        <v>0</v>
      </c>
      <c r="P73" s="3">
        <f>мальчики!AO73</f>
        <v>0</v>
      </c>
      <c r="Q73" s="3">
        <f>мальчики!AP73</f>
        <v>5</v>
      </c>
    </row>
    <row r="74" spans="1:17" x14ac:dyDescent="0.25">
      <c r="A74">
        <f>мальчики!A74</f>
        <v>70</v>
      </c>
      <c r="B74" s="9">
        <f>мальчики!B74</f>
        <v>0</v>
      </c>
      <c r="C74" s="9">
        <f>мальчики!C74</f>
        <v>0</v>
      </c>
      <c r="D74" s="3">
        <f>мальчики!D74</f>
        <v>60</v>
      </c>
      <c r="E74" s="3">
        <f>мальчики!I74</f>
        <v>0</v>
      </c>
      <c r="F74" s="3">
        <f>мальчики!J74</f>
        <v>60</v>
      </c>
      <c r="G74" s="3">
        <f>мальчики!O74</f>
        <v>0</v>
      </c>
      <c r="H74" s="3">
        <f>мальчики!P74</f>
        <v>80</v>
      </c>
      <c r="I74" s="3">
        <f>мальчики!U74</f>
        <v>0</v>
      </c>
      <c r="J74" s="3">
        <f>мальчики!V74</f>
        <v>10</v>
      </c>
      <c r="K74" s="3">
        <f>мальчики!AA74</f>
        <v>0</v>
      </c>
      <c r="L74" s="3">
        <f>мальчики!AB74</f>
        <v>0</v>
      </c>
      <c r="M74" s="3">
        <f>мальчики!AG74</f>
        <v>0</v>
      </c>
      <c r="N74" s="3">
        <f>мальчики!AH74</f>
        <v>0</v>
      </c>
      <c r="O74" s="3">
        <f>мальчики!AM74</f>
        <v>0</v>
      </c>
      <c r="P74" s="3">
        <f>мальчики!AO74</f>
        <v>0</v>
      </c>
      <c r="Q74" s="3">
        <f>мальчики!AP74</f>
        <v>5</v>
      </c>
    </row>
    <row r="75" spans="1:17" x14ac:dyDescent="0.25">
      <c r="A75">
        <f>мальчики!A75</f>
        <v>71</v>
      </c>
      <c r="B75" s="9">
        <f>мальчики!B75</f>
        <v>0</v>
      </c>
      <c r="C75" s="9">
        <f>мальчики!C75</f>
        <v>0</v>
      </c>
      <c r="D75" s="3">
        <f>мальчики!D75</f>
        <v>60</v>
      </c>
      <c r="E75" s="3">
        <f>мальчики!I75</f>
        <v>0</v>
      </c>
      <c r="F75" s="3">
        <f>мальчики!J75</f>
        <v>60</v>
      </c>
      <c r="G75" s="3">
        <f>мальчики!O75</f>
        <v>0</v>
      </c>
      <c r="H75" s="3">
        <f>мальчики!P75</f>
        <v>80</v>
      </c>
      <c r="I75" s="3">
        <f>мальчики!U75</f>
        <v>0</v>
      </c>
      <c r="J75" s="3">
        <f>мальчики!V75</f>
        <v>10</v>
      </c>
      <c r="K75" s="3">
        <f>мальчики!AA75</f>
        <v>0</v>
      </c>
      <c r="L75" s="3">
        <f>мальчики!AB75</f>
        <v>0</v>
      </c>
      <c r="M75" s="3">
        <f>мальчики!AG75</f>
        <v>0</v>
      </c>
      <c r="N75" s="3">
        <f>мальчики!AH75</f>
        <v>0</v>
      </c>
      <c r="O75" s="3">
        <f>мальчики!AM75</f>
        <v>0</v>
      </c>
      <c r="P75" s="3">
        <f>мальчики!AO75</f>
        <v>0</v>
      </c>
      <c r="Q75" s="3">
        <f>мальчики!AP75</f>
        <v>5</v>
      </c>
    </row>
    <row r="76" spans="1:17" x14ac:dyDescent="0.25">
      <c r="A76">
        <f>мальчики!A76</f>
        <v>72</v>
      </c>
      <c r="B76" s="9">
        <f>мальчики!B76</f>
        <v>0</v>
      </c>
      <c r="C76" s="9">
        <f>мальчики!C76</f>
        <v>0</v>
      </c>
      <c r="D76" s="3">
        <f>мальчики!D76</f>
        <v>60</v>
      </c>
      <c r="E76" s="3">
        <f>мальчики!I76</f>
        <v>0</v>
      </c>
      <c r="F76" s="3">
        <f>мальчики!J76</f>
        <v>60</v>
      </c>
      <c r="G76" s="3">
        <f>мальчики!O76</f>
        <v>0</v>
      </c>
      <c r="H76" s="3">
        <f>мальчики!P76</f>
        <v>80</v>
      </c>
      <c r="I76" s="3">
        <f>мальчики!U76</f>
        <v>0</v>
      </c>
      <c r="J76" s="3">
        <f>мальчики!V76</f>
        <v>10</v>
      </c>
      <c r="K76" s="3">
        <f>мальчики!AA76</f>
        <v>0</v>
      </c>
      <c r="L76" s="3">
        <f>мальчики!AB76</f>
        <v>0</v>
      </c>
      <c r="M76" s="3">
        <f>мальчики!AG76</f>
        <v>0</v>
      </c>
      <c r="N76" s="3">
        <f>мальчики!AH76</f>
        <v>0</v>
      </c>
      <c r="O76" s="3">
        <f>мальчики!AM76</f>
        <v>0</v>
      </c>
      <c r="P76" s="3">
        <f>мальчики!AO76</f>
        <v>0</v>
      </c>
      <c r="Q76" s="3">
        <f>мальчики!AP76</f>
        <v>5</v>
      </c>
    </row>
    <row r="77" spans="1:17" x14ac:dyDescent="0.25">
      <c r="A77">
        <f>мальчики!A77</f>
        <v>73</v>
      </c>
      <c r="B77" s="9">
        <f>мальчики!B77</f>
        <v>0</v>
      </c>
      <c r="C77" s="9">
        <f>мальчики!C77</f>
        <v>0</v>
      </c>
      <c r="D77" s="3">
        <f>мальчики!D77</f>
        <v>60</v>
      </c>
      <c r="E77" s="3">
        <f>мальчики!I77</f>
        <v>0</v>
      </c>
      <c r="F77" s="3">
        <f>мальчики!J77</f>
        <v>60</v>
      </c>
      <c r="G77" s="3">
        <f>мальчики!O77</f>
        <v>0</v>
      </c>
      <c r="H77" s="3">
        <f>мальчики!P77</f>
        <v>80</v>
      </c>
      <c r="I77" s="3">
        <f>мальчики!U77</f>
        <v>0</v>
      </c>
      <c r="J77" s="3">
        <f>мальчики!V77</f>
        <v>10</v>
      </c>
      <c r="K77" s="3">
        <f>мальчики!AA77</f>
        <v>0</v>
      </c>
      <c r="L77" s="3">
        <f>мальчики!AB77</f>
        <v>0</v>
      </c>
      <c r="M77" s="3">
        <f>мальчики!AG77</f>
        <v>0</v>
      </c>
      <c r="N77" s="3">
        <f>мальчики!AH77</f>
        <v>0</v>
      </c>
      <c r="O77" s="3">
        <f>мальчики!AM77</f>
        <v>0</v>
      </c>
      <c r="P77" s="3">
        <f>мальчики!AO77</f>
        <v>0</v>
      </c>
      <c r="Q77" s="3">
        <f>мальчики!AP77</f>
        <v>5</v>
      </c>
    </row>
    <row r="78" spans="1:17" x14ac:dyDescent="0.25">
      <c r="A78">
        <f>мальчики!A78</f>
        <v>74</v>
      </c>
      <c r="B78" s="9">
        <f>мальчики!B78</f>
        <v>0</v>
      </c>
      <c r="C78" s="9">
        <f>мальчики!C78</f>
        <v>0</v>
      </c>
      <c r="D78" s="3">
        <f>мальчики!D78</f>
        <v>60</v>
      </c>
      <c r="E78" s="3">
        <f>мальчики!I78</f>
        <v>0</v>
      </c>
      <c r="F78" s="3">
        <f>мальчики!J78</f>
        <v>60</v>
      </c>
      <c r="G78" s="3">
        <f>мальчики!O78</f>
        <v>0</v>
      </c>
      <c r="H78" s="3">
        <f>мальчики!P78</f>
        <v>80</v>
      </c>
      <c r="I78" s="3">
        <f>мальчики!U78</f>
        <v>0</v>
      </c>
      <c r="J78" s="3">
        <f>мальчики!V78</f>
        <v>10</v>
      </c>
      <c r="K78" s="3">
        <f>мальчики!AA78</f>
        <v>0</v>
      </c>
      <c r="L78" s="3">
        <f>мальчики!AB78</f>
        <v>0</v>
      </c>
      <c r="M78" s="3">
        <f>мальчики!AG78</f>
        <v>0</v>
      </c>
      <c r="N78" s="3">
        <f>мальчики!AH78</f>
        <v>0</v>
      </c>
      <c r="O78" s="3">
        <f>мальчики!AM78</f>
        <v>0</v>
      </c>
      <c r="P78" s="3">
        <f>мальчики!AO78</f>
        <v>0</v>
      </c>
      <c r="Q78" s="3">
        <f>мальчики!AP78</f>
        <v>5</v>
      </c>
    </row>
    <row r="79" spans="1:17" x14ac:dyDescent="0.25">
      <c r="A79">
        <f>мальчики!A79</f>
        <v>75</v>
      </c>
      <c r="B79" s="9">
        <f>мальчики!B79</f>
        <v>0</v>
      </c>
      <c r="C79" s="9">
        <f>мальчики!C79</f>
        <v>0</v>
      </c>
      <c r="D79" s="3">
        <f>мальчики!D79</f>
        <v>60</v>
      </c>
      <c r="E79" s="3">
        <f>мальчики!I79</f>
        <v>0</v>
      </c>
      <c r="F79" s="3">
        <f>мальчики!J79</f>
        <v>60</v>
      </c>
      <c r="G79" s="3">
        <f>мальчики!O79</f>
        <v>0</v>
      </c>
      <c r="H79" s="3">
        <f>мальчики!P79</f>
        <v>80</v>
      </c>
      <c r="I79" s="3">
        <f>мальчики!U79</f>
        <v>0</v>
      </c>
      <c r="J79" s="3">
        <f>мальчики!V79</f>
        <v>10</v>
      </c>
      <c r="K79" s="3">
        <f>мальчики!AA79</f>
        <v>0</v>
      </c>
      <c r="L79" s="3">
        <f>мальчики!AB79</f>
        <v>0</v>
      </c>
      <c r="M79" s="3">
        <f>мальчики!AG79</f>
        <v>0</v>
      </c>
      <c r="N79" s="3">
        <f>мальчики!AH79</f>
        <v>0</v>
      </c>
      <c r="O79" s="3">
        <f>мальчики!AM79</f>
        <v>0</v>
      </c>
      <c r="P79" s="3">
        <f>мальчики!AO79</f>
        <v>0</v>
      </c>
      <c r="Q79" s="3">
        <f>мальчики!AP79</f>
        <v>5</v>
      </c>
    </row>
    <row r="80" spans="1:17" x14ac:dyDescent="0.25">
      <c r="A80">
        <f>мальчики!A80</f>
        <v>76</v>
      </c>
      <c r="B80" s="9">
        <f>мальчики!B80</f>
        <v>0</v>
      </c>
      <c r="C80" s="9">
        <f>мальчики!C80</f>
        <v>0</v>
      </c>
      <c r="D80" s="3">
        <f>мальчики!D80</f>
        <v>60</v>
      </c>
      <c r="E80" s="3">
        <f>мальчики!I80</f>
        <v>0</v>
      </c>
      <c r="F80" s="3">
        <f>мальчики!J80</f>
        <v>60</v>
      </c>
      <c r="G80" s="3">
        <f>мальчики!O80</f>
        <v>0</v>
      </c>
      <c r="H80" s="3">
        <f>мальчики!P80</f>
        <v>80</v>
      </c>
      <c r="I80" s="3">
        <f>мальчики!U80</f>
        <v>0</v>
      </c>
      <c r="J80" s="3">
        <f>мальчики!V80</f>
        <v>10</v>
      </c>
      <c r="K80" s="3">
        <f>мальчики!AA80</f>
        <v>0</v>
      </c>
      <c r="L80" s="3">
        <f>мальчики!AB80</f>
        <v>0</v>
      </c>
      <c r="M80" s="3">
        <f>мальчики!AG80</f>
        <v>0</v>
      </c>
      <c r="N80" s="3">
        <f>мальчики!AH80</f>
        <v>0</v>
      </c>
      <c r="O80" s="3">
        <f>мальчики!AM80</f>
        <v>0</v>
      </c>
      <c r="P80" s="3">
        <f>мальчики!AO80</f>
        <v>0</v>
      </c>
      <c r="Q80" s="3">
        <f>мальчики!AP80</f>
        <v>5</v>
      </c>
    </row>
    <row r="81" spans="1:17" x14ac:dyDescent="0.25">
      <c r="A81">
        <f>мальчики!A81</f>
        <v>77</v>
      </c>
      <c r="B81" s="9">
        <f>мальчики!B81</f>
        <v>0</v>
      </c>
      <c r="C81" s="9">
        <f>мальчики!C81</f>
        <v>0</v>
      </c>
      <c r="D81" s="3">
        <f>мальчики!D81</f>
        <v>60</v>
      </c>
      <c r="E81" s="3">
        <f>мальчики!I81</f>
        <v>0</v>
      </c>
      <c r="F81" s="3">
        <f>мальчики!J81</f>
        <v>60</v>
      </c>
      <c r="G81" s="3">
        <f>мальчики!O81</f>
        <v>0</v>
      </c>
      <c r="H81" s="3">
        <f>мальчики!P81</f>
        <v>80</v>
      </c>
      <c r="I81" s="3">
        <f>мальчики!U81</f>
        <v>0</v>
      </c>
      <c r="J81" s="3">
        <f>мальчики!V81</f>
        <v>10</v>
      </c>
      <c r="K81" s="3">
        <f>мальчики!AA81</f>
        <v>0</v>
      </c>
      <c r="L81" s="3">
        <f>мальчики!AB81</f>
        <v>0</v>
      </c>
      <c r="M81" s="3">
        <f>мальчики!AG81</f>
        <v>0</v>
      </c>
      <c r="N81" s="3">
        <f>мальчики!AH81</f>
        <v>0</v>
      </c>
      <c r="O81" s="3">
        <f>мальчики!AM81</f>
        <v>0</v>
      </c>
      <c r="P81" s="3">
        <f>мальчики!AO81</f>
        <v>0</v>
      </c>
      <c r="Q81" s="3">
        <f>мальчики!AP81</f>
        <v>5</v>
      </c>
    </row>
    <row r="82" spans="1:17" x14ac:dyDescent="0.25">
      <c r="A82">
        <f>мальчики!A82</f>
        <v>78</v>
      </c>
      <c r="B82" s="9">
        <f>мальчики!B82</f>
        <v>0</v>
      </c>
      <c r="C82" s="9">
        <f>мальчики!C82</f>
        <v>0</v>
      </c>
      <c r="D82" s="3">
        <f>мальчики!D82</f>
        <v>60</v>
      </c>
      <c r="E82" s="3">
        <f>мальчики!I82</f>
        <v>0</v>
      </c>
      <c r="F82" s="3">
        <f>мальчики!J82</f>
        <v>60</v>
      </c>
      <c r="G82" s="3">
        <f>мальчики!O82</f>
        <v>0</v>
      </c>
      <c r="H82" s="3">
        <f>мальчики!P82</f>
        <v>80</v>
      </c>
      <c r="I82" s="3">
        <f>мальчики!U82</f>
        <v>0</v>
      </c>
      <c r="J82" s="3">
        <f>мальчики!V82</f>
        <v>10</v>
      </c>
      <c r="K82" s="3">
        <f>мальчики!AA82</f>
        <v>0</v>
      </c>
      <c r="L82" s="3">
        <f>мальчики!AB82</f>
        <v>0</v>
      </c>
      <c r="M82" s="3">
        <f>мальчики!AG82</f>
        <v>0</v>
      </c>
      <c r="N82" s="3">
        <f>мальчики!AH82</f>
        <v>0</v>
      </c>
      <c r="O82" s="3">
        <f>мальчики!AM82</f>
        <v>0</v>
      </c>
      <c r="P82" s="3">
        <f>мальчики!AO82</f>
        <v>0</v>
      </c>
      <c r="Q82" s="3">
        <f>мальчики!AP82</f>
        <v>5</v>
      </c>
    </row>
    <row r="83" spans="1:17" x14ac:dyDescent="0.25">
      <c r="A83">
        <f>мальчики!A83</f>
        <v>79</v>
      </c>
      <c r="B83" s="9">
        <f>мальчики!B83</f>
        <v>0</v>
      </c>
      <c r="C83" s="9">
        <f>мальчики!C83</f>
        <v>0</v>
      </c>
      <c r="D83" s="3">
        <f>мальчики!D83</f>
        <v>60</v>
      </c>
      <c r="E83" s="3">
        <f>мальчики!I83</f>
        <v>0</v>
      </c>
      <c r="F83" s="3">
        <f>мальчики!J83</f>
        <v>60</v>
      </c>
      <c r="G83" s="3">
        <f>мальчики!O83</f>
        <v>0</v>
      </c>
      <c r="H83" s="3">
        <f>мальчики!P83</f>
        <v>80</v>
      </c>
      <c r="I83" s="3">
        <f>мальчики!U83</f>
        <v>0</v>
      </c>
      <c r="J83" s="3">
        <f>мальчики!V83</f>
        <v>10</v>
      </c>
      <c r="K83" s="3">
        <f>мальчики!AA83</f>
        <v>0</v>
      </c>
      <c r="L83" s="3">
        <f>мальчики!AB83</f>
        <v>0</v>
      </c>
      <c r="M83" s="3">
        <f>мальчики!AG83</f>
        <v>0</v>
      </c>
      <c r="N83" s="3">
        <f>мальчики!AH83</f>
        <v>0</v>
      </c>
      <c r="O83" s="3">
        <f>мальчики!AM83</f>
        <v>0</v>
      </c>
      <c r="P83" s="3">
        <f>мальчики!AO83</f>
        <v>0</v>
      </c>
      <c r="Q83" s="3">
        <f>мальчики!AP83</f>
        <v>5</v>
      </c>
    </row>
    <row r="84" spans="1:17" x14ac:dyDescent="0.25">
      <c r="A84">
        <f>мальчики!A84</f>
        <v>80</v>
      </c>
      <c r="B84" s="9">
        <f>мальчики!B84</f>
        <v>0</v>
      </c>
      <c r="C84" s="9">
        <f>мальчики!C84</f>
        <v>0</v>
      </c>
      <c r="D84" s="3">
        <f>мальчики!D84</f>
        <v>60</v>
      </c>
      <c r="E84" s="3">
        <f>мальчики!I84</f>
        <v>0</v>
      </c>
      <c r="F84" s="3">
        <f>мальчики!J84</f>
        <v>60</v>
      </c>
      <c r="G84" s="3">
        <f>мальчики!O84</f>
        <v>0</v>
      </c>
      <c r="H84" s="3">
        <f>мальчики!P84</f>
        <v>80</v>
      </c>
      <c r="I84" s="3">
        <f>мальчики!U84</f>
        <v>0</v>
      </c>
      <c r="J84" s="3">
        <f>мальчики!V84</f>
        <v>10</v>
      </c>
      <c r="K84" s="3">
        <f>мальчики!AA84</f>
        <v>0</v>
      </c>
      <c r="L84" s="3">
        <f>мальчики!AB84</f>
        <v>0</v>
      </c>
      <c r="M84" s="3">
        <f>мальчики!AG84</f>
        <v>0</v>
      </c>
      <c r="N84" s="3">
        <f>мальчики!AH84</f>
        <v>0</v>
      </c>
      <c r="O84" s="3">
        <f>мальчики!AM84</f>
        <v>0</v>
      </c>
      <c r="P84" s="3">
        <f>мальчики!AO84</f>
        <v>0</v>
      </c>
      <c r="Q84" s="3">
        <f>мальчики!AP84</f>
        <v>5</v>
      </c>
    </row>
    <row r="85" spans="1:17" x14ac:dyDescent="0.25">
      <c r="A85">
        <f>мальчики!A85</f>
        <v>81</v>
      </c>
      <c r="B85" s="9">
        <f>мальчики!B85</f>
        <v>0</v>
      </c>
      <c r="C85" s="9">
        <f>мальчики!C85</f>
        <v>0</v>
      </c>
      <c r="D85" s="3">
        <f>мальчики!D85</f>
        <v>60</v>
      </c>
      <c r="E85" s="3">
        <f>мальчики!I85</f>
        <v>0</v>
      </c>
      <c r="F85" s="3">
        <f>мальчики!J85</f>
        <v>60</v>
      </c>
      <c r="G85" s="3">
        <f>мальчики!O85</f>
        <v>0</v>
      </c>
      <c r="H85" s="3">
        <f>мальчики!P85</f>
        <v>80</v>
      </c>
      <c r="I85" s="3">
        <f>мальчики!U85</f>
        <v>0</v>
      </c>
      <c r="J85" s="3">
        <f>мальчики!V85</f>
        <v>10</v>
      </c>
      <c r="K85" s="3">
        <f>мальчики!AA85</f>
        <v>0</v>
      </c>
      <c r="L85" s="3">
        <f>мальчики!AB85</f>
        <v>0</v>
      </c>
      <c r="M85" s="3">
        <f>мальчики!AG85</f>
        <v>0</v>
      </c>
      <c r="N85" s="3">
        <f>мальчики!AH85</f>
        <v>0</v>
      </c>
      <c r="O85" s="3">
        <f>мальчики!AM85</f>
        <v>0</v>
      </c>
      <c r="P85" s="3">
        <f>мальчики!AO85</f>
        <v>0</v>
      </c>
      <c r="Q85" s="3">
        <f>мальчики!AP85</f>
        <v>5</v>
      </c>
    </row>
    <row r="86" spans="1:17" x14ac:dyDescent="0.25">
      <c r="A86">
        <f>мальчики!A86</f>
        <v>82</v>
      </c>
      <c r="B86" s="9">
        <f>мальчики!B86</f>
        <v>0</v>
      </c>
      <c r="C86" s="9">
        <f>мальчики!C86</f>
        <v>0</v>
      </c>
      <c r="D86" s="3">
        <f>мальчики!D86</f>
        <v>60</v>
      </c>
      <c r="E86" s="3">
        <f>мальчики!I86</f>
        <v>0</v>
      </c>
      <c r="F86" s="3">
        <f>мальчики!J86</f>
        <v>60</v>
      </c>
      <c r="G86" s="3">
        <f>мальчики!O86</f>
        <v>0</v>
      </c>
      <c r="H86" s="3">
        <f>мальчики!P86</f>
        <v>80</v>
      </c>
      <c r="I86" s="3">
        <f>мальчики!U86</f>
        <v>0</v>
      </c>
      <c r="J86" s="3">
        <f>мальчики!V86</f>
        <v>10</v>
      </c>
      <c r="K86" s="3">
        <f>мальчики!AA86</f>
        <v>0</v>
      </c>
      <c r="L86" s="3">
        <f>мальчики!AB86</f>
        <v>0</v>
      </c>
      <c r="M86" s="3">
        <f>мальчики!AG86</f>
        <v>0</v>
      </c>
      <c r="N86" s="3">
        <f>мальчики!AH86</f>
        <v>0</v>
      </c>
      <c r="O86" s="3">
        <f>мальчики!AM86</f>
        <v>0</v>
      </c>
      <c r="P86" s="3">
        <f>мальчики!AO86</f>
        <v>0</v>
      </c>
      <c r="Q86" s="3">
        <f>мальчики!AP86</f>
        <v>5</v>
      </c>
    </row>
    <row r="87" spans="1:17" x14ac:dyDescent="0.25">
      <c r="A87">
        <f>мальчики!A87</f>
        <v>83</v>
      </c>
      <c r="B87" s="9">
        <f>мальчики!B87</f>
        <v>0</v>
      </c>
      <c r="C87" s="9">
        <f>мальчики!C87</f>
        <v>0</v>
      </c>
      <c r="D87" s="3">
        <f>мальчики!D87</f>
        <v>60</v>
      </c>
      <c r="E87" s="3">
        <f>мальчики!I87</f>
        <v>0</v>
      </c>
      <c r="F87" s="3">
        <f>мальчики!J87</f>
        <v>60</v>
      </c>
      <c r="G87" s="3">
        <f>мальчики!O87</f>
        <v>0</v>
      </c>
      <c r="H87" s="3">
        <f>мальчики!P87</f>
        <v>80</v>
      </c>
      <c r="I87" s="3">
        <f>мальчики!U87</f>
        <v>0</v>
      </c>
      <c r="J87" s="3">
        <f>мальчики!V87</f>
        <v>10</v>
      </c>
      <c r="K87" s="3">
        <f>мальчики!AA87</f>
        <v>0</v>
      </c>
      <c r="L87" s="3">
        <f>мальчики!AB87</f>
        <v>0</v>
      </c>
      <c r="M87" s="3">
        <f>мальчики!AG87</f>
        <v>0</v>
      </c>
      <c r="N87" s="3">
        <f>мальчики!AH87</f>
        <v>0</v>
      </c>
      <c r="O87" s="3">
        <f>мальчики!AM87</f>
        <v>0</v>
      </c>
      <c r="P87" s="3">
        <f>мальчики!AO87</f>
        <v>0</v>
      </c>
      <c r="Q87" s="3">
        <f>мальчики!AP87</f>
        <v>5</v>
      </c>
    </row>
    <row r="88" spans="1:17" x14ac:dyDescent="0.25">
      <c r="A88">
        <f>мальчики!A88</f>
        <v>84</v>
      </c>
      <c r="B88" s="9">
        <f>мальчики!B88</f>
        <v>0</v>
      </c>
      <c r="C88" s="9">
        <f>мальчики!C88</f>
        <v>0</v>
      </c>
      <c r="D88" s="3">
        <f>мальчики!D88</f>
        <v>60</v>
      </c>
      <c r="E88" s="3">
        <f>мальчики!I88</f>
        <v>0</v>
      </c>
      <c r="F88" s="3">
        <f>мальчики!J88</f>
        <v>60</v>
      </c>
      <c r="G88" s="3">
        <f>мальчики!O88</f>
        <v>0</v>
      </c>
      <c r="H88" s="3">
        <f>мальчики!P88</f>
        <v>80</v>
      </c>
      <c r="I88" s="3">
        <f>мальчики!U88</f>
        <v>0</v>
      </c>
      <c r="J88" s="3">
        <f>мальчики!V88</f>
        <v>10</v>
      </c>
      <c r="K88" s="3">
        <f>мальчики!AA88</f>
        <v>0</v>
      </c>
      <c r="L88" s="3">
        <f>мальчики!AB88</f>
        <v>0</v>
      </c>
      <c r="M88" s="3">
        <f>мальчики!AG88</f>
        <v>0</v>
      </c>
      <c r="N88" s="3">
        <f>мальчики!AH88</f>
        <v>0</v>
      </c>
      <c r="O88" s="3">
        <f>мальчики!AM88</f>
        <v>0</v>
      </c>
      <c r="P88" s="3">
        <f>мальчики!AO88</f>
        <v>0</v>
      </c>
      <c r="Q88" s="3">
        <f>мальчики!AP88</f>
        <v>5</v>
      </c>
    </row>
    <row r="89" spans="1:17" x14ac:dyDescent="0.25">
      <c r="A89">
        <f>мальчики!A89</f>
        <v>85</v>
      </c>
      <c r="B89" s="9">
        <f>мальчики!B89</f>
        <v>0</v>
      </c>
      <c r="C89" s="9">
        <f>мальчики!C89</f>
        <v>0</v>
      </c>
      <c r="D89" s="3">
        <f>мальчики!D89</f>
        <v>60</v>
      </c>
      <c r="E89" s="3">
        <f>мальчики!I89</f>
        <v>0</v>
      </c>
      <c r="F89" s="3">
        <f>мальчики!J89</f>
        <v>60</v>
      </c>
      <c r="G89" s="3">
        <f>мальчики!O89</f>
        <v>0</v>
      </c>
      <c r="H89" s="3">
        <f>мальчики!P89</f>
        <v>80</v>
      </c>
      <c r="I89" s="3">
        <f>мальчики!U89</f>
        <v>0</v>
      </c>
      <c r="J89" s="3">
        <f>мальчики!V89</f>
        <v>10</v>
      </c>
      <c r="K89" s="3">
        <f>мальчики!AA89</f>
        <v>0</v>
      </c>
      <c r="L89" s="3">
        <f>мальчики!AB89</f>
        <v>0</v>
      </c>
      <c r="M89" s="3">
        <f>мальчики!AG89</f>
        <v>0</v>
      </c>
      <c r="N89" s="3">
        <f>мальчики!AH89</f>
        <v>0</v>
      </c>
      <c r="O89" s="3">
        <f>мальчики!AM89</f>
        <v>0</v>
      </c>
      <c r="P89" s="3">
        <f>мальчики!AO89</f>
        <v>0</v>
      </c>
      <c r="Q89" s="3">
        <f>мальчики!AP89</f>
        <v>5</v>
      </c>
    </row>
    <row r="90" spans="1:17" x14ac:dyDescent="0.25">
      <c r="A90">
        <f>мальчики!A90</f>
        <v>86</v>
      </c>
      <c r="B90" s="9">
        <f>мальчики!B90</f>
        <v>0</v>
      </c>
      <c r="C90" s="9">
        <f>мальчики!C90</f>
        <v>0</v>
      </c>
      <c r="D90" s="3">
        <f>мальчики!D90</f>
        <v>60</v>
      </c>
      <c r="E90" s="3">
        <f>мальчики!I90</f>
        <v>0</v>
      </c>
      <c r="F90" s="3">
        <f>мальчики!J90</f>
        <v>60</v>
      </c>
      <c r="G90" s="3">
        <f>мальчики!O90</f>
        <v>0</v>
      </c>
      <c r="H90" s="3">
        <f>мальчики!P90</f>
        <v>80</v>
      </c>
      <c r="I90" s="3">
        <f>мальчики!U90</f>
        <v>0</v>
      </c>
      <c r="J90" s="3">
        <f>мальчики!V90</f>
        <v>10</v>
      </c>
      <c r="K90" s="3">
        <f>мальчики!AA90</f>
        <v>0</v>
      </c>
      <c r="L90" s="3">
        <f>мальчики!AB90</f>
        <v>0</v>
      </c>
      <c r="M90" s="3">
        <f>мальчики!AG90</f>
        <v>0</v>
      </c>
      <c r="N90" s="3">
        <f>мальчики!AH90</f>
        <v>0</v>
      </c>
      <c r="O90" s="3">
        <f>мальчики!AM90</f>
        <v>0</v>
      </c>
      <c r="P90" s="3">
        <f>мальчики!AO90</f>
        <v>0</v>
      </c>
      <c r="Q90" s="3">
        <f>мальчики!AP90</f>
        <v>5</v>
      </c>
    </row>
    <row r="91" spans="1:17" x14ac:dyDescent="0.25">
      <c r="A91">
        <f>мальчики!A91</f>
        <v>87</v>
      </c>
      <c r="B91" s="9">
        <f>мальчики!B91</f>
        <v>0</v>
      </c>
      <c r="C91" s="9">
        <f>мальчики!C91</f>
        <v>0</v>
      </c>
      <c r="D91" s="3">
        <f>мальчики!D91</f>
        <v>60</v>
      </c>
      <c r="E91" s="3">
        <f>мальчики!I91</f>
        <v>0</v>
      </c>
      <c r="F91" s="3">
        <f>мальчики!J91</f>
        <v>60</v>
      </c>
      <c r="G91" s="3">
        <f>мальчики!O91</f>
        <v>0</v>
      </c>
      <c r="H91" s="3">
        <f>мальчики!P91</f>
        <v>80</v>
      </c>
      <c r="I91" s="3">
        <f>мальчики!U91</f>
        <v>0</v>
      </c>
      <c r="J91" s="3">
        <f>мальчики!V91</f>
        <v>10</v>
      </c>
      <c r="K91" s="3">
        <f>мальчики!AA91</f>
        <v>0</v>
      </c>
      <c r="L91" s="3">
        <f>мальчики!AB91</f>
        <v>0</v>
      </c>
      <c r="M91" s="3">
        <f>мальчики!AG91</f>
        <v>0</v>
      </c>
      <c r="N91" s="3">
        <f>мальчики!AH91</f>
        <v>0</v>
      </c>
      <c r="O91" s="3">
        <f>мальчики!AM91</f>
        <v>0</v>
      </c>
      <c r="P91" s="3">
        <f>мальчики!AO91</f>
        <v>0</v>
      </c>
      <c r="Q91" s="3">
        <f>мальчики!AP91</f>
        <v>5</v>
      </c>
    </row>
    <row r="92" spans="1:17" x14ac:dyDescent="0.25">
      <c r="A92">
        <f>мальчики!A92</f>
        <v>88</v>
      </c>
      <c r="B92" s="9">
        <f>мальчики!B92</f>
        <v>0</v>
      </c>
      <c r="C92" s="9">
        <f>мальчики!C92</f>
        <v>0</v>
      </c>
      <c r="D92" s="3">
        <f>мальчики!D92</f>
        <v>60</v>
      </c>
      <c r="E92" s="3">
        <f>мальчики!I92</f>
        <v>0</v>
      </c>
      <c r="F92" s="3">
        <f>мальчики!J92</f>
        <v>60</v>
      </c>
      <c r="G92" s="3">
        <f>мальчики!O92</f>
        <v>0</v>
      </c>
      <c r="H92" s="3">
        <f>мальчики!P92</f>
        <v>80</v>
      </c>
      <c r="I92" s="3">
        <f>мальчики!U92</f>
        <v>0</v>
      </c>
      <c r="J92" s="3">
        <f>мальчики!V92</f>
        <v>10</v>
      </c>
      <c r="K92" s="3">
        <f>мальчики!AA92</f>
        <v>0</v>
      </c>
      <c r="L92" s="3">
        <f>мальчики!AB92</f>
        <v>0</v>
      </c>
      <c r="M92" s="3">
        <f>мальчики!AG92</f>
        <v>0</v>
      </c>
      <c r="N92" s="3">
        <f>мальчики!AH92</f>
        <v>0</v>
      </c>
      <c r="O92" s="3">
        <f>мальчики!AM92</f>
        <v>0</v>
      </c>
      <c r="P92" s="3">
        <f>мальчики!AO92</f>
        <v>0</v>
      </c>
      <c r="Q92" s="3">
        <f>мальчики!AP92</f>
        <v>5</v>
      </c>
    </row>
    <row r="93" spans="1:17" x14ac:dyDescent="0.25">
      <c r="A93">
        <f>мальчики!A93</f>
        <v>89</v>
      </c>
      <c r="B93" s="9">
        <f>мальчики!B93</f>
        <v>0</v>
      </c>
      <c r="C93" s="9">
        <f>мальчики!C93</f>
        <v>0</v>
      </c>
      <c r="D93" s="3">
        <f>мальчики!D93</f>
        <v>60</v>
      </c>
      <c r="E93" s="3">
        <f>мальчики!I93</f>
        <v>0</v>
      </c>
      <c r="F93" s="3">
        <f>мальчики!J93</f>
        <v>60</v>
      </c>
      <c r="G93" s="3">
        <f>мальчики!O93</f>
        <v>0</v>
      </c>
      <c r="H93" s="3">
        <f>мальчики!P93</f>
        <v>80</v>
      </c>
      <c r="I93" s="3">
        <f>мальчики!U93</f>
        <v>0</v>
      </c>
      <c r="J93" s="3">
        <f>мальчики!V93</f>
        <v>10</v>
      </c>
      <c r="K93" s="3">
        <f>мальчики!AA93</f>
        <v>0</v>
      </c>
      <c r="L93" s="3">
        <f>мальчики!AB93</f>
        <v>0</v>
      </c>
      <c r="M93" s="3">
        <f>мальчики!AG93</f>
        <v>0</v>
      </c>
      <c r="N93" s="3">
        <f>мальчики!AH93</f>
        <v>0</v>
      </c>
      <c r="O93" s="3">
        <f>мальчики!AM93</f>
        <v>0</v>
      </c>
      <c r="P93" s="3">
        <f>мальчики!AO93</f>
        <v>0</v>
      </c>
      <c r="Q93" s="3">
        <f>мальчики!AP93</f>
        <v>5</v>
      </c>
    </row>
    <row r="94" spans="1:17" x14ac:dyDescent="0.25">
      <c r="A94">
        <f>мальчики!A94</f>
        <v>90</v>
      </c>
      <c r="B94" s="9">
        <f>мальчики!B94</f>
        <v>0</v>
      </c>
      <c r="C94" s="9">
        <f>мальчики!C94</f>
        <v>0</v>
      </c>
      <c r="D94" s="3">
        <f>мальчики!D94</f>
        <v>60</v>
      </c>
      <c r="E94" s="3">
        <f>мальчики!I94</f>
        <v>0</v>
      </c>
      <c r="F94" s="3">
        <f>мальчики!J94</f>
        <v>60</v>
      </c>
      <c r="G94" s="3">
        <f>мальчики!O94</f>
        <v>0</v>
      </c>
      <c r="H94" s="3">
        <f>мальчики!P94</f>
        <v>80</v>
      </c>
      <c r="I94" s="3">
        <f>мальчики!U94</f>
        <v>0</v>
      </c>
      <c r="J94" s="3">
        <f>мальчики!V94</f>
        <v>10</v>
      </c>
      <c r="K94" s="3">
        <f>мальчики!AA94</f>
        <v>0</v>
      </c>
      <c r="L94" s="3">
        <f>мальчики!AB94</f>
        <v>0</v>
      </c>
      <c r="M94" s="3">
        <f>мальчики!AG94</f>
        <v>0</v>
      </c>
      <c r="N94" s="3">
        <f>мальчики!AH94</f>
        <v>0</v>
      </c>
      <c r="O94" s="3">
        <f>мальчики!AM94</f>
        <v>0</v>
      </c>
      <c r="P94" s="3">
        <f>мальчики!AO94</f>
        <v>0</v>
      </c>
      <c r="Q94" s="3">
        <f>мальчики!AP94</f>
        <v>5</v>
      </c>
    </row>
    <row r="95" spans="1:17" x14ac:dyDescent="0.25">
      <c r="A95">
        <f>мальчики!A95</f>
        <v>91</v>
      </c>
      <c r="B95" s="9">
        <f>мальчики!B95</f>
        <v>0</v>
      </c>
      <c r="C95" s="9">
        <f>мальчики!C95</f>
        <v>0</v>
      </c>
      <c r="D95" s="3">
        <f>мальчики!D95</f>
        <v>60</v>
      </c>
      <c r="E95" s="3">
        <f>мальчики!I95</f>
        <v>0</v>
      </c>
      <c r="F95" s="3">
        <f>мальчики!J95</f>
        <v>60</v>
      </c>
      <c r="G95" s="3">
        <f>мальчики!O95</f>
        <v>0</v>
      </c>
      <c r="H95" s="3">
        <f>мальчики!P95</f>
        <v>80</v>
      </c>
      <c r="I95" s="3">
        <f>мальчики!U95</f>
        <v>0</v>
      </c>
      <c r="J95" s="3">
        <f>мальчики!V95</f>
        <v>10</v>
      </c>
      <c r="K95" s="3">
        <f>мальчики!AA95</f>
        <v>0</v>
      </c>
      <c r="L95" s="3">
        <f>мальчики!AB95</f>
        <v>0</v>
      </c>
      <c r="M95" s="3">
        <f>мальчики!AG95</f>
        <v>0</v>
      </c>
      <c r="N95" s="3">
        <f>мальчики!AH95</f>
        <v>0</v>
      </c>
      <c r="O95" s="3">
        <f>мальчики!AM95</f>
        <v>0</v>
      </c>
      <c r="P95" s="3">
        <f>мальчики!AO95</f>
        <v>0</v>
      </c>
      <c r="Q95" s="3">
        <f>мальчики!AP95</f>
        <v>5</v>
      </c>
    </row>
    <row r="96" spans="1:17" x14ac:dyDescent="0.25">
      <c r="A96">
        <f>мальчики!A96</f>
        <v>92</v>
      </c>
      <c r="B96" s="9">
        <f>мальчики!B96</f>
        <v>0</v>
      </c>
      <c r="C96" s="9">
        <f>мальчики!C96</f>
        <v>0</v>
      </c>
      <c r="D96" s="3">
        <f>мальчики!D96</f>
        <v>60</v>
      </c>
      <c r="E96" s="3">
        <f>мальчики!I96</f>
        <v>0</v>
      </c>
      <c r="F96" s="3">
        <f>мальчики!J96</f>
        <v>60</v>
      </c>
      <c r="G96" s="3">
        <f>мальчики!O96</f>
        <v>0</v>
      </c>
      <c r="H96" s="3">
        <f>мальчики!P96</f>
        <v>80</v>
      </c>
      <c r="I96" s="3">
        <f>мальчики!U96</f>
        <v>0</v>
      </c>
      <c r="J96" s="3">
        <f>мальчики!V96</f>
        <v>10</v>
      </c>
      <c r="K96" s="3">
        <f>мальчики!AA96</f>
        <v>0</v>
      </c>
      <c r="L96" s="3">
        <f>мальчики!AB96</f>
        <v>0</v>
      </c>
      <c r="M96" s="3">
        <f>мальчики!AG96</f>
        <v>0</v>
      </c>
      <c r="N96" s="3">
        <f>мальчики!AH96</f>
        <v>0</v>
      </c>
      <c r="O96" s="3">
        <f>мальчики!AM96</f>
        <v>0</v>
      </c>
      <c r="P96" s="3">
        <f>мальчики!AO96</f>
        <v>0</v>
      </c>
      <c r="Q96" s="3">
        <f>мальчики!AP96</f>
        <v>5</v>
      </c>
    </row>
    <row r="97" spans="1:17" x14ac:dyDescent="0.25">
      <c r="A97">
        <f>мальчики!A97</f>
        <v>93</v>
      </c>
      <c r="B97" s="9">
        <f>мальчики!B97</f>
        <v>0</v>
      </c>
      <c r="C97" s="9">
        <f>мальчики!C97</f>
        <v>0</v>
      </c>
      <c r="D97" s="3">
        <f>мальчики!D97</f>
        <v>60</v>
      </c>
      <c r="E97" s="3">
        <f>мальчики!I97</f>
        <v>0</v>
      </c>
      <c r="F97" s="3">
        <f>мальчики!J97</f>
        <v>60</v>
      </c>
      <c r="G97" s="3">
        <f>мальчики!O97</f>
        <v>0</v>
      </c>
      <c r="H97" s="3">
        <f>мальчики!P97</f>
        <v>80</v>
      </c>
      <c r="I97" s="3">
        <f>мальчики!U97</f>
        <v>0</v>
      </c>
      <c r="J97" s="3">
        <f>мальчики!V97</f>
        <v>10</v>
      </c>
      <c r="K97" s="3">
        <f>мальчики!AA97</f>
        <v>0</v>
      </c>
      <c r="L97" s="3">
        <f>мальчики!AB97</f>
        <v>0</v>
      </c>
      <c r="M97" s="3">
        <f>мальчики!AG97</f>
        <v>0</v>
      </c>
      <c r="N97" s="3">
        <f>мальчики!AH97</f>
        <v>0</v>
      </c>
      <c r="O97" s="3">
        <f>мальчики!AM97</f>
        <v>0</v>
      </c>
      <c r="P97" s="3">
        <f>мальчики!AO97</f>
        <v>0</v>
      </c>
      <c r="Q97" s="3">
        <f>мальчики!AP97</f>
        <v>5</v>
      </c>
    </row>
    <row r="98" spans="1:17" x14ac:dyDescent="0.25">
      <c r="A98">
        <f>мальчики!A98</f>
        <v>94</v>
      </c>
      <c r="B98" s="9">
        <f>мальчики!B98</f>
        <v>0</v>
      </c>
      <c r="C98" s="9">
        <f>мальчики!C98</f>
        <v>0</v>
      </c>
      <c r="D98" s="3">
        <f>мальчики!D98</f>
        <v>60</v>
      </c>
      <c r="E98" s="3">
        <f>мальчики!I98</f>
        <v>0</v>
      </c>
      <c r="F98" s="3">
        <f>мальчики!J98</f>
        <v>60</v>
      </c>
      <c r="G98" s="3">
        <f>мальчики!O98</f>
        <v>0</v>
      </c>
      <c r="H98" s="3">
        <f>мальчики!P98</f>
        <v>80</v>
      </c>
      <c r="I98" s="3">
        <f>мальчики!U98</f>
        <v>0</v>
      </c>
      <c r="J98" s="3">
        <f>мальчики!V98</f>
        <v>10</v>
      </c>
      <c r="K98" s="3">
        <f>мальчики!AA98</f>
        <v>0</v>
      </c>
      <c r="L98" s="3">
        <f>мальчики!AB98</f>
        <v>0</v>
      </c>
      <c r="M98" s="3">
        <f>мальчики!AG98</f>
        <v>0</v>
      </c>
      <c r="N98" s="3">
        <f>мальчики!AH98</f>
        <v>0</v>
      </c>
      <c r="O98" s="3">
        <f>мальчики!AM98</f>
        <v>0</v>
      </c>
      <c r="P98" s="3">
        <f>мальчики!AO98</f>
        <v>0</v>
      </c>
      <c r="Q98" s="3">
        <f>мальчики!AP98</f>
        <v>5</v>
      </c>
    </row>
    <row r="99" spans="1:17" x14ac:dyDescent="0.25">
      <c r="A99">
        <f>мальчики!A99</f>
        <v>94</v>
      </c>
      <c r="B99" s="9">
        <f>мальчики!B99</f>
        <v>0</v>
      </c>
      <c r="C99" s="9">
        <f>мальчики!C99</f>
        <v>0</v>
      </c>
      <c r="D99" s="3">
        <f>мальчики!D99</f>
        <v>60</v>
      </c>
      <c r="E99" s="3">
        <f>мальчики!I99</f>
        <v>0</v>
      </c>
      <c r="F99" s="3">
        <f>мальчики!J99</f>
        <v>60</v>
      </c>
      <c r="G99" s="3">
        <f>мальчики!O99</f>
        <v>0</v>
      </c>
      <c r="H99" s="3">
        <f>мальчики!P99</f>
        <v>80</v>
      </c>
      <c r="I99" s="3">
        <f>мальчики!U99</f>
        <v>0</v>
      </c>
      <c r="J99" s="3">
        <f>мальчики!V99</f>
        <v>10</v>
      </c>
      <c r="K99" s="3">
        <f>мальчики!AA99</f>
        <v>0</v>
      </c>
      <c r="L99" s="3">
        <f>мальчики!AB99</f>
        <v>0</v>
      </c>
      <c r="M99" s="3">
        <f>мальчики!AG99</f>
        <v>0</v>
      </c>
      <c r="N99" s="3">
        <f>мальчики!AH99</f>
        <v>0</v>
      </c>
      <c r="O99" s="3">
        <f>мальчики!AM99</f>
        <v>0</v>
      </c>
      <c r="P99" s="3">
        <f>мальчики!AO99</f>
        <v>0</v>
      </c>
      <c r="Q99" s="3">
        <f>мальчики!AP99</f>
        <v>5</v>
      </c>
    </row>
    <row r="100" spans="1:17" x14ac:dyDescent="0.25">
      <c r="A100">
        <f>мальчики!A100</f>
        <v>95</v>
      </c>
      <c r="B100" s="9">
        <f>мальчики!B100</f>
        <v>0</v>
      </c>
      <c r="C100" s="9">
        <f>мальчики!C100</f>
        <v>0</v>
      </c>
      <c r="D100" s="3">
        <f>мальчики!D100</f>
        <v>60</v>
      </c>
      <c r="E100" s="3">
        <f>мальчики!I100</f>
        <v>0</v>
      </c>
      <c r="F100" s="3">
        <f>мальчики!J100</f>
        <v>60</v>
      </c>
      <c r="G100" s="3">
        <f>мальчики!O100</f>
        <v>0</v>
      </c>
      <c r="H100" s="3">
        <f>мальчики!P100</f>
        <v>80</v>
      </c>
      <c r="I100" s="3">
        <f>мальчики!U100</f>
        <v>0</v>
      </c>
      <c r="J100" s="3">
        <f>мальчики!V100</f>
        <v>10</v>
      </c>
      <c r="K100" s="3">
        <f>мальчики!AA100</f>
        <v>0</v>
      </c>
      <c r="L100" s="3">
        <f>мальчики!AB100</f>
        <v>0</v>
      </c>
      <c r="M100" s="3">
        <f>мальчики!AG100</f>
        <v>0</v>
      </c>
      <c r="N100" s="3">
        <f>мальчики!AH100</f>
        <v>0</v>
      </c>
      <c r="O100" s="3">
        <f>мальчики!AM100</f>
        <v>0</v>
      </c>
      <c r="P100" s="3">
        <f>мальчики!AO100</f>
        <v>0</v>
      </c>
      <c r="Q100" s="3">
        <f>мальчики!AP100</f>
        <v>5</v>
      </c>
    </row>
    <row r="101" spans="1:17" x14ac:dyDescent="0.25">
      <c r="A101">
        <f>мальчики!A101</f>
        <v>96</v>
      </c>
      <c r="B101" s="9">
        <f>мальчики!B101</f>
        <v>0</v>
      </c>
      <c r="C101" s="9">
        <f>мальчики!C101</f>
        <v>0</v>
      </c>
      <c r="D101" s="3">
        <f>мальчики!D101</f>
        <v>60</v>
      </c>
      <c r="E101" s="3">
        <f>мальчики!I101</f>
        <v>0</v>
      </c>
      <c r="F101" s="3">
        <f>мальчики!J101</f>
        <v>60</v>
      </c>
      <c r="G101" s="3">
        <f>мальчики!O101</f>
        <v>0</v>
      </c>
      <c r="H101" s="3">
        <f>мальчики!P101</f>
        <v>80</v>
      </c>
      <c r="I101" s="3">
        <f>мальчики!U101</f>
        <v>0</v>
      </c>
      <c r="J101" s="3">
        <f>мальчики!V101</f>
        <v>10</v>
      </c>
      <c r="K101" s="3">
        <f>мальчики!AA101</f>
        <v>0</v>
      </c>
      <c r="L101" s="3">
        <f>мальчики!AB101</f>
        <v>0</v>
      </c>
      <c r="M101" s="3">
        <f>мальчики!AG101</f>
        <v>0</v>
      </c>
      <c r="N101" s="3">
        <f>мальчики!AH101</f>
        <v>0</v>
      </c>
      <c r="O101" s="3">
        <f>мальчики!AM101</f>
        <v>0</v>
      </c>
      <c r="P101" s="3">
        <f>мальчики!AO101</f>
        <v>0</v>
      </c>
      <c r="Q101" s="3">
        <f>мальчики!AP101</f>
        <v>5</v>
      </c>
    </row>
    <row r="102" spans="1:17" x14ac:dyDescent="0.25">
      <c r="A102">
        <f>мальчики!A102</f>
        <v>97</v>
      </c>
      <c r="B102" s="9">
        <f>мальчики!B102</f>
        <v>0</v>
      </c>
      <c r="C102" s="9">
        <f>мальчики!C102</f>
        <v>0</v>
      </c>
      <c r="D102" s="3">
        <f>мальчики!D102</f>
        <v>60</v>
      </c>
      <c r="E102" s="3">
        <f>мальчики!I102</f>
        <v>0</v>
      </c>
      <c r="F102" s="3">
        <f>мальчики!J102</f>
        <v>60</v>
      </c>
      <c r="G102" s="3">
        <f>мальчики!O102</f>
        <v>0</v>
      </c>
      <c r="H102" s="3">
        <f>мальчики!P102</f>
        <v>80</v>
      </c>
      <c r="I102" s="3">
        <f>мальчики!U102</f>
        <v>0</v>
      </c>
      <c r="J102" s="3">
        <f>мальчики!V102</f>
        <v>10</v>
      </c>
      <c r="K102" s="3">
        <f>мальчики!AA102</f>
        <v>0</v>
      </c>
      <c r="L102" s="3">
        <f>мальчики!AB102</f>
        <v>0</v>
      </c>
      <c r="M102" s="3">
        <f>мальчики!AG102</f>
        <v>0</v>
      </c>
      <c r="N102" s="3">
        <f>мальчики!AH102</f>
        <v>0</v>
      </c>
      <c r="O102" s="3">
        <f>мальчики!AM102</f>
        <v>0</v>
      </c>
      <c r="P102" s="3">
        <f>мальчики!AO102</f>
        <v>0</v>
      </c>
      <c r="Q102" s="3">
        <f>мальчики!AP102</f>
        <v>5</v>
      </c>
    </row>
    <row r="103" spans="1:17" x14ac:dyDescent="0.25">
      <c r="A103">
        <f>мальчики!A103</f>
        <v>98</v>
      </c>
      <c r="B103" s="9">
        <f>мальчики!B103</f>
        <v>0</v>
      </c>
      <c r="C103" s="9">
        <f>мальчики!C103</f>
        <v>0</v>
      </c>
      <c r="D103" s="3">
        <f>мальчики!D103</f>
        <v>60</v>
      </c>
      <c r="E103" s="3">
        <f>мальчики!I103</f>
        <v>0</v>
      </c>
      <c r="F103" s="3">
        <f>мальчики!J103</f>
        <v>60</v>
      </c>
      <c r="G103" s="3">
        <f>мальчики!O103</f>
        <v>0</v>
      </c>
      <c r="H103" s="3">
        <f>мальчики!P103</f>
        <v>80</v>
      </c>
      <c r="I103" s="3">
        <f>мальчики!U103</f>
        <v>0</v>
      </c>
      <c r="J103" s="3">
        <f>мальчики!V103</f>
        <v>10</v>
      </c>
      <c r="K103" s="3">
        <f>мальчики!AA103</f>
        <v>0</v>
      </c>
      <c r="L103" s="3">
        <f>мальчики!AB103</f>
        <v>0</v>
      </c>
      <c r="M103" s="3">
        <f>мальчики!AG103</f>
        <v>0</v>
      </c>
      <c r="N103" s="3">
        <f>мальчики!AH103</f>
        <v>0</v>
      </c>
      <c r="O103" s="3">
        <f>мальчики!AM103</f>
        <v>0</v>
      </c>
      <c r="P103" s="3">
        <f>мальчики!AO103</f>
        <v>0</v>
      </c>
      <c r="Q103" s="3">
        <f>мальчики!AP103</f>
        <v>5</v>
      </c>
    </row>
    <row r="104" spans="1:17" x14ac:dyDescent="0.25">
      <c r="A104">
        <f>мальчики!A104</f>
        <v>99</v>
      </c>
      <c r="B104" s="9">
        <f>мальчики!B104</f>
        <v>0</v>
      </c>
      <c r="C104" s="9">
        <f>мальчики!C104</f>
        <v>0</v>
      </c>
      <c r="D104" s="3">
        <f>мальчики!D104</f>
        <v>60</v>
      </c>
      <c r="E104" s="3">
        <f>мальчики!I104</f>
        <v>0</v>
      </c>
      <c r="F104" s="3">
        <f>мальчики!J104</f>
        <v>60</v>
      </c>
      <c r="G104" s="3">
        <f>мальчики!O104</f>
        <v>0</v>
      </c>
      <c r="H104" s="3">
        <f>мальчики!P104</f>
        <v>80</v>
      </c>
      <c r="I104" s="3">
        <f>мальчики!U104</f>
        <v>0</v>
      </c>
      <c r="J104" s="3">
        <f>мальчики!V104</f>
        <v>10</v>
      </c>
      <c r="K104" s="3">
        <f>мальчики!AA104</f>
        <v>0</v>
      </c>
      <c r="L104" s="3">
        <f>мальчики!AB104</f>
        <v>0</v>
      </c>
      <c r="M104" s="3">
        <f>мальчики!AG104</f>
        <v>0</v>
      </c>
      <c r="N104" s="3">
        <f>мальчики!AH104</f>
        <v>0</v>
      </c>
      <c r="O104" s="3">
        <f>мальчики!AM104</f>
        <v>0</v>
      </c>
      <c r="P104" s="3">
        <f>мальчики!AO104</f>
        <v>0</v>
      </c>
      <c r="Q104" s="3">
        <f>мальчики!AP104</f>
        <v>5</v>
      </c>
    </row>
    <row r="105" spans="1:17" x14ac:dyDescent="0.25">
      <c r="A105">
        <f>мальчики!A105</f>
        <v>100</v>
      </c>
      <c r="B105" s="9">
        <f>мальчики!B105</f>
        <v>0</v>
      </c>
      <c r="C105" s="9">
        <f>мальчики!C105</f>
        <v>0</v>
      </c>
      <c r="D105" s="3">
        <f>мальчики!D105</f>
        <v>60</v>
      </c>
      <c r="E105" s="3">
        <f>мальчики!I105</f>
        <v>0</v>
      </c>
      <c r="F105" s="3">
        <f>мальчики!J105</f>
        <v>60</v>
      </c>
      <c r="G105" s="3">
        <f>мальчики!O105</f>
        <v>0</v>
      </c>
      <c r="H105" s="3">
        <f>мальчики!P105</f>
        <v>80</v>
      </c>
      <c r="I105" s="3">
        <f>мальчики!U105</f>
        <v>0</v>
      </c>
      <c r="J105" s="3">
        <f>мальчики!V105</f>
        <v>10</v>
      </c>
      <c r="K105" s="3">
        <f>мальчики!AA105</f>
        <v>0</v>
      </c>
      <c r="L105" s="3">
        <f>мальчики!AB105</f>
        <v>0</v>
      </c>
      <c r="M105" s="3">
        <f>мальчики!AG105</f>
        <v>0</v>
      </c>
      <c r="N105" s="3">
        <f>мальчики!AH105</f>
        <v>0</v>
      </c>
      <c r="O105" s="3">
        <f>мальчики!AM105</f>
        <v>0</v>
      </c>
      <c r="P105" s="3">
        <f>мальчики!AO105</f>
        <v>0</v>
      </c>
      <c r="Q105" s="3">
        <f>мальчики!AP105</f>
        <v>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47"/>
  <sheetViews>
    <sheetView workbookViewId="0">
      <selection sqref="A1:AF2"/>
    </sheetView>
  </sheetViews>
  <sheetFormatPr defaultRowHeight="15" x14ac:dyDescent="0.25"/>
  <sheetData>
    <row r="1" spans="1:32" x14ac:dyDescent="0.25">
      <c r="A1" s="251" t="s">
        <v>440</v>
      </c>
      <c r="B1" s="251"/>
      <c r="C1" s="251"/>
      <c r="D1" s="251"/>
      <c r="E1" s="251"/>
      <c r="F1" s="251"/>
      <c r="G1" s="251"/>
      <c r="H1" s="251"/>
      <c r="I1" s="251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</row>
    <row r="2" spans="1:32" x14ac:dyDescent="0.25">
      <c r="A2" s="251" t="s">
        <v>441</v>
      </c>
      <c r="B2" s="251"/>
      <c r="C2" s="251"/>
      <c r="D2" s="251"/>
      <c r="E2" s="251"/>
      <c r="F2" s="251"/>
      <c r="G2" s="251"/>
      <c r="H2" s="251"/>
      <c r="I2" s="251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</row>
    <row r="4" spans="1:32" x14ac:dyDescent="0.25">
      <c r="A4" s="277" t="s">
        <v>58</v>
      </c>
      <c r="B4" s="277"/>
      <c r="C4" s="277"/>
      <c r="D4" s="277"/>
      <c r="E4" s="36"/>
      <c r="F4" s="278" t="s">
        <v>59</v>
      </c>
      <c r="G4" s="278"/>
      <c r="H4" s="278"/>
      <c r="I4" s="278"/>
    </row>
    <row r="5" spans="1:32" ht="36" x14ac:dyDescent="0.25">
      <c r="A5" s="85" t="s">
        <v>56</v>
      </c>
      <c r="B5" s="86" t="s">
        <v>44</v>
      </c>
      <c r="C5" s="86" t="s">
        <v>60</v>
      </c>
      <c r="D5" s="86" t="s">
        <v>61</v>
      </c>
      <c r="F5" s="85" t="s">
        <v>56</v>
      </c>
      <c r="G5" s="86" t="s">
        <v>44</v>
      </c>
      <c r="H5" s="86" t="s">
        <v>60</v>
      </c>
      <c r="I5" s="86" t="s">
        <v>61</v>
      </c>
    </row>
    <row r="6" spans="1:32" x14ac:dyDescent="0.25">
      <c r="A6" s="37"/>
      <c r="B6" s="35"/>
      <c r="C6" s="35"/>
      <c r="D6" s="51"/>
      <c r="F6" s="37"/>
      <c r="G6" s="35"/>
      <c r="H6" s="35"/>
      <c r="I6" s="51"/>
    </row>
    <row r="7" spans="1:32" x14ac:dyDescent="0.25">
      <c r="A7" s="35">
        <v>19</v>
      </c>
      <c r="B7" s="38">
        <v>31</v>
      </c>
      <c r="C7" s="35">
        <v>844</v>
      </c>
      <c r="D7" s="63">
        <f t="shared" ref="D7:D47" si="0">IF(ISNUMBER(C7),RANK(C7,$C$7:$C$47,0),"")</f>
        <v>1</v>
      </c>
      <c r="E7" s="36"/>
      <c r="F7" s="35">
        <v>18</v>
      </c>
      <c r="G7" s="35">
        <v>32</v>
      </c>
      <c r="H7" s="35">
        <v>834</v>
      </c>
      <c r="I7" s="63">
        <f t="shared" ref="I7:I43" si="1">IF(ISNUMBER(H7),RANK(H7,$H$7:$H$47,0),"")</f>
        <v>1</v>
      </c>
    </row>
    <row r="8" spans="1:32" x14ac:dyDescent="0.25">
      <c r="A8" s="35">
        <v>15</v>
      </c>
      <c r="B8" s="38">
        <v>27</v>
      </c>
      <c r="C8" s="35">
        <v>834</v>
      </c>
      <c r="D8" s="63">
        <f t="shared" si="0"/>
        <v>2</v>
      </c>
      <c r="E8" s="36"/>
      <c r="F8" s="35">
        <v>3</v>
      </c>
      <c r="G8" s="35">
        <v>9</v>
      </c>
      <c r="H8" s="35">
        <v>815</v>
      </c>
      <c r="I8" s="63">
        <f t="shared" si="1"/>
        <v>2</v>
      </c>
    </row>
    <row r="9" spans="1:32" x14ac:dyDescent="0.25">
      <c r="A9" s="35">
        <v>30</v>
      </c>
      <c r="B9" s="35">
        <v>47</v>
      </c>
      <c r="C9" s="35">
        <v>833</v>
      </c>
      <c r="D9" s="63">
        <f t="shared" si="0"/>
        <v>3</v>
      </c>
      <c r="E9" s="36"/>
      <c r="F9" s="35">
        <v>13</v>
      </c>
      <c r="G9" s="35">
        <v>27</v>
      </c>
      <c r="H9" s="35">
        <v>738</v>
      </c>
      <c r="I9" s="63">
        <f t="shared" si="1"/>
        <v>3</v>
      </c>
    </row>
    <row r="10" spans="1:32" x14ac:dyDescent="0.25">
      <c r="A10" s="35">
        <v>3</v>
      </c>
      <c r="B10" s="38">
        <v>9</v>
      </c>
      <c r="C10" s="35">
        <v>823</v>
      </c>
      <c r="D10" s="63">
        <f t="shared" si="0"/>
        <v>4</v>
      </c>
      <c r="E10" s="36"/>
      <c r="F10" s="35">
        <v>17</v>
      </c>
      <c r="G10" s="35">
        <v>31</v>
      </c>
      <c r="H10" s="35">
        <v>722</v>
      </c>
      <c r="I10" s="63">
        <f t="shared" si="1"/>
        <v>4</v>
      </c>
    </row>
    <row r="11" spans="1:32" x14ac:dyDescent="0.25">
      <c r="A11" s="35">
        <v>9</v>
      </c>
      <c r="B11" s="38">
        <v>19</v>
      </c>
      <c r="C11" s="35">
        <v>810</v>
      </c>
      <c r="D11" s="63">
        <f t="shared" si="0"/>
        <v>5</v>
      </c>
      <c r="E11" s="36"/>
      <c r="F11" s="35">
        <v>37</v>
      </c>
      <c r="G11" s="35" t="s">
        <v>378</v>
      </c>
      <c r="H11" s="35">
        <v>682</v>
      </c>
      <c r="I11" s="63">
        <f t="shared" si="1"/>
        <v>5</v>
      </c>
    </row>
    <row r="12" spans="1:32" x14ac:dyDescent="0.25">
      <c r="A12" s="35">
        <v>35</v>
      </c>
      <c r="B12" s="38">
        <v>52</v>
      </c>
      <c r="C12" s="35">
        <v>793</v>
      </c>
      <c r="D12" s="63">
        <f t="shared" si="0"/>
        <v>6</v>
      </c>
      <c r="E12" s="36"/>
      <c r="F12" s="35">
        <v>9</v>
      </c>
      <c r="G12" s="35">
        <v>19</v>
      </c>
      <c r="H12" s="35">
        <v>668</v>
      </c>
      <c r="I12" s="63">
        <f t="shared" si="1"/>
        <v>6</v>
      </c>
    </row>
    <row r="13" spans="1:32" x14ac:dyDescent="0.25">
      <c r="A13" s="35">
        <v>12</v>
      </c>
      <c r="B13" s="38">
        <v>23</v>
      </c>
      <c r="C13" s="35">
        <v>790</v>
      </c>
      <c r="D13" s="63">
        <f t="shared" si="0"/>
        <v>7</v>
      </c>
      <c r="E13" s="36"/>
      <c r="F13" s="35">
        <v>21</v>
      </c>
      <c r="G13" s="35">
        <v>38</v>
      </c>
      <c r="H13" s="35">
        <v>657</v>
      </c>
      <c r="I13" s="63">
        <f t="shared" si="1"/>
        <v>7</v>
      </c>
    </row>
    <row r="14" spans="1:32" x14ac:dyDescent="0.25">
      <c r="A14" s="35">
        <v>1</v>
      </c>
      <c r="B14" s="38">
        <v>5</v>
      </c>
      <c r="C14" s="35">
        <v>780</v>
      </c>
      <c r="D14" s="63">
        <f t="shared" si="0"/>
        <v>8</v>
      </c>
      <c r="E14" s="36"/>
      <c r="F14" s="35">
        <v>26</v>
      </c>
      <c r="G14" s="35">
        <v>45</v>
      </c>
      <c r="H14" s="35">
        <v>649</v>
      </c>
      <c r="I14" s="63">
        <f t="shared" si="1"/>
        <v>8</v>
      </c>
    </row>
    <row r="15" spans="1:32" x14ac:dyDescent="0.25">
      <c r="A15" s="35">
        <v>39</v>
      </c>
      <c r="B15" s="35">
        <v>67</v>
      </c>
      <c r="C15" s="35">
        <v>768</v>
      </c>
      <c r="D15" s="63">
        <f t="shared" si="0"/>
        <v>9</v>
      </c>
      <c r="E15" s="36"/>
      <c r="F15" s="35">
        <v>6</v>
      </c>
      <c r="G15" s="35">
        <v>12</v>
      </c>
      <c r="H15" s="35">
        <v>648</v>
      </c>
      <c r="I15" s="63">
        <f t="shared" si="1"/>
        <v>9</v>
      </c>
    </row>
    <row r="16" spans="1:32" x14ac:dyDescent="0.25">
      <c r="A16" s="35">
        <v>31</v>
      </c>
      <c r="B16" s="35">
        <v>48</v>
      </c>
      <c r="C16" s="35">
        <v>758</v>
      </c>
      <c r="D16" s="63">
        <f t="shared" si="0"/>
        <v>10</v>
      </c>
      <c r="E16" s="36"/>
      <c r="F16" s="35">
        <v>33</v>
      </c>
      <c r="G16" s="35">
        <v>53</v>
      </c>
      <c r="H16" s="35">
        <v>647</v>
      </c>
      <c r="I16" s="63">
        <f t="shared" si="1"/>
        <v>10</v>
      </c>
    </row>
    <row r="17" spans="1:9" x14ac:dyDescent="0.25">
      <c r="A17" s="35">
        <v>33</v>
      </c>
      <c r="B17" s="38">
        <v>50</v>
      </c>
      <c r="C17" s="35">
        <v>753</v>
      </c>
      <c r="D17" s="63">
        <f t="shared" si="0"/>
        <v>11</v>
      </c>
      <c r="E17" s="36"/>
      <c r="F17" s="35">
        <v>28</v>
      </c>
      <c r="G17" s="35">
        <v>47</v>
      </c>
      <c r="H17" s="35">
        <v>645</v>
      </c>
      <c r="I17" s="63">
        <f t="shared" si="1"/>
        <v>11</v>
      </c>
    </row>
    <row r="18" spans="1:9" x14ac:dyDescent="0.25">
      <c r="A18" s="35">
        <v>24</v>
      </c>
      <c r="B18" s="38">
        <v>40</v>
      </c>
      <c r="C18" s="35">
        <v>742</v>
      </c>
      <c r="D18" s="63">
        <f t="shared" si="0"/>
        <v>12</v>
      </c>
      <c r="E18" s="36"/>
      <c r="F18" s="35">
        <v>30</v>
      </c>
      <c r="G18" s="35">
        <v>49</v>
      </c>
      <c r="H18" s="35">
        <v>638</v>
      </c>
      <c r="I18" s="63">
        <f t="shared" si="1"/>
        <v>12</v>
      </c>
    </row>
    <row r="19" spans="1:9" x14ac:dyDescent="0.25">
      <c r="A19" s="35">
        <v>8</v>
      </c>
      <c r="B19" s="35">
        <v>17</v>
      </c>
      <c r="C19" s="35">
        <v>740</v>
      </c>
      <c r="D19" s="63">
        <f t="shared" si="0"/>
        <v>13</v>
      </c>
      <c r="E19" s="36"/>
      <c r="F19" s="35">
        <v>16</v>
      </c>
      <c r="G19" s="35">
        <v>30</v>
      </c>
      <c r="H19" s="35">
        <v>631</v>
      </c>
      <c r="I19" s="63">
        <f t="shared" si="1"/>
        <v>13</v>
      </c>
    </row>
    <row r="20" spans="1:9" x14ac:dyDescent="0.25">
      <c r="A20" s="35">
        <v>34</v>
      </c>
      <c r="B20" s="38">
        <v>51</v>
      </c>
      <c r="C20" s="35">
        <v>718</v>
      </c>
      <c r="D20" s="63">
        <f t="shared" si="0"/>
        <v>14</v>
      </c>
      <c r="E20" s="36"/>
      <c r="F20" s="35">
        <v>10</v>
      </c>
      <c r="G20" s="35">
        <v>22</v>
      </c>
      <c r="H20" s="35">
        <v>622</v>
      </c>
      <c r="I20" s="63">
        <f t="shared" si="1"/>
        <v>14</v>
      </c>
    </row>
    <row r="21" spans="1:9" x14ac:dyDescent="0.25">
      <c r="A21" s="35">
        <v>6</v>
      </c>
      <c r="B21" s="38">
        <v>12</v>
      </c>
      <c r="C21" s="35">
        <v>712</v>
      </c>
      <c r="D21" s="63">
        <f t="shared" si="0"/>
        <v>15</v>
      </c>
      <c r="E21" s="36"/>
      <c r="F21" s="35">
        <v>31</v>
      </c>
      <c r="G21" s="35">
        <v>50</v>
      </c>
      <c r="H21" s="35">
        <v>608</v>
      </c>
      <c r="I21" s="63">
        <f t="shared" si="1"/>
        <v>15</v>
      </c>
    </row>
    <row r="22" spans="1:9" x14ac:dyDescent="0.25">
      <c r="A22" s="35">
        <v>18</v>
      </c>
      <c r="B22" s="38">
        <v>30</v>
      </c>
      <c r="C22" s="35">
        <v>712</v>
      </c>
      <c r="D22" s="63">
        <f t="shared" si="0"/>
        <v>15</v>
      </c>
      <c r="E22" s="36"/>
      <c r="F22" s="35">
        <v>2</v>
      </c>
      <c r="G22" s="35">
        <v>7</v>
      </c>
      <c r="H22" s="35">
        <v>588</v>
      </c>
      <c r="I22" s="63">
        <f t="shared" si="1"/>
        <v>16</v>
      </c>
    </row>
    <row r="23" spans="1:9" x14ac:dyDescent="0.25">
      <c r="A23" s="35">
        <v>20</v>
      </c>
      <c r="B23" s="35">
        <v>32</v>
      </c>
      <c r="C23" s="35">
        <v>706</v>
      </c>
      <c r="D23" s="63">
        <f t="shared" si="0"/>
        <v>17</v>
      </c>
      <c r="E23" s="36"/>
      <c r="F23" s="35">
        <v>15</v>
      </c>
      <c r="G23" s="35">
        <v>29</v>
      </c>
      <c r="H23" s="35">
        <v>588</v>
      </c>
      <c r="I23" s="63">
        <f t="shared" si="1"/>
        <v>16</v>
      </c>
    </row>
    <row r="24" spans="1:9" x14ac:dyDescent="0.25">
      <c r="A24" s="35">
        <v>28</v>
      </c>
      <c r="B24" s="38">
        <v>45</v>
      </c>
      <c r="C24" s="35">
        <v>703</v>
      </c>
      <c r="D24" s="63">
        <f t="shared" si="0"/>
        <v>18</v>
      </c>
      <c r="E24" s="36"/>
      <c r="F24" s="35">
        <v>1</v>
      </c>
      <c r="G24" s="35">
        <v>5</v>
      </c>
      <c r="H24" s="35">
        <v>576</v>
      </c>
      <c r="I24" s="63">
        <f t="shared" si="1"/>
        <v>18</v>
      </c>
    </row>
    <row r="25" spans="1:9" x14ac:dyDescent="0.25">
      <c r="A25" s="35">
        <v>11</v>
      </c>
      <c r="B25" s="38">
        <v>22</v>
      </c>
      <c r="C25" s="35">
        <v>699</v>
      </c>
      <c r="D25" s="63">
        <f t="shared" si="0"/>
        <v>19</v>
      </c>
      <c r="E25" s="36"/>
      <c r="F25" s="35">
        <v>4</v>
      </c>
      <c r="G25" s="35">
        <v>10</v>
      </c>
      <c r="H25" s="35">
        <v>573</v>
      </c>
      <c r="I25" s="63">
        <f t="shared" si="1"/>
        <v>19</v>
      </c>
    </row>
    <row r="26" spans="1:9" x14ac:dyDescent="0.25">
      <c r="A26" s="35">
        <v>26</v>
      </c>
      <c r="B26" s="38">
        <v>42</v>
      </c>
      <c r="C26" s="35">
        <v>697</v>
      </c>
      <c r="D26" s="63">
        <f t="shared" si="0"/>
        <v>20</v>
      </c>
      <c r="E26" s="36"/>
      <c r="F26" s="35">
        <v>20</v>
      </c>
      <c r="G26" s="35">
        <v>36</v>
      </c>
      <c r="H26" s="35">
        <v>560</v>
      </c>
      <c r="I26" s="63">
        <f t="shared" si="1"/>
        <v>20</v>
      </c>
    </row>
    <row r="27" spans="1:9" x14ac:dyDescent="0.25">
      <c r="A27" s="35">
        <v>23</v>
      </c>
      <c r="B27" s="38">
        <v>38</v>
      </c>
      <c r="C27" s="35">
        <v>684</v>
      </c>
      <c r="D27" s="63">
        <f t="shared" si="0"/>
        <v>21</v>
      </c>
      <c r="E27" s="36"/>
      <c r="F27" s="35">
        <v>5</v>
      </c>
      <c r="G27" s="35">
        <v>11</v>
      </c>
      <c r="H27" s="35">
        <v>559</v>
      </c>
      <c r="I27" s="63">
        <f t="shared" si="1"/>
        <v>21</v>
      </c>
    </row>
    <row r="28" spans="1:9" x14ac:dyDescent="0.25">
      <c r="A28" s="35">
        <v>27</v>
      </c>
      <c r="B28" s="38">
        <v>43</v>
      </c>
      <c r="C28" s="35">
        <v>675</v>
      </c>
      <c r="D28" s="63">
        <f t="shared" si="0"/>
        <v>22</v>
      </c>
      <c r="E28" s="36"/>
      <c r="F28" s="35">
        <v>36</v>
      </c>
      <c r="G28" s="35">
        <v>75</v>
      </c>
      <c r="H28" s="35">
        <v>544</v>
      </c>
      <c r="I28" s="63">
        <f t="shared" si="1"/>
        <v>22</v>
      </c>
    </row>
    <row r="29" spans="1:9" x14ac:dyDescent="0.25">
      <c r="A29" s="35">
        <v>32</v>
      </c>
      <c r="B29" s="38">
        <v>49</v>
      </c>
      <c r="C29" s="35">
        <v>665</v>
      </c>
      <c r="D29" s="63">
        <f t="shared" si="0"/>
        <v>23</v>
      </c>
      <c r="E29" s="36"/>
      <c r="F29" s="35">
        <v>24</v>
      </c>
      <c r="G29" s="35">
        <v>42</v>
      </c>
      <c r="H29" s="35">
        <v>540</v>
      </c>
      <c r="I29" s="63">
        <f t="shared" si="1"/>
        <v>23</v>
      </c>
    </row>
    <row r="30" spans="1:9" x14ac:dyDescent="0.25">
      <c r="A30" s="35">
        <v>37</v>
      </c>
      <c r="B30" s="35">
        <v>56</v>
      </c>
      <c r="C30" s="35">
        <v>663</v>
      </c>
      <c r="D30" s="63">
        <f t="shared" si="0"/>
        <v>24</v>
      </c>
      <c r="E30" s="36"/>
      <c r="F30" s="35">
        <v>8</v>
      </c>
      <c r="G30" s="35">
        <v>17</v>
      </c>
      <c r="H30" s="35">
        <v>534</v>
      </c>
      <c r="I30" s="63">
        <f t="shared" si="1"/>
        <v>24</v>
      </c>
    </row>
    <row r="31" spans="1:9" x14ac:dyDescent="0.25">
      <c r="A31" s="35">
        <v>13</v>
      </c>
      <c r="B31" s="38">
        <v>24</v>
      </c>
      <c r="C31" s="35">
        <v>652</v>
      </c>
      <c r="D31" s="63">
        <f t="shared" si="0"/>
        <v>25</v>
      </c>
      <c r="E31" s="36"/>
      <c r="F31" s="35">
        <v>34</v>
      </c>
      <c r="G31" s="35">
        <v>56</v>
      </c>
      <c r="H31" s="35">
        <v>530</v>
      </c>
      <c r="I31" s="63">
        <f t="shared" si="1"/>
        <v>25</v>
      </c>
    </row>
    <row r="32" spans="1:9" x14ac:dyDescent="0.25">
      <c r="A32" s="35">
        <v>29</v>
      </c>
      <c r="B32" s="35">
        <v>46</v>
      </c>
      <c r="C32" s="35">
        <v>646</v>
      </c>
      <c r="D32" s="63">
        <f t="shared" si="0"/>
        <v>26</v>
      </c>
      <c r="E32" s="36"/>
      <c r="F32" s="35">
        <v>11</v>
      </c>
      <c r="G32" s="35">
        <v>23</v>
      </c>
      <c r="H32" s="35">
        <v>512</v>
      </c>
      <c r="I32" s="63">
        <f t="shared" si="1"/>
        <v>26</v>
      </c>
    </row>
    <row r="33" spans="1:9" x14ac:dyDescent="0.25">
      <c r="A33" s="35">
        <v>5</v>
      </c>
      <c r="B33" s="35">
        <v>11</v>
      </c>
      <c r="C33" s="35">
        <v>643</v>
      </c>
      <c r="D33" s="63">
        <f t="shared" si="0"/>
        <v>27</v>
      </c>
      <c r="E33" s="36"/>
      <c r="F33" s="35">
        <v>25</v>
      </c>
      <c r="G33" s="35">
        <v>43</v>
      </c>
      <c r="H33" s="35">
        <v>510</v>
      </c>
      <c r="I33" s="63">
        <f t="shared" si="1"/>
        <v>27</v>
      </c>
    </row>
    <row r="34" spans="1:9" x14ac:dyDescent="0.25">
      <c r="A34" s="35">
        <v>38</v>
      </c>
      <c r="B34" s="38">
        <v>59</v>
      </c>
      <c r="C34" s="35">
        <v>636</v>
      </c>
      <c r="D34" s="63">
        <f t="shared" si="0"/>
        <v>28</v>
      </c>
      <c r="E34" s="36"/>
      <c r="F34" s="35">
        <v>32</v>
      </c>
      <c r="G34" s="35">
        <v>52</v>
      </c>
      <c r="H34" s="35">
        <v>507</v>
      </c>
      <c r="I34" s="63">
        <f t="shared" si="1"/>
        <v>28</v>
      </c>
    </row>
    <row r="35" spans="1:9" x14ac:dyDescent="0.25">
      <c r="A35" s="35">
        <v>25</v>
      </c>
      <c r="B35" s="38">
        <v>41</v>
      </c>
      <c r="C35" s="35">
        <v>613</v>
      </c>
      <c r="D35" s="63">
        <f t="shared" si="0"/>
        <v>29</v>
      </c>
      <c r="E35" s="36"/>
      <c r="F35" s="35">
        <v>35</v>
      </c>
      <c r="G35" s="35">
        <v>67</v>
      </c>
      <c r="H35" s="35">
        <v>505</v>
      </c>
      <c r="I35" s="63">
        <f t="shared" si="1"/>
        <v>29</v>
      </c>
    </row>
    <row r="36" spans="1:9" x14ac:dyDescent="0.25">
      <c r="A36" s="35">
        <v>4</v>
      </c>
      <c r="B36" s="35">
        <v>10</v>
      </c>
      <c r="C36" s="35">
        <v>608</v>
      </c>
      <c r="D36" s="63">
        <f t="shared" si="0"/>
        <v>30</v>
      </c>
      <c r="E36" s="36"/>
      <c r="F36" s="35">
        <v>19</v>
      </c>
      <c r="G36" s="35">
        <v>34</v>
      </c>
      <c r="H36" s="35">
        <v>488</v>
      </c>
      <c r="I36" s="63">
        <f t="shared" si="1"/>
        <v>30</v>
      </c>
    </row>
    <row r="37" spans="1:9" x14ac:dyDescent="0.25">
      <c r="A37" s="35">
        <v>41</v>
      </c>
      <c r="B37" s="35" t="s">
        <v>378</v>
      </c>
      <c r="C37" s="35">
        <v>604</v>
      </c>
      <c r="D37" s="63">
        <f t="shared" si="0"/>
        <v>31</v>
      </c>
      <c r="E37" s="36"/>
      <c r="F37" s="35">
        <v>27</v>
      </c>
      <c r="G37" s="35">
        <v>46</v>
      </c>
      <c r="H37" s="35">
        <v>471</v>
      </c>
      <c r="I37" s="63">
        <f t="shared" si="1"/>
        <v>31</v>
      </c>
    </row>
    <row r="38" spans="1:9" x14ac:dyDescent="0.25">
      <c r="A38" s="35">
        <v>16</v>
      </c>
      <c r="B38" s="38">
        <v>28</v>
      </c>
      <c r="C38" s="35">
        <v>579</v>
      </c>
      <c r="D38" s="63">
        <f t="shared" si="0"/>
        <v>32</v>
      </c>
      <c r="E38" s="36"/>
      <c r="F38" s="35">
        <v>14</v>
      </c>
      <c r="G38" s="35">
        <v>28</v>
      </c>
      <c r="H38" s="35">
        <v>438</v>
      </c>
      <c r="I38" s="63">
        <f t="shared" si="1"/>
        <v>32</v>
      </c>
    </row>
    <row r="39" spans="1:9" x14ac:dyDescent="0.25">
      <c r="A39" s="35">
        <v>21</v>
      </c>
      <c r="B39" s="38">
        <v>34</v>
      </c>
      <c r="C39" s="35">
        <v>575</v>
      </c>
      <c r="D39" s="63">
        <f t="shared" si="0"/>
        <v>33</v>
      </c>
      <c r="E39" s="36"/>
      <c r="F39" s="35">
        <v>29</v>
      </c>
      <c r="G39" s="35">
        <v>48</v>
      </c>
      <c r="H39" s="35">
        <v>424</v>
      </c>
      <c r="I39" s="63">
        <f t="shared" si="1"/>
        <v>33</v>
      </c>
    </row>
    <row r="40" spans="1:9" x14ac:dyDescent="0.25">
      <c r="A40" s="35">
        <v>2</v>
      </c>
      <c r="B40" s="38">
        <v>7</v>
      </c>
      <c r="C40" s="35">
        <v>574</v>
      </c>
      <c r="D40" s="63">
        <f t="shared" si="0"/>
        <v>34</v>
      </c>
      <c r="E40" s="36"/>
      <c r="F40" s="35">
        <v>7</v>
      </c>
      <c r="G40" s="35">
        <v>14</v>
      </c>
      <c r="H40" s="35">
        <v>414</v>
      </c>
      <c r="I40" s="63">
        <f t="shared" si="1"/>
        <v>34</v>
      </c>
    </row>
    <row r="41" spans="1:9" x14ac:dyDescent="0.25">
      <c r="A41" s="35">
        <v>22</v>
      </c>
      <c r="B41" s="38">
        <v>36</v>
      </c>
      <c r="C41" s="35">
        <v>549</v>
      </c>
      <c r="D41" s="63">
        <f t="shared" si="0"/>
        <v>35</v>
      </c>
      <c r="E41" s="36"/>
      <c r="F41" s="35">
        <v>22</v>
      </c>
      <c r="G41" s="35">
        <v>39</v>
      </c>
      <c r="H41" s="35">
        <v>395</v>
      </c>
      <c r="I41" s="63">
        <f t="shared" si="1"/>
        <v>35</v>
      </c>
    </row>
    <row r="42" spans="1:9" x14ac:dyDescent="0.25">
      <c r="A42" s="35">
        <v>10</v>
      </c>
      <c r="B42" s="38">
        <v>20</v>
      </c>
      <c r="C42" s="35">
        <v>514</v>
      </c>
      <c r="D42" s="63">
        <f t="shared" si="0"/>
        <v>36</v>
      </c>
      <c r="E42" s="36"/>
      <c r="F42" s="35">
        <v>12</v>
      </c>
      <c r="G42" s="35">
        <v>26</v>
      </c>
      <c r="H42" s="35">
        <v>390</v>
      </c>
      <c r="I42" s="63">
        <f t="shared" si="1"/>
        <v>36</v>
      </c>
    </row>
    <row r="43" spans="1:9" x14ac:dyDescent="0.25">
      <c r="A43" s="35">
        <v>36</v>
      </c>
      <c r="B43" s="38">
        <v>53</v>
      </c>
      <c r="C43" s="35">
        <v>504</v>
      </c>
      <c r="D43" s="63">
        <f t="shared" si="0"/>
        <v>37</v>
      </c>
      <c r="E43" s="36"/>
      <c r="F43" s="35">
        <v>23</v>
      </c>
      <c r="G43" s="35">
        <v>41</v>
      </c>
      <c r="H43" s="35">
        <v>375</v>
      </c>
      <c r="I43" s="94">
        <f t="shared" si="1"/>
        <v>37</v>
      </c>
    </row>
    <row r="44" spans="1:9" x14ac:dyDescent="0.25">
      <c r="A44" s="35">
        <v>7</v>
      </c>
      <c r="B44" s="38">
        <v>14</v>
      </c>
      <c r="C44" s="35">
        <v>483</v>
      </c>
      <c r="D44" s="63">
        <f t="shared" si="0"/>
        <v>38</v>
      </c>
      <c r="E44" s="36"/>
      <c r="F44" s="93"/>
      <c r="G44" s="93"/>
      <c r="H44" s="93"/>
      <c r="I44" s="93"/>
    </row>
    <row r="45" spans="1:9" x14ac:dyDescent="0.25">
      <c r="A45" s="35">
        <v>17</v>
      </c>
      <c r="B45" s="35">
        <v>29</v>
      </c>
      <c r="C45" s="35">
        <v>435</v>
      </c>
      <c r="D45" s="63">
        <f t="shared" si="0"/>
        <v>39</v>
      </c>
      <c r="E45" s="36"/>
      <c r="F45" s="93"/>
      <c r="G45" s="93"/>
      <c r="H45" s="93"/>
      <c r="I45" s="93"/>
    </row>
    <row r="46" spans="1:9" x14ac:dyDescent="0.25">
      <c r="A46" s="35">
        <v>40</v>
      </c>
      <c r="B46" s="35">
        <v>75</v>
      </c>
      <c r="C46" s="35">
        <v>434</v>
      </c>
      <c r="D46" s="63">
        <f t="shared" si="0"/>
        <v>40</v>
      </c>
      <c r="E46" s="36"/>
      <c r="F46" s="93"/>
      <c r="G46" s="93"/>
      <c r="H46" s="93"/>
      <c r="I46" s="93"/>
    </row>
    <row r="47" spans="1:9" x14ac:dyDescent="0.25">
      <c r="A47" s="35">
        <v>14</v>
      </c>
      <c r="B47" s="38">
        <v>26</v>
      </c>
      <c r="C47" s="35">
        <v>348</v>
      </c>
      <c r="D47" s="63">
        <f t="shared" si="0"/>
        <v>41</v>
      </c>
      <c r="E47" s="36"/>
      <c r="F47" s="93"/>
      <c r="G47" s="93"/>
      <c r="H47" s="93"/>
      <c r="I47" s="93"/>
    </row>
  </sheetData>
  <autoFilter ref="F6:I6">
    <sortState ref="F7:I43">
      <sortCondition ref="I6"/>
    </sortState>
  </autoFilter>
  <mergeCells count="4">
    <mergeCell ref="A1:I1"/>
    <mergeCell ref="A2:I2"/>
    <mergeCell ref="A4:D4"/>
    <mergeCell ref="F4:I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48"/>
  <sheetViews>
    <sheetView topLeftCell="A40" workbookViewId="0">
      <selection activeCell="A41" sqref="A41:XFD41"/>
    </sheetView>
  </sheetViews>
  <sheetFormatPr defaultRowHeight="15" x14ac:dyDescent="0.25"/>
  <sheetData>
    <row r="2" spans="1:9" x14ac:dyDescent="0.25">
      <c r="A2" s="279" t="s">
        <v>58</v>
      </c>
      <c r="B2" s="279"/>
      <c r="C2" s="279"/>
      <c r="D2" s="279"/>
      <c r="E2" s="36"/>
      <c r="F2" s="280" t="s">
        <v>59</v>
      </c>
      <c r="G2" s="280"/>
      <c r="H2" s="280"/>
      <c r="I2" s="280"/>
    </row>
    <row r="3" spans="1:9" ht="35.25" x14ac:dyDescent="0.25">
      <c r="A3" s="37" t="s">
        <v>56</v>
      </c>
      <c r="B3" s="35" t="s">
        <v>44</v>
      </c>
      <c r="C3" s="35" t="s">
        <v>60</v>
      </c>
      <c r="D3" s="35" t="s">
        <v>61</v>
      </c>
      <c r="F3" s="37" t="s">
        <v>56</v>
      </c>
      <c r="G3" s="35" t="s">
        <v>44</v>
      </c>
      <c r="H3" s="35" t="s">
        <v>60</v>
      </c>
      <c r="I3" s="35" t="s">
        <v>61</v>
      </c>
    </row>
    <row r="4" spans="1:9" x14ac:dyDescent="0.25">
      <c r="A4" s="37"/>
      <c r="B4" s="35"/>
      <c r="C4" s="35"/>
      <c r="D4" s="51"/>
      <c r="F4" s="37"/>
      <c r="G4" s="35"/>
      <c r="H4" s="35"/>
      <c r="I4" s="51"/>
    </row>
    <row r="5" spans="1:9" x14ac:dyDescent="0.25">
      <c r="A5" s="35">
        <v>1</v>
      </c>
      <c r="B5" s="38">
        <v>5</v>
      </c>
      <c r="C5" s="35">
        <v>780</v>
      </c>
      <c r="D5" s="63">
        <f t="shared" ref="D5:D48" si="0">IF(ISNUMBER(C5),RANK(C5,$C$5:$C$48,0),"")</f>
        <v>8</v>
      </c>
      <c r="E5" s="36"/>
      <c r="F5" s="35">
        <v>1</v>
      </c>
      <c r="G5" s="35">
        <v>5</v>
      </c>
      <c r="H5" s="35">
        <v>576</v>
      </c>
      <c r="I5" s="63">
        <f t="shared" ref="I5:I48" si="1">IF(ISNUMBER(H5),RANK(H5,$H$5:$H$48,0),"")</f>
        <v>18</v>
      </c>
    </row>
    <row r="6" spans="1:9" x14ac:dyDescent="0.25">
      <c r="A6" s="35">
        <v>2</v>
      </c>
      <c r="B6" s="38">
        <v>7</v>
      </c>
      <c r="C6" s="35">
        <v>574</v>
      </c>
      <c r="D6" s="63">
        <f t="shared" si="0"/>
        <v>34</v>
      </c>
      <c r="E6" s="36"/>
      <c r="F6" s="35">
        <v>2</v>
      </c>
      <c r="G6" s="35">
        <v>7</v>
      </c>
      <c r="H6" s="35">
        <v>588</v>
      </c>
      <c r="I6" s="63">
        <f t="shared" si="1"/>
        <v>16</v>
      </c>
    </row>
    <row r="7" spans="1:9" x14ac:dyDescent="0.25">
      <c r="A7" s="35">
        <v>3</v>
      </c>
      <c r="B7" s="38">
        <v>9</v>
      </c>
      <c r="C7" s="35">
        <v>823</v>
      </c>
      <c r="D7" s="63">
        <f t="shared" si="0"/>
        <v>4</v>
      </c>
      <c r="E7" s="36"/>
      <c r="F7" s="35">
        <v>3</v>
      </c>
      <c r="G7" s="35">
        <v>9</v>
      </c>
      <c r="H7" s="35">
        <v>815</v>
      </c>
      <c r="I7" s="63">
        <f t="shared" si="1"/>
        <v>2</v>
      </c>
    </row>
    <row r="8" spans="1:9" x14ac:dyDescent="0.25">
      <c r="A8" s="35">
        <v>4</v>
      </c>
      <c r="B8" s="35">
        <v>10</v>
      </c>
      <c r="C8" s="35">
        <v>608</v>
      </c>
      <c r="D8" s="63">
        <f t="shared" si="0"/>
        <v>30</v>
      </c>
      <c r="E8" s="36"/>
      <c r="F8" s="35">
        <v>4</v>
      </c>
      <c r="G8" s="35">
        <v>10</v>
      </c>
      <c r="H8" s="35">
        <v>573</v>
      </c>
      <c r="I8" s="63">
        <f t="shared" si="1"/>
        <v>19</v>
      </c>
    </row>
    <row r="9" spans="1:9" x14ac:dyDescent="0.25">
      <c r="A9" s="35">
        <v>5</v>
      </c>
      <c r="B9" s="35">
        <v>11</v>
      </c>
      <c r="C9" s="35">
        <v>643</v>
      </c>
      <c r="D9" s="63">
        <f t="shared" si="0"/>
        <v>27</v>
      </c>
      <c r="E9" s="36"/>
      <c r="F9" s="35">
        <v>5</v>
      </c>
      <c r="G9" s="35">
        <v>11</v>
      </c>
      <c r="H9" s="35">
        <v>559</v>
      </c>
      <c r="I9" s="63">
        <f t="shared" si="1"/>
        <v>21</v>
      </c>
    </row>
    <row r="10" spans="1:9" x14ac:dyDescent="0.25">
      <c r="A10" s="35">
        <v>6</v>
      </c>
      <c r="B10" s="38">
        <v>12</v>
      </c>
      <c r="C10" s="35">
        <v>712</v>
      </c>
      <c r="D10" s="63">
        <f t="shared" si="0"/>
        <v>15</v>
      </c>
      <c r="E10" s="36"/>
      <c r="F10" s="35">
        <v>6</v>
      </c>
      <c r="G10" s="35">
        <v>12</v>
      </c>
      <c r="H10" s="35">
        <v>648</v>
      </c>
      <c r="I10" s="63">
        <f t="shared" si="1"/>
        <v>9</v>
      </c>
    </row>
    <row r="11" spans="1:9" x14ac:dyDescent="0.25">
      <c r="A11" s="35">
        <v>7</v>
      </c>
      <c r="B11" s="38">
        <v>14</v>
      </c>
      <c r="C11" s="35">
        <v>483</v>
      </c>
      <c r="D11" s="63">
        <f t="shared" si="0"/>
        <v>38</v>
      </c>
      <c r="E11" s="36"/>
      <c r="F11" s="35">
        <v>7</v>
      </c>
      <c r="G11" s="35">
        <v>14</v>
      </c>
      <c r="H11" s="35">
        <v>414</v>
      </c>
      <c r="I11" s="63">
        <f t="shared" si="1"/>
        <v>34</v>
      </c>
    </row>
    <row r="12" spans="1:9" x14ac:dyDescent="0.25">
      <c r="A12" s="35">
        <v>8</v>
      </c>
      <c r="B12" s="35">
        <v>17</v>
      </c>
      <c r="C12" s="35">
        <v>740</v>
      </c>
      <c r="D12" s="63">
        <f t="shared" si="0"/>
        <v>13</v>
      </c>
      <c r="E12" s="36"/>
      <c r="F12" s="35">
        <v>8</v>
      </c>
      <c r="G12" s="35">
        <v>17</v>
      </c>
      <c r="H12" s="35">
        <v>534</v>
      </c>
      <c r="I12" s="63">
        <f t="shared" si="1"/>
        <v>24</v>
      </c>
    </row>
    <row r="13" spans="1:9" x14ac:dyDescent="0.25">
      <c r="A13" s="35">
        <v>9</v>
      </c>
      <c r="B13" s="38">
        <v>19</v>
      </c>
      <c r="C13" s="35">
        <v>810</v>
      </c>
      <c r="D13" s="63">
        <f t="shared" si="0"/>
        <v>5</v>
      </c>
      <c r="E13" s="36"/>
      <c r="F13" s="35">
        <v>9</v>
      </c>
      <c r="G13" s="35">
        <v>19</v>
      </c>
      <c r="H13" s="35">
        <v>668</v>
      </c>
      <c r="I13" s="63">
        <f t="shared" si="1"/>
        <v>6</v>
      </c>
    </row>
    <row r="14" spans="1:9" x14ac:dyDescent="0.25">
      <c r="A14" s="35">
        <v>10</v>
      </c>
      <c r="B14" s="38">
        <v>20</v>
      </c>
      <c r="C14" s="35">
        <v>514</v>
      </c>
      <c r="D14" s="63">
        <f t="shared" si="0"/>
        <v>36</v>
      </c>
      <c r="E14" s="36"/>
      <c r="F14" s="35">
        <v>10</v>
      </c>
      <c r="G14" s="35">
        <v>22</v>
      </c>
      <c r="H14" s="35">
        <v>622</v>
      </c>
      <c r="I14" s="63">
        <f t="shared" si="1"/>
        <v>14</v>
      </c>
    </row>
    <row r="15" spans="1:9" x14ac:dyDescent="0.25">
      <c r="A15" s="35">
        <v>11</v>
      </c>
      <c r="B15" s="38">
        <v>22</v>
      </c>
      <c r="C15" s="35">
        <v>699</v>
      </c>
      <c r="D15" s="63">
        <f t="shared" si="0"/>
        <v>19</v>
      </c>
      <c r="E15" s="36"/>
      <c r="F15" s="35">
        <v>11</v>
      </c>
      <c r="G15" s="35">
        <v>23</v>
      </c>
      <c r="H15" s="35">
        <v>512</v>
      </c>
      <c r="I15" s="63">
        <f t="shared" si="1"/>
        <v>26</v>
      </c>
    </row>
    <row r="16" spans="1:9" x14ac:dyDescent="0.25">
      <c r="A16" s="35">
        <v>12</v>
      </c>
      <c r="B16" s="38">
        <v>23</v>
      </c>
      <c r="C16" s="35">
        <v>790</v>
      </c>
      <c r="D16" s="63">
        <f t="shared" si="0"/>
        <v>7</v>
      </c>
      <c r="E16" s="36"/>
      <c r="F16" s="35">
        <v>12</v>
      </c>
      <c r="G16" s="35">
        <v>26</v>
      </c>
      <c r="H16" s="35">
        <v>390</v>
      </c>
      <c r="I16" s="63">
        <f t="shared" si="1"/>
        <v>36</v>
      </c>
    </row>
    <row r="17" spans="1:9" x14ac:dyDescent="0.25">
      <c r="A17" s="35">
        <v>13</v>
      </c>
      <c r="B17" s="38">
        <v>24</v>
      </c>
      <c r="C17" s="35">
        <v>652</v>
      </c>
      <c r="D17" s="63">
        <f t="shared" si="0"/>
        <v>25</v>
      </c>
      <c r="E17" s="36"/>
      <c r="F17" s="35">
        <v>13</v>
      </c>
      <c r="G17" s="35">
        <v>27</v>
      </c>
      <c r="H17" s="35">
        <v>738</v>
      </c>
      <c r="I17" s="63">
        <f t="shared" si="1"/>
        <v>3</v>
      </c>
    </row>
    <row r="18" spans="1:9" x14ac:dyDescent="0.25">
      <c r="A18" s="35">
        <v>14</v>
      </c>
      <c r="B18" s="38">
        <v>26</v>
      </c>
      <c r="C18" s="35">
        <v>348</v>
      </c>
      <c r="D18" s="63">
        <f t="shared" si="0"/>
        <v>41</v>
      </c>
      <c r="E18" s="36"/>
      <c r="F18" s="35">
        <v>14</v>
      </c>
      <c r="G18" s="35">
        <v>28</v>
      </c>
      <c r="H18" s="35">
        <v>438</v>
      </c>
      <c r="I18" s="63">
        <f t="shared" si="1"/>
        <v>32</v>
      </c>
    </row>
    <row r="19" spans="1:9" x14ac:dyDescent="0.25">
      <c r="A19" s="35">
        <v>15</v>
      </c>
      <c r="B19" s="38">
        <v>27</v>
      </c>
      <c r="C19" s="35">
        <v>834</v>
      </c>
      <c r="D19" s="63">
        <f t="shared" si="0"/>
        <v>2</v>
      </c>
      <c r="E19" s="36"/>
      <c r="F19" s="35">
        <v>15</v>
      </c>
      <c r="G19" s="35">
        <v>29</v>
      </c>
      <c r="H19" s="35">
        <v>588</v>
      </c>
      <c r="I19" s="63">
        <f t="shared" si="1"/>
        <v>16</v>
      </c>
    </row>
    <row r="20" spans="1:9" x14ac:dyDescent="0.25">
      <c r="A20" s="35">
        <v>16</v>
      </c>
      <c r="B20" s="38">
        <v>28</v>
      </c>
      <c r="C20" s="35">
        <v>579</v>
      </c>
      <c r="D20" s="63">
        <f t="shared" si="0"/>
        <v>32</v>
      </c>
      <c r="E20" s="36"/>
      <c r="F20" s="35">
        <v>16</v>
      </c>
      <c r="G20" s="35">
        <v>30</v>
      </c>
      <c r="H20" s="35">
        <v>631</v>
      </c>
      <c r="I20" s="63">
        <f t="shared" si="1"/>
        <v>13</v>
      </c>
    </row>
    <row r="21" spans="1:9" x14ac:dyDescent="0.25">
      <c r="A21" s="35">
        <v>17</v>
      </c>
      <c r="B21" s="35">
        <v>29</v>
      </c>
      <c r="C21" s="35">
        <v>435</v>
      </c>
      <c r="D21" s="63">
        <f t="shared" si="0"/>
        <v>39</v>
      </c>
      <c r="E21" s="36"/>
      <c r="F21" s="35">
        <v>17</v>
      </c>
      <c r="G21" s="35">
        <v>31</v>
      </c>
      <c r="H21" s="35">
        <v>722</v>
      </c>
      <c r="I21" s="63">
        <f t="shared" si="1"/>
        <v>4</v>
      </c>
    </row>
    <row r="22" spans="1:9" x14ac:dyDescent="0.25">
      <c r="A22" s="35">
        <v>18</v>
      </c>
      <c r="B22" s="38">
        <v>30</v>
      </c>
      <c r="C22" s="35">
        <v>712</v>
      </c>
      <c r="D22" s="63">
        <f t="shared" si="0"/>
        <v>15</v>
      </c>
      <c r="E22" s="36"/>
      <c r="F22" s="35">
        <v>18</v>
      </c>
      <c r="G22" s="35">
        <v>32</v>
      </c>
      <c r="H22" s="35">
        <v>834</v>
      </c>
      <c r="I22" s="63">
        <f t="shared" si="1"/>
        <v>1</v>
      </c>
    </row>
    <row r="23" spans="1:9" x14ac:dyDescent="0.25">
      <c r="A23" s="35">
        <v>19</v>
      </c>
      <c r="B23" s="38">
        <v>31</v>
      </c>
      <c r="C23" s="35">
        <v>844</v>
      </c>
      <c r="D23" s="63">
        <f t="shared" si="0"/>
        <v>1</v>
      </c>
      <c r="E23" s="36"/>
      <c r="F23" s="35">
        <v>19</v>
      </c>
      <c r="G23" s="35">
        <v>34</v>
      </c>
      <c r="H23" s="35">
        <v>488</v>
      </c>
      <c r="I23" s="63">
        <f t="shared" si="1"/>
        <v>30</v>
      </c>
    </row>
    <row r="24" spans="1:9" x14ac:dyDescent="0.25">
      <c r="A24" s="35">
        <v>20</v>
      </c>
      <c r="B24" s="35">
        <v>32</v>
      </c>
      <c r="C24" s="35">
        <v>706</v>
      </c>
      <c r="D24" s="63">
        <f t="shared" si="0"/>
        <v>17</v>
      </c>
      <c r="E24" s="36"/>
      <c r="F24" s="35">
        <v>20</v>
      </c>
      <c r="G24" s="35">
        <v>36</v>
      </c>
      <c r="H24" s="35">
        <v>560</v>
      </c>
      <c r="I24" s="63">
        <f t="shared" si="1"/>
        <v>20</v>
      </c>
    </row>
    <row r="25" spans="1:9" x14ac:dyDescent="0.25">
      <c r="A25" s="35">
        <v>21</v>
      </c>
      <c r="B25" s="38">
        <v>34</v>
      </c>
      <c r="C25" s="35">
        <v>575</v>
      </c>
      <c r="D25" s="63">
        <f t="shared" si="0"/>
        <v>33</v>
      </c>
      <c r="E25" s="36"/>
      <c r="F25" s="35">
        <v>21</v>
      </c>
      <c r="G25" s="35">
        <v>38</v>
      </c>
      <c r="H25" s="35">
        <v>657</v>
      </c>
      <c r="I25" s="63">
        <f t="shared" si="1"/>
        <v>7</v>
      </c>
    </row>
    <row r="26" spans="1:9" x14ac:dyDescent="0.25">
      <c r="A26" s="35">
        <v>22</v>
      </c>
      <c r="B26" s="38">
        <v>36</v>
      </c>
      <c r="C26" s="35">
        <v>549</v>
      </c>
      <c r="D26" s="63">
        <f t="shared" si="0"/>
        <v>35</v>
      </c>
      <c r="E26" s="36"/>
      <c r="F26" s="35">
        <v>22</v>
      </c>
      <c r="G26" s="35">
        <v>39</v>
      </c>
      <c r="H26" s="35">
        <v>395</v>
      </c>
      <c r="I26" s="63">
        <f t="shared" si="1"/>
        <v>35</v>
      </c>
    </row>
    <row r="27" spans="1:9" x14ac:dyDescent="0.25">
      <c r="A27" s="35">
        <v>23</v>
      </c>
      <c r="B27" s="38">
        <v>38</v>
      </c>
      <c r="C27" s="35">
        <v>684</v>
      </c>
      <c r="D27" s="63">
        <f t="shared" si="0"/>
        <v>21</v>
      </c>
      <c r="E27" s="36"/>
      <c r="F27" s="35">
        <v>23</v>
      </c>
      <c r="G27" s="35">
        <v>41</v>
      </c>
      <c r="H27" s="35">
        <v>375</v>
      </c>
      <c r="I27" s="63">
        <f t="shared" si="1"/>
        <v>37</v>
      </c>
    </row>
    <row r="28" spans="1:9" x14ac:dyDescent="0.25">
      <c r="A28" s="35">
        <v>24</v>
      </c>
      <c r="B28" s="38">
        <v>40</v>
      </c>
      <c r="C28" s="35">
        <v>742</v>
      </c>
      <c r="D28" s="63">
        <f t="shared" si="0"/>
        <v>12</v>
      </c>
      <c r="E28" s="36"/>
      <c r="F28" s="35">
        <v>24</v>
      </c>
      <c r="G28" s="35">
        <v>42</v>
      </c>
      <c r="H28" s="35">
        <v>540</v>
      </c>
      <c r="I28" s="63">
        <f t="shared" si="1"/>
        <v>23</v>
      </c>
    </row>
    <row r="29" spans="1:9" x14ac:dyDescent="0.25">
      <c r="A29" s="35">
        <v>25</v>
      </c>
      <c r="B29" s="38">
        <v>41</v>
      </c>
      <c r="C29" s="35">
        <v>613</v>
      </c>
      <c r="D29" s="63">
        <f t="shared" si="0"/>
        <v>29</v>
      </c>
      <c r="E29" s="36"/>
      <c r="F29" s="35">
        <v>25</v>
      </c>
      <c r="G29" s="35">
        <v>43</v>
      </c>
      <c r="H29" s="35">
        <v>510</v>
      </c>
      <c r="I29" s="63">
        <f t="shared" si="1"/>
        <v>27</v>
      </c>
    </row>
    <row r="30" spans="1:9" x14ac:dyDescent="0.25">
      <c r="A30" s="35">
        <v>26</v>
      </c>
      <c r="B30" s="38">
        <v>42</v>
      </c>
      <c r="C30" s="35">
        <v>697</v>
      </c>
      <c r="D30" s="63">
        <f t="shared" si="0"/>
        <v>20</v>
      </c>
      <c r="E30" s="36"/>
      <c r="F30" s="35">
        <v>26</v>
      </c>
      <c r="G30" s="35">
        <v>45</v>
      </c>
      <c r="H30" s="35">
        <v>649</v>
      </c>
      <c r="I30" s="63">
        <f t="shared" si="1"/>
        <v>8</v>
      </c>
    </row>
    <row r="31" spans="1:9" x14ac:dyDescent="0.25">
      <c r="A31" s="35">
        <v>27</v>
      </c>
      <c r="B31" s="38">
        <v>43</v>
      </c>
      <c r="C31" s="35">
        <v>675</v>
      </c>
      <c r="D31" s="63">
        <f t="shared" si="0"/>
        <v>22</v>
      </c>
      <c r="E31" s="36"/>
      <c r="F31" s="35">
        <v>27</v>
      </c>
      <c r="G31" s="35">
        <v>46</v>
      </c>
      <c r="H31" s="35">
        <v>471</v>
      </c>
      <c r="I31" s="63">
        <f t="shared" si="1"/>
        <v>31</v>
      </c>
    </row>
    <row r="32" spans="1:9" x14ac:dyDescent="0.25">
      <c r="A32" s="35">
        <v>28</v>
      </c>
      <c r="B32" s="38">
        <v>45</v>
      </c>
      <c r="C32" s="35">
        <v>703</v>
      </c>
      <c r="D32" s="63">
        <f t="shared" si="0"/>
        <v>18</v>
      </c>
      <c r="E32" s="36"/>
      <c r="F32" s="35">
        <v>28</v>
      </c>
      <c r="G32" s="35">
        <v>47</v>
      </c>
      <c r="H32" s="35">
        <v>645</v>
      </c>
      <c r="I32" s="63">
        <f t="shared" si="1"/>
        <v>11</v>
      </c>
    </row>
    <row r="33" spans="1:9" x14ac:dyDescent="0.25">
      <c r="A33" s="35">
        <v>29</v>
      </c>
      <c r="B33" s="35">
        <v>46</v>
      </c>
      <c r="C33" s="35">
        <v>646</v>
      </c>
      <c r="D33" s="63">
        <f t="shared" si="0"/>
        <v>26</v>
      </c>
      <c r="E33" s="36"/>
      <c r="F33" s="35">
        <v>29</v>
      </c>
      <c r="G33" s="35">
        <v>48</v>
      </c>
      <c r="H33" s="35">
        <v>424</v>
      </c>
      <c r="I33" s="63">
        <f t="shared" si="1"/>
        <v>33</v>
      </c>
    </row>
    <row r="34" spans="1:9" x14ac:dyDescent="0.25">
      <c r="A34" s="35">
        <v>30</v>
      </c>
      <c r="B34" s="35">
        <v>47</v>
      </c>
      <c r="C34" s="35">
        <v>833</v>
      </c>
      <c r="D34" s="63">
        <f t="shared" si="0"/>
        <v>3</v>
      </c>
      <c r="E34" s="36"/>
      <c r="F34" s="35">
        <v>30</v>
      </c>
      <c r="G34" s="35">
        <v>49</v>
      </c>
      <c r="H34" s="35">
        <v>638</v>
      </c>
      <c r="I34" s="63">
        <f t="shared" si="1"/>
        <v>12</v>
      </c>
    </row>
    <row r="35" spans="1:9" x14ac:dyDescent="0.25">
      <c r="A35" s="35">
        <v>31</v>
      </c>
      <c r="B35" s="35">
        <v>48</v>
      </c>
      <c r="C35" s="35">
        <v>758</v>
      </c>
      <c r="D35" s="63">
        <f t="shared" si="0"/>
        <v>10</v>
      </c>
      <c r="E35" s="36"/>
      <c r="F35" s="35">
        <v>31</v>
      </c>
      <c r="G35" s="35">
        <v>50</v>
      </c>
      <c r="H35" s="35">
        <v>608</v>
      </c>
      <c r="I35" s="63">
        <f t="shared" si="1"/>
        <v>15</v>
      </c>
    </row>
    <row r="36" spans="1:9" x14ac:dyDescent="0.25">
      <c r="A36" s="35">
        <v>32</v>
      </c>
      <c r="B36" s="38">
        <v>49</v>
      </c>
      <c r="C36" s="35">
        <v>665</v>
      </c>
      <c r="D36" s="63">
        <f t="shared" si="0"/>
        <v>23</v>
      </c>
      <c r="E36" s="36"/>
      <c r="F36" s="35">
        <v>32</v>
      </c>
      <c r="G36" s="35">
        <v>52</v>
      </c>
      <c r="H36" s="35">
        <v>507</v>
      </c>
      <c r="I36" s="63">
        <f t="shared" si="1"/>
        <v>28</v>
      </c>
    </row>
    <row r="37" spans="1:9" x14ac:dyDescent="0.25">
      <c r="A37" s="35">
        <v>33</v>
      </c>
      <c r="B37" s="38">
        <v>50</v>
      </c>
      <c r="C37" s="35">
        <v>753</v>
      </c>
      <c r="D37" s="63">
        <f t="shared" si="0"/>
        <v>11</v>
      </c>
      <c r="E37" s="36"/>
      <c r="F37" s="35">
        <v>33</v>
      </c>
      <c r="G37" s="35">
        <v>53</v>
      </c>
      <c r="H37" s="35">
        <v>647</v>
      </c>
      <c r="I37" s="63">
        <f t="shared" si="1"/>
        <v>10</v>
      </c>
    </row>
    <row r="38" spans="1:9" x14ac:dyDescent="0.25">
      <c r="A38" s="35">
        <v>34</v>
      </c>
      <c r="B38" s="38">
        <v>51</v>
      </c>
      <c r="C38" s="35">
        <v>718</v>
      </c>
      <c r="D38" s="63">
        <f t="shared" si="0"/>
        <v>14</v>
      </c>
      <c r="E38" s="36"/>
      <c r="F38" s="35">
        <v>34</v>
      </c>
      <c r="G38" s="35">
        <v>56</v>
      </c>
      <c r="H38" s="35">
        <v>530</v>
      </c>
      <c r="I38" s="63">
        <f t="shared" si="1"/>
        <v>25</v>
      </c>
    </row>
    <row r="39" spans="1:9" x14ac:dyDescent="0.25">
      <c r="A39" s="35">
        <v>35</v>
      </c>
      <c r="B39" s="38">
        <v>52</v>
      </c>
      <c r="C39" s="35">
        <v>793</v>
      </c>
      <c r="D39" s="63">
        <f t="shared" si="0"/>
        <v>6</v>
      </c>
      <c r="E39" s="36"/>
      <c r="F39" s="35">
        <v>35</v>
      </c>
      <c r="G39" s="35">
        <v>67</v>
      </c>
      <c r="H39" s="35">
        <v>505</v>
      </c>
      <c r="I39" s="63">
        <f t="shared" si="1"/>
        <v>29</v>
      </c>
    </row>
    <row r="40" spans="1:9" x14ac:dyDescent="0.25">
      <c r="A40" s="35">
        <v>36</v>
      </c>
      <c r="B40" s="38">
        <v>53</v>
      </c>
      <c r="C40" s="35">
        <v>504</v>
      </c>
      <c r="D40" s="63">
        <f t="shared" si="0"/>
        <v>37</v>
      </c>
      <c r="E40" s="36"/>
      <c r="F40" s="35">
        <v>36</v>
      </c>
      <c r="G40" s="35">
        <v>75</v>
      </c>
      <c r="H40" s="35">
        <v>544</v>
      </c>
      <c r="I40" s="63">
        <f t="shared" si="1"/>
        <v>22</v>
      </c>
    </row>
    <row r="41" spans="1:9" x14ac:dyDescent="0.25">
      <c r="A41" s="35">
        <v>37</v>
      </c>
      <c r="B41" s="35">
        <v>56</v>
      </c>
      <c r="C41" s="35">
        <v>663</v>
      </c>
      <c r="D41" s="63">
        <f t="shared" si="0"/>
        <v>24</v>
      </c>
      <c r="E41" s="36"/>
      <c r="F41" s="35">
        <v>37</v>
      </c>
      <c r="G41" s="35" t="s">
        <v>378</v>
      </c>
      <c r="H41" s="35">
        <v>682</v>
      </c>
      <c r="I41" s="63">
        <f t="shared" si="1"/>
        <v>5</v>
      </c>
    </row>
    <row r="42" spans="1:9" x14ac:dyDescent="0.25">
      <c r="A42" s="35">
        <v>38</v>
      </c>
      <c r="B42" s="38">
        <v>59</v>
      </c>
      <c r="C42" s="35">
        <v>636</v>
      </c>
      <c r="D42" s="63">
        <f t="shared" si="0"/>
        <v>28</v>
      </c>
      <c r="E42" s="36"/>
      <c r="F42" s="35">
        <v>38</v>
      </c>
      <c r="G42" s="35"/>
      <c r="H42" s="35"/>
      <c r="I42" s="63" t="str">
        <f t="shared" si="1"/>
        <v/>
      </c>
    </row>
    <row r="43" spans="1:9" x14ac:dyDescent="0.25">
      <c r="A43" s="35">
        <v>39</v>
      </c>
      <c r="B43" s="35">
        <v>67</v>
      </c>
      <c r="C43" s="35">
        <v>768</v>
      </c>
      <c r="D43" s="63">
        <f t="shared" si="0"/>
        <v>9</v>
      </c>
      <c r="E43" s="36"/>
      <c r="F43" s="35">
        <v>39</v>
      </c>
      <c r="G43" s="35"/>
      <c r="H43" s="35"/>
      <c r="I43" s="63" t="str">
        <f t="shared" si="1"/>
        <v/>
      </c>
    </row>
    <row r="44" spans="1:9" x14ac:dyDescent="0.25">
      <c r="A44" s="35">
        <v>40</v>
      </c>
      <c r="B44" s="35">
        <v>75</v>
      </c>
      <c r="C44" s="35">
        <v>434</v>
      </c>
      <c r="D44" s="63">
        <f t="shared" si="0"/>
        <v>40</v>
      </c>
      <c r="E44" s="36"/>
      <c r="F44" s="35">
        <v>40</v>
      </c>
      <c r="G44" s="35"/>
      <c r="H44" s="35"/>
      <c r="I44" s="63" t="str">
        <f t="shared" si="1"/>
        <v/>
      </c>
    </row>
    <row r="45" spans="1:9" x14ac:dyDescent="0.25">
      <c r="A45" s="35">
        <v>41</v>
      </c>
      <c r="B45" s="35" t="s">
        <v>378</v>
      </c>
      <c r="C45" s="35">
        <v>604</v>
      </c>
      <c r="D45" s="63">
        <f t="shared" si="0"/>
        <v>31</v>
      </c>
      <c r="E45" s="36"/>
      <c r="F45" s="35">
        <v>41</v>
      </c>
      <c r="G45" s="35"/>
      <c r="H45" s="35"/>
      <c r="I45" s="63" t="str">
        <f t="shared" si="1"/>
        <v/>
      </c>
    </row>
    <row r="46" spans="1:9" x14ac:dyDescent="0.25">
      <c r="A46" s="35">
        <v>42</v>
      </c>
      <c r="B46" s="38"/>
      <c r="C46" s="35"/>
      <c r="D46" s="63" t="str">
        <f t="shared" si="0"/>
        <v/>
      </c>
      <c r="E46" s="36"/>
      <c r="F46" s="35">
        <v>42</v>
      </c>
      <c r="G46" s="35"/>
      <c r="H46" s="35"/>
      <c r="I46" s="63" t="str">
        <f t="shared" si="1"/>
        <v/>
      </c>
    </row>
    <row r="47" spans="1:9" x14ac:dyDescent="0.25">
      <c r="A47" s="35">
        <v>43</v>
      </c>
      <c r="B47" s="38"/>
      <c r="C47" s="35"/>
      <c r="D47" s="63" t="str">
        <f t="shared" si="0"/>
        <v/>
      </c>
      <c r="E47" s="36"/>
      <c r="F47" s="35">
        <v>43</v>
      </c>
      <c r="G47" s="35"/>
      <c r="H47" s="35"/>
      <c r="I47" s="63" t="str">
        <f t="shared" si="1"/>
        <v/>
      </c>
    </row>
    <row r="48" spans="1:9" x14ac:dyDescent="0.25">
      <c r="A48" s="35">
        <v>44</v>
      </c>
      <c r="B48" s="38"/>
      <c r="C48" s="35"/>
      <c r="D48" s="63" t="str">
        <f t="shared" si="0"/>
        <v/>
      </c>
      <c r="F48" s="35">
        <v>44</v>
      </c>
      <c r="G48" s="35"/>
      <c r="H48" s="35"/>
      <c r="I48" s="63" t="str">
        <f t="shared" si="1"/>
        <v/>
      </c>
    </row>
  </sheetData>
  <autoFilter ref="A4:D4">
    <sortState ref="A5:D48">
      <sortCondition ref="B4"/>
    </sortState>
  </autoFilter>
  <mergeCells count="2">
    <mergeCell ref="A2:D2"/>
    <mergeCell ref="F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H230"/>
  <sheetViews>
    <sheetView topLeftCell="A118" workbookViewId="0">
      <selection activeCell="AH128" sqref="AH128"/>
    </sheetView>
  </sheetViews>
  <sheetFormatPr defaultRowHeight="15" x14ac:dyDescent="0.25"/>
  <cols>
    <col min="1" max="1" width="4.7109375" style="39" customWidth="1"/>
    <col min="2" max="2" width="17.28515625" style="39" customWidth="1"/>
    <col min="3" max="3" width="6.28515625" style="39" customWidth="1"/>
    <col min="4" max="4" width="12.7109375" style="40" hidden="1" customWidth="1"/>
    <col min="5" max="7" width="7.7109375" hidden="1" customWidth="1"/>
    <col min="8" max="8" width="7.7109375" style="10" customWidth="1"/>
    <col min="9" max="9" width="12.7109375" style="39" hidden="1" customWidth="1"/>
    <col min="10" max="12" width="7.7109375" hidden="1" customWidth="1"/>
    <col min="13" max="13" width="7.7109375" style="10" customWidth="1"/>
    <col min="14" max="19" width="12.7109375" style="10" hidden="1" customWidth="1"/>
    <col min="20" max="20" width="12.7109375" style="48" hidden="1" customWidth="1"/>
    <col min="21" max="23" width="7.7109375" style="10" hidden="1" customWidth="1"/>
    <col min="24" max="24" width="7.7109375" style="10" customWidth="1"/>
    <col min="25" max="25" width="12.7109375" style="48" hidden="1" customWidth="1"/>
    <col min="26" max="28" width="7.7109375" style="10" hidden="1" customWidth="1"/>
    <col min="29" max="29" width="7.7109375" style="10" customWidth="1"/>
    <col min="30" max="30" width="12.7109375" hidden="1" customWidth="1"/>
    <col min="31" max="31" width="8.85546875" hidden="1" customWidth="1"/>
    <col min="32" max="32" width="7.42578125" hidden="1" customWidth="1"/>
  </cols>
  <sheetData>
    <row r="1" spans="1:34" ht="24" customHeight="1" x14ac:dyDescent="0.35">
      <c r="A1" s="216" t="s">
        <v>64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</row>
    <row r="2" spans="1:34" ht="15.75" thickBot="1" x14ac:dyDescent="0.3">
      <c r="O2" s="10" t="s">
        <v>18</v>
      </c>
      <c r="P2" s="10" t="s">
        <v>19</v>
      </c>
      <c r="Q2" s="10" t="s">
        <v>17</v>
      </c>
      <c r="R2" s="10">
        <v>7</v>
      </c>
      <c r="AE2" s="3"/>
    </row>
    <row r="3" spans="1:34" ht="27.75" customHeight="1" thickBot="1" x14ac:dyDescent="0.3">
      <c r="A3" s="217" t="s">
        <v>56</v>
      </c>
      <c r="B3" s="219" t="s">
        <v>1</v>
      </c>
      <c r="C3" s="221" t="s">
        <v>41</v>
      </c>
      <c r="D3" s="52" t="s">
        <v>53</v>
      </c>
      <c r="E3" s="53" t="s">
        <v>47</v>
      </c>
      <c r="F3" s="54" t="s">
        <v>47</v>
      </c>
      <c r="G3" s="55" t="s">
        <v>48</v>
      </c>
      <c r="H3" s="56" t="s">
        <v>53</v>
      </c>
      <c r="I3" s="57" t="s">
        <v>57</v>
      </c>
      <c r="J3" s="53" t="s">
        <v>50</v>
      </c>
      <c r="K3" s="54" t="s">
        <v>50</v>
      </c>
      <c r="L3" s="55" t="s">
        <v>49</v>
      </c>
      <c r="M3" s="58" t="s">
        <v>57</v>
      </c>
      <c r="N3" s="59" t="s">
        <v>22</v>
      </c>
      <c r="O3" s="60" t="s">
        <v>15</v>
      </c>
      <c r="P3" s="60" t="s">
        <v>15</v>
      </c>
      <c r="Q3" s="60" t="s">
        <v>15</v>
      </c>
      <c r="R3" s="60" t="s">
        <v>9</v>
      </c>
      <c r="S3" s="61" t="s">
        <v>16</v>
      </c>
      <c r="T3" s="62" t="s">
        <v>54</v>
      </c>
      <c r="U3" s="59" t="s">
        <v>10</v>
      </c>
      <c r="V3" s="60" t="s">
        <v>10</v>
      </c>
      <c r="W3" s="61" t="s">
        <v>51</v>
      </c>
      <c r="X3" s="56" t="s">
        <v>54</v>
      </c>
      <c r="Y3" s="62" t="s">
        <v>45</v>
      </c>
      <c r="Z3" s="59" t="s">
        <v>46</v>
      </c>
      <c r="AA3" s="60" t="s">
        <v>46</v>
      </c>
      <c r="AB3" s="61" t="s">
        <v>52</v>
      </c>
      <c r="AC3" s="56" t="s">
        <v>45</v>
      </c>
      <c r="AD3" s="30" t="s">
        <v>24</v>
      </c>
      <c r="AE3" s="223" t="s">
        <v>55</v>
      </c>
      <c r="AF3" s="223" t="s">
        <v>27</v>
      </c>
    </row>
    <row r="4" spans="1:34" ht="15.75" thickBot="1" x14ac:dyDescent="0.3">
      <c r="A4" s="218"/>
      <c r="B4" s="220"/>
      <c r="C4" s="222"/>
      <c r="D4" s="41" t="s">
        <v>23</v>
      </c>
      <c r="E4" s="22" t="s">
        <v>3</v>
      </c>
      <c r="F4" s="12" t="s">
        <v>7</v>
      </c>
      <c r="G4" s="24" t="s">
        <v>3</v>
      </c>
      <c r="H4" s="33" t="s">
        <v>3</v>
      </c>
      <c r="I4" s="42" t="s">
        <v>23</v>
      </c>
      <c r="J4" s="22" t="s">
        <v>3</v>
      </c>
      <c r="K4" s="12" t="s">
        <v>7</v>
      </c>
      <c r="L4" s="24" t="s">
        <v>3</v>
      </c>
      <c r="M4" s="33" t="s">
        <v>3</v>
      </c>
      <c r="N4" s="28" t="s">
        <v>23</v>
      </c>
      <c r="O4" s="13" t="s">
        <v>3</v>
      </c>
      <c r="P4" s="13" t="s">
        <v>7</v>
      </c>
      <c r="Q4" s="13" t="s">
        <v>3</v>
      </c>
      <c r="R4" s="13" t="s">
        <v>3</v>
      </c>
      <c r="S4" s="27" t="s">
        <v>3</v>
      </c>
      <c r="T4" s="49" t="s">
        <v>23</v>
      </c>
      <c r="U4" s="28" t="s">
        <v>3</v>
      </c>
      <c r="V4" s="13" t="s">
        <v>7</v>
      </c>
      <c r="W4" s="27" t="s">
        <v>3</v>
      </c>
      <c r="X4" s="33" t="s">
        <v>3</v>
      </c>
      <c r="Y4" s="49" t="s">
        <v>23</v>
      </c>
      <c r="Z4" s="28" t="s">
        <v>3</v>
      </c>
      <c r="AA4" s="13" t="s">
        <v>7</v>
      </c>
      <c r="AB4" s="27" t="s">
        <v>3</v>
      </c>
      <c r="AC4" s="33" t="s">
        <v>3</v>
      </c>
      <c r="AD4" s="31"/>
      <c r="AE4" s="224"/>
      <c r="AF4" s="224"/>
    </row>
    <row r="5" spans="1:34" ht="15.75" thickBot="1" x14ac:dyDescent="0.3">
      <c r="A5" s="42"/>
      <c r="B5" s="42"/>
      <c r="C5" s="42"/>
      <c r="D5" s="41"/>
      <c r="E5" s="23"/>
      <c r="F5" s="20"/>
      <c r="G5" s="25"/>
      <c r="H5" s="33"/>
      <c r="I5" s="42"/>
      <c r="J5" s="23"/>
      <c r="K5" s="20"/>
      <c r="L5" s="25"/>
      <c r="M5" s="33"/>
      <c r="N5" s="29"/>
      <c r="O5" s="21"/>
      <c r="P5" s="21"/>
      <c r="Q5" s="21"/>
      <c r="R5" s="21"/>
      <c r="S5" s="26"/>
      <c r="T5" s="49"/>
      <c r="U5" s="29"/>
      <c r="V5" s="21"/>
      <c r="W5" s="26"/>
      <c r="X5" s="33"/>
      <c r="Y5" s="49"/>
      <c r="Z5" s="29"/>
      <c r="AA5" s="21"/>
      <c r="AB5" s="26"/>
      <c r="AC5" s="33"/>
      <c r="AD5" s="32"/>
      <c r="AE5" s="34"/>
      <c r="AF5" s="34"/>
    </row>
    <row r="6" spans="1:34" x14ac:dyDescent="0.25">
      <c r="A6" s="43">
        <v>1</v>
      </c>
      <c r="B6" s="44" t="s">
        <v>96</v>
      </c>
      <c r="C6" s="45">
        <v>47</v>
      </c>
      <c r="D6" s="46">
        <v>6.7</v>
      </c>
      <c r="E6" s="14">
        <f t="shared" ref="E6:E69" si="0">IF(D6&gt;7.83,0,IF(D6&gt;7.8,28,IF(D6&gt;7.76,29,IF(D6&gt;7.73,30,IF(D6&gt;7.7,31,IF(D6&gt;7.65,32,IF(D6&gt;7.63,33,IF(D6&gt;7.6,34,IF(D6&gt;7.55,35,IF(D6&gt;7.53,36,IF(D6&gt;7.5,37,IF(D6&gt;7.45,38,IF(D6&gt;7.44,39,IF(D6&gt;7.42,40,IF(D6&gt;7.4,41,IF(D6&gt;7.35,42,IF(D6&gt;7.34,43,IF(D6&gt;7.32,44,IF(D6&gt;7.3,45,IF(D6&gt;7.25,46,IF(D6&gt;7.24,47,IF(D6&gt;7.23,48,IF(D6&gt;7.2,49,IF(D6&gt;7.15,50,IF(D6&gt;7.13,51,IF(D6&gt;7.1,52,IF(D6&gt;7.05,53,IF(D6&gt;7.04,54,IF(D6&gt;7,55,IF(D6&gt;6.95,56,IF(D6&gt;6.94,57,IF(D6&gt;6.9,58,IF(D6&gt;6.85,59,IF(D6&gt;6.81,60,IF(D6&gt;6.8,61,IF(D6&gt;6.75,62,IF(D6&gt;6.73,63,IF(D6&gt;6.7,64,IF(D6&gt;6.65,65,IF(D6&gt;6.6,66,IF(D6&gt;6.56,67,IF(D6&gt;6.5,68,IF(D6&gt;6.4,69,IF(D6&gt;6.1,70,))))))))))))))))))))))))))))))))))))))))))))</f>
        <v>65</v>
      </c>
      <c r="F6" s="14">
        <f t="shared" ref="F6:F69" si="1">IF(D6&gt;9.2,0,IF(D6&gt;9.1,1,IF(D6&gt;9,2,IF(D6&gt;8.9,3,IF(D6&gt;8.8,4,IF(D6&gt;8.75,5,IF(D6&gt;8.7,6,IF(D6&gt;8.65,7,IF(D6&gt;8.6,8,IF(D6&gt;8.55,9,IF(D6&gt;8.5,10,IF(D6&gt;8.45,11,IF(D6&gt;8.4,12,IF(D6&gt;8.35,13,IF(D6&gt;8.3,14,IF(D6&gt;8.25,15,IF(D6&gt;8.2,16,IF(D6&gt;8.15,17,IF(D6&gt;8.13,18,IF(D6&gt;8.1,19,IF(D6&gt;8.05,20,IF(D6&gt;8.02,21,IF(D6&gt;8,22,IF(D6&gt;7.95,23,IF(D6&gt;7.93,24,IF(D6&gt;7.9,25,IF(D6&gt;7.85,26,IF(D6&gt;7.83,27,))))))))))))))))))))))))))))</f>
        <v>0</v>
      </c>
      <c r="G6" s="14">
        <f t="shared" ref="G6:G69" si="2">E6+F6</f>
        <v>65</v>
      </c>
      <c r="H6" s="15">
        <f t="shared" ref="H6:H69" si="3">G6</f>
        <v>65</v>
      </c>
      <c r="I6" s="47">
        <v>28</v>
      </c>
      <c r="J6" s="14">
        <f t="shared" ref="J6:J69" si="4">IF(I6&lt;13.6,0,IF(I6&lt;13.8,44,IF(I6&lt;14,45,IF(I6&lt;14.5,46,IF(I6&lt;14.6,47,IF(I6&lt;14.7,48,IF(I6&lt;15,49,IF(I6&lt;15.5,50,IF(I6&lt;15.6,51,IF(I6&lt;15.7,52,IF(I6&lt;16,53,IF(I6&lt;16.5,54,IF(I6&lt;16.6,55,IF(I6&lt;17,56,IF(I6&lt;17.5,57,IF(I6&lt;18,58,IF(I6&lt;18.5,59,IF(I6&lt;19,60,IF(I6&lt;19.5,61,IF(I6&lt;20,62,IF(I6&lt;21,63,IF(I6&lt;22,64,IF(I6&lt;23,65,IF(I6&lt;24,66,IF(I6&lt;26,67,IF(I6&lt;28,68,IF(I6&lt;30,69,IF(I6&lt;34,70,))))))))))))))))))))))))))))</f>
        <v>69</v>
      </c>
      <c r="K6" s="14">
        <f t="shared" ref="K6:K69" si="5">IF(I6&lt;1,0,IF(I6&lt;1.5,1,IF(I6&lt;1.6,2,IF(I6&lt;2,3,IF(I6&lt;2.5,4,IF(I6&lt;2.6,5,IF(I6&lt;3,6,IF(I6&lt;3.5,7,IF(I6&lt;3.6,8,IF(I6&lt;4,9,IF(I6&lt;4.5,10,IF(I6&lt;4.6,11,IF(I6&lt;5,12,IF(I6&lt;5.5,13,IF(I6&lt;5.6,14,IF(I6&lt;6,15,IF(I6&lt;6.55,16,IF(I6&lt;6.6,17,IF(I6&lt;7,18,IF(I6&lt;7.5,19,IF(I6&lt;7.6,20,IF(I6&lt;8,21,IF(I6&lt;8.5,22,IF(I6&lt;8.6,23,IF(I6&lt;8.7,24,IF(I6&lt;9,25,IF(I6&lt;9.5,26,IF(I6&lt;9.6,27,IF(I6&lt;9.7,28,IF(I6&lt;10,29,IF(I6&lt;10.5,30,IF(I6&lt;10.6,31,IF(I6&lt;10.7,32,IF(I6&lt;11,33,IF(I6&lt;11.5,34,IF(I6&lt;11.6,35,IF(I6&lt;11.7,36,IF(I6&lt;12,37,IF(I6&lt;12.5,38,IF(I6&lt;12.6,39,IF(I6&lt;12.7,40,IF(I6&lt;13,41,IF(I6&lt;13.5,42,IF(I6&lt;13.6,43,))))))))))))))))))))))))))))))))))))))))))))</f>
        <v>0</v>
      </c>
      <c r="L6" s="14">
        <f t="shared" ref="L6:L69" si="6">J6+K6</f>
        <v>69</v>
      </c>
      <c r="M6" s="15">
        <f t="shared" ref="M6:M69" si="7">L6</f>
        <v>69</v>
      </c>
      <c r="N6" s="16">
        <v>60</v>
      </c>
      <c r="O6" s="16">
        <f>IF(N6&gt;40,0,IF(N6&gt;42,60,IF(N6&gt;44,61,IF(N6&gt;46,62,IF(N6&gt;48,63,IF(N6&gt;50,64,IF(N6&gt;53,65,IF(N6&gt;56,66,IF(N6&gt;59,67,IF(N6&gt;62,68,IF(N6&gt;65,69,IF(N6&gt;66,70,))))))))))))</f>
        <v>0</v>
      </c>
      <c r="P6" s="16">
        <f>IF(N6&gt;4,0,IF(N6&gt;5,1,IF(N6&gt;6,2,IF(N6&gt;7,3,IF(N6&gt;8,4,IF(N6&gt;9,5,IF(N6&gt;10,6,IF(N6&gt;11,7,IF(N6&gt;12,8,IF(N6&gt;13,9,IF(N6&gt;13.5,10,IF(N6&gt;14,11,IF(N6&gt;14.8,12,IF(N6&gt;15,13,IF(N6&gt;15.4,14,IF(N6&gt;16,15,IF(N6&gt;16.3,16,IF(N6&gt;17,17,IF(N6&gt;17.3,18,IF(N6&gt;18,19,IF(N6&gt;18.3,20,IF(N6&gt;19,21,IF(N6&gt;19.3,22,IF(N6&gt;20,23,IF(N6&gt;20.2,24,IF(N6&gt;21,25,IF(N6&gt;21.2,26,IF(N6&gt;22,27,IF(N6&gt;22.2,28,IF(N6&gt;23,29,IF(N6&gt;23.2,30,IF(N6&gt;24,31,IF(N6&gt;24.2,32,IF(N6&gt;25,33,IF(N6&gt;25.1,34,IF(N6&gt;26,35,IF(N6&gt;26.1,36,IF(N6&gt;27,37,IF(N6&gt;27.1,38,IF(N6&gt;28,39,IF(N6&gt;28.1,40,IF(N6&gt;29,41,IF(N6&gt;29.1,42,IF(N6&gt;30,43,IF(N6&gt;30.1,44,IF(N6&gt;30.7,45,IF(N6&gt;31,46,IF(N6&gt;31.5,47,IF(N6&gt;31.7,48,IF(N6&gt;32,49,IF(N6&gt;32.4,50,IF(N6&gt;33,51,IF(N6&gt;33.8,52,IF(N6&gt;34,53,IF(N6&gt;35,54,IF(N6&gt;36,55,IF(N6&gt;37,56,IF(N6&gt;38,57,IF(N6&gt;39,58,IF(N6&gt;40,59,))))))))))))))))))))))))))))))))))))))))))))))))))))))))))))</f>
        <v>0</v>
      </c>
      <c r="Q6" s="16"/>
      <c r="R6" s="16">
        <f t="shared" ref="R6:R37" si="8">O6+P6+Q6</f>
        <v>0</v>
      </c>
      <c r="S6" s="16">
        <f t="shared" ref="S6:S37" si="9">R6</f>
        <v>0</v>
      </c>
      <c r="T6" s="50">
        <v>250</v>
      </c>
      <c r="U6" s="16">
        <f t="shared" ref="U6:U69" si="10">IF(T6&lt;250,0,IF(T6&lt;252,60,IF(T6&lt;254,61,IF(T6&lt;256,62,IF(T6&lt;258,63,IF(T6&lt;260,64,IF(T6&lt;262,65,IF(T6&lt;264,66,IF(T6&lt;266,67,IF(T6&lt;268,68,IF(T6&lt;270,69,IF(T6&lt;272,70,IF(T6&lt;274,71,IF(T6&lt;276,72,IF(T6&lt;278,73,IF(T6&lt;280,74,IF(T6&lt;282,75,IF(T6&lt;284,76,))))))))))))))))))</f>
        <v>60</v>
      </c>
      <c r="V6" s="16">
        <f t="shared" ref="V6:V69" si="11">IF(T6&lt;145,0,IF(T6&lt;149,1,IF(T6&lt;153,2,IF(T6&lt;157,3,IF(T6&lt;161,4,IF(T6&lt;164,5,IF(T6&lt;167,6,IF(T6&lt;170,7,IF(T6&lt;173,8,IF(T6&lt;176,9,IF(T6&lt;179,10,IF(T6&lt;182,11,IF(T6&lt;185,12,IF(T6&lt;187,13,IF(T6&lt;189,14,IF(T6&lt;191,15,IF(T6&lt;193,16,IF(T6&lt;195,17,IF(T6&lt;197,18,IF(T6&lt;199,19,IF(T6&lt;201,20,IF(T6&lt;203,21,IF(T6&lt;205,22,IF(T6&lt;207,23,IF(T6&lt;209,24,IF(T6&lt;211,25,IF(T6&lt;212,26,IF(T6&lt;213,27,IF(T6&lt;214,28,IF(T6&lt;215,29,IF(T6&lt;216,30,IF(T6&lt;217,31,IF(T6&lt;218,32,IF(T6&lt;219,33,IF(T6&lt;220,34,IF(T6&lt;221,35,IF(T6&lt;222,36,IF(T6&lt;223,37,IF(T6&lt;224,38,IF(T6&lt;225,39,IF(T6&lt;226,40,IF(T6&lt;227,41,IF(T6&lt;228,42,IF(T6&lt;229,43,IF(T6&lt;230,44,IF(T6&lt;231,45,IF(T6&lt;232,46,IF(T6&lt;233,47,IF(T6&lt;234,48,IF(T6&lt;235,49,IF(T6&lt;236,50,IF(T6&lt;237,51,IF(T6&lt;238,52,IF(T6&lt;239,53,IF(T6&lt;240,54,IF(T6&lt;242,55,IF(T6&lt;244,56,IF(T6&lt;246,57,IF(T6&lt;248,58,IF(T6&lt;250,59,))))))))))))))))))))))))))))))))))))))))))))))))))))))))))))</f>
        <v>0</v>
      </c>
      <c r="W6" s="16">
        <f t="shared" ref="W6:W69" si="12">U6+V6</f>
        <v>60</v>
      </c>
      <c r="X6" s="15">
        <f t="shared" ref="X6:X69" si="13">W6</f>
        <v>60</v>
      </c>
      <c r="Y6" s="47">
        <v>13</v>
      </c>
      <c r="Z6" s="16">
        <f t="shared" ref="Z6:Z69" si="14">IF(Y6&lt;23,0,IF(Y6&lt;23.5,60,IF(Y6&lt;24,61,IF(Y6&lt;25,62,IF(Y6&lt;26,63,IF(Y6&lt;27,64,IF(Y6&lt;28,65,IF(Y6&lt;29,66,IF(Y6&lt;30,67,IF(Y6&lt;31,68,IF(Y6&lt;32,69,IF(Y6&lt;33,70,IF(Y6&lt;40,71,)))))))))))))</f>
        <v>0</v>
      </c>
      <c r="AA6" s="16">
        <f t="shared" ref="AA6:AA69" si="15">IF(Y6&lt;-5,0,IF(Y6&lt;-4,1,IF(Y6&lt;-3,2,IF(Y6&lt;-2,3,IF(Y6&lt;-1.5,4,IF(Y6&lt;-1,5,IF(Y6&lt;-0.5,6,IF(Y6&lt;0,7,IF(Y6&lt;0.5,8,IF(Y6&lt;1,9,IF(Y6&lt;1.5,10,IF(Y6&lt;2,11,IF(Y6&lt;2.5,12,IF(Y6&lt;3,13,IF(Y6&lt;3.5,14,IF(Y6&lt;4,15,IF(Y6&lt;4.5,16,IF(Y6&lt;5,17,IF(Y6&lt;5.5,18,IF(Y6&lt;6,19,IF(Y6&lt;6.5,20,IF(Y6&lt;7,21,IF(Y6&lt;7.5,22,IF(Y6&lt;8,23,IF(Y6&lt;8.5,24,IF(Y6&lt;9,25,IF(Y6&lt;9.5,26,IF(Y6&lt;10,27,IF(Y6&lt;10.5,28,IF(Y6&lt;11,29,IF(Y6&lt;11.6,30,IF(Y6&lt;12,31,IF(Y6&lt;12.5,32,IF(Y6&lt;12.6,33,IF(Y6&lt;13,34,IF(Y6&lt;13.5,35,IF(Y6&lt;13.7,36,IF(Y6&lt;14,37,IF(Y6&lt;14.5,38,IF(Y6&lt;14.7,39,IF(Y6&lt;15,40,IF(Y6&lt;15.5,41,IF(Y6&lt;15.6,42,IF(Y6&lt;16,43,IF(Y6&lt;16.5,44,IF(Y6&lt;16.6,45,IF(Y6&lt;17,46,IF(Y6&lt;17.5,47,IF(Y6&lt;17.6,48,IF(Y6&lt;18,49,IF(Y6&lt;18.5,50,IF(Y6&lt;19,51,IF(Y6&lt;19.5,52,IF(Y6&lt;20,53,IF(Y6&lt;20.5,54,IF(Y6&lt;21,55,IF(Y6&lt;21.5,56,IF(Y6&lt;22,57,IF(Y6&lt;22.5,58,IF(Y6&lt;23,59,))))))))))))))))))))))))))))))))))))))))))))))))))))))))))))</f>
        <v>35</v>
      </c>
      <c r="AB6" s="16">
        <f t="shared" ref="AB6:AB69" si="16">Z6+AA6</f>
        <v>35</v>
      </c>
      <c r="AC6" s="15">
        <f t="shared" ref="AC6:AC69" si="17">AB6</f>
        <v>35</v>
      </c>
      <c r="AD6" s="18">
        <f t="shared" ref="AD6:AD69" si="18">H6+M6+S6+X6+AC6</f>
        <v>229</v>
      </c>
      <c r="AE6" s="19">
        <f t="shared" ref="AE6:AE69" si="19">AD6</f>
        <v>229</v>
      </c>
      <c r="AF6" s="19">
        <f t="shared" ref="AF6:AF69" si="20">IF(ISNUMBER(AE6),RANK(AE6,$AE$6:$AE$217,0),"")</f>
        <v>3</v>
      </c>
    </row>
    <row r="7" spans="1:34" x14ac:dyDescent="0.25">
      <c r="A7" s="43">
        <v>2</v>
      </c>
      <c r="B7" s="44" t="s">
        <v>97</v>
      </c>
      <c r="C7" s="45">
        <v>47</v>
      </c>
      <c r="D7" s="46">
        <v>7.2</v>
      </c>
      <c r="E7" s="14">
        <f t="shared" si="0"/>
        <v>50</v>
      </c>
      <c r="F7" s="14">
        <f t="shared" si="1"/>
        <v>0</v>
      </c>
      <c r="G7" s="14">
        <f t="shared" si="2"/>
        <v>50</v>
      </c>
      <c r="H7" s="15">
        <f t="shared" si="3"/>
        <v>50</v>
      </c>
      <c r="I7" s="47">
        <v>15</v>
      </c>
      <c r="J7" s="14">
        <f t="shared" si="4"/>
        <v>50</v>
      </c>
      <c r="K7" s="14">
        <f t="shared" si="5"/>
        <v>0</v>
      </c>
      <c r="L7" s="14">
        <f t="shared" si="6"/>
        <v>50</v>
      </c>
      <c r="M7" s="15">
        <f t="shared" si="7"/>
        <v>50</v>
      </c>
      <c r="N7" s="16">
        <v>60</v>
      </c>
      <c r="O7" s="16">
        <f t="shared" ref="O7:O38" si="21">IF(N7&gt;1.567,0,IF(N7&gt;1.56,60,IF(N7&gt;1.554,61,IF(N7&gt;1.548,62,IF(N7&gt;1.542,63,IF(N7&gt;1.536,64,IF(N7&gt;1.53,65,IF(N7&gt;1.524,66,IF(N7&gt;1.518,67,IF(N7&gt;1.512,68,IF(N7&gt;1.506,69,IF(N7&gt;1.5,70,IF(N7&gt;1.494,71,IF(N7&gt;1.488,72,IF(N7&gt;1.482,73,IF(N7&gt;1.477,74,IF(N7&gt;1.473,75,IF(N7&gt;1.469,76,IF(N7&gt;1.464,77,IF(N7&gt;1.46,78,IF(N7&gt;1.455,79,IF(N7&gt;1.451,80,IF(N7&gt;1.447,81,IF(N7&gt;1.443,82,IF(N7&gt;1.439,83,IF(N7&gt;1.435,84,IF(N7&gt;1.432,85,IF(N7&gt;1.428,86,IF(N7&gt;1.425,87,IF(N7&gt;1.422,88,IF(N7&gt;1.419,89,IF(N7&gt;1.416,90,IF(N7&gt;1.413,91,IF(N7&gt;1.41,92,IF(N7&gt;1.407,93,IF(N7&gt;1.404,94,IF(N7&gt;1.401,95,IF(N7&gt;1.398,96,IF(N7&gt;1.395,97,IF(N7&gt;1.392,98,IF(N7&gt;1.389,99,IF(N7&gt;1.386,100,IF(N7&gt;1.383,101,IF(N7&gt;1.38,102,IF(N7&gt;1.378,103,IF(N7&gt;1.375,104,IF(N7&gt;1.372,105,IF(N7&gt;1.37,106,IF(N7&gt;1.367,107,IF(N7&gt;1.365,108,IF(N7&gt;1.362,109,IF(N7&gt;1.359,110,IF(N7&gt;1.357,111,IF(N7&gt;1.354,112,IF(N7&gt;1.351,113,IF(N7&gt;1.348,114,IF(N7&gt;1.346,115,IF(N7&gt;1.343,116,IF(N7&gt;1.341,117,IF(N7&gt;1.338,118,IF(N7&gt;1.336,119,)))))))))))))))))))))))))))))))))))))))))))))))))))))))))))))</f>
        <v>0</v>
      </c>
      <c r="P7" s="16">
        <f t="shared" ref="P7:P38" si="22">IF(N7&gt;3.015,0,IF(N7&gt;3.001,1,IF(N7&gt;2.587,2,IF(N7&gt;2.573,3,IF(N7&gt;2.559,4,IF(N7&gt;2.545,5,IF(N7&gt;2.531,6,IF(N7&gt;2.517,7,IF(N7&gt;2.503,8,IF(N7&gt;2.489,9,IF(N7&gt;2.475,10,IF(N7&gt;2.461,11,IF(N7&gt;2.448,12,IF(N7&gt;2.435,13,IF(N7&gt;2.422,14,IF(N7&gt;2.409,15,IF(N7&gt;2.396,16,IF(N7&gt;2.383,17,IF(N7&gt;2.37,18,IF(N7&gt;2.357,19,IF(N7&gt;2.344,20,IF(N7&gt;2.332,21,IF(N7&gt;2.32,22,IF(N7&gt;2.308,23,IF(N7&gt;2.296,24,IF(N7&gt;2.284,25,IF(N7&gt;2.272,26,IF(N7&gt;2.26,27,IF(N7&gt;2.248,28,IF(N7&gt;2.236,29,IF(N7&gt;2.225,30,IF(N7&gt;2.214,31,IF(N7&gt;2.203,32,IF(N7&gt;2.192,33,IF(N7&gt;2.181,34,IF(N7&gt;2.17,35,IF(N7&gt;2.16,36,IF(N7&gt;2.15,37,IF(N7&gt;2.14,38,IF(N7&gt;2.131,39,IF(N7&gt;2.122,40,IF(N7&gt;2.113,41,IF(N7&gt;2.104,42,IF(N7&gt;2.095,43,IF(N7&gt;2.086,44,IF(N7&gt;2.077,45,IF(N7&gt;2.068,46,IF(N7&gt;2.059,47,IF(N7&gt;2.05,48,IF(N7&gt;2.042,49,IF(N7&gt;2.034,50,IF(N7&gt;2.026,51,IF(N7&gt;2.018,52,IF(N7&gt;2.01,53,IF(N7&gt;2.002,54,IF(N7&gt;1.595,55,IF(N7&gt;1.588,56,IF(N7&gt;1.581,57,IF(N7&gt;1.574,58,IF(N7&gt;1.567,59,))))))))))))))))))))))))))))))))))))))))))))))))))))))))))))</f>
        <v>0</v>
      </c>
      <c r="Q7" s="16"/>
      <c r="R7" s="16">
        <f t="shared" si="8"/>
        <v>0</v>
      </c>
      <c r="S7" s="16">
        <f t="shared" si="9"/>
        <v>0</v>
      </c>
      <c r="T7" s="50">
        <v>245</v>
      </c>
      <c r="U7" s="16">
        <f t="shared" si="10"/>
        <v>0</v>
      </c>
      <c r="V7" s="16">
        <f t="shared" si="11"/>
        <v>57</v>
      </c>
      <c r="W7" s="16">
        <f t="shared" si="12"/>
        <v>57</v>
      </c>
      <c r="X7" s="15">
        <f t="shared" si="13"/>
        <v>57</v>
      </c>
      <c r="Y7" s="47">
        <v>14</v>
      </c>
      <c r="Z7" s="16">
        <f t="shared" si="14"/>
        <v>0</v>
      </c>
      <c r="AA7" s="16">
        <f t="shared" si="15"/>
        <v>38</v>
      </c>
      <c r="AB7" s="16">
        <f t="shared" si="16"/>
        <v>38</v>
      </c>
      <c r="AC7" s="15">
        <f t="shared" si="17"/>
        <v>38</v>
      </c>
      <c r="AD7" s="18">
        <f t="shared" si="18"/>
        <v>195</v>
      </c>
      <c r="AE7" s="19">
        <f t="shared" si="19"/>
        <v>195</v>
      </c>
      <c r="AF7" s="19">
        <f t="shared" si="20"/>
        <v>28</v>
      </c>
    </row>
    <row r="8" spans="1:34" x14ac:dyDescent="0.25">
      <c r="A8" s="43">
        <v>3</v>
      </c>
      <c r="B8" s="44" t="s">
        <v>98</v>
      </c>
      <c r="C8" s="45">
        <v>47</v>
      </c>
      <c r="D8" s="46">
        <v>8.1</v>
      </c>
      <c r="E8" s="14">
        <f t="shared" si="0"/>
        <v>0</v>
      </c>
      <c r="F8" s="14">
        <f t="shared" si="1"/>
        <v>20</v>
      </c>
      <c r="G8" s="14">
        <f t="shared" si="2"/>
        <v>20</v>
      </c>
      <c r="H8" s="15">
        <f t="shared" si="3"/>
        <v>20</v>
      </c>
      <c r="I8" s="47">
        <v>18</v>
      </c>
      <c r="J8" s="14">
        <f t="shared" si="4"/>
        <v>59</v>
      </c>
      <c r="K8" s="14">
        <f t="shared" si="5"/>
        <v>0</v>
      </c>
      <c r="L8" s="14">
        <f t="shared" si="6"/>
        <v>59</v>
      </c>
      <c r="M8" s="15">
        <f t="shared" si="7"/>
        <v>59</v>
      </c>
      <c r="N8" s="16">
        <v>60</v>
      </c>
      <c r="O8" s="16">
        <f t="shared" si="21"/>
        <v>0</v>
      </c>
      <c r="P8" s="16">
        <f t="shared" si="22"/>
        <v>0</v>
      </c>
      <c r="Q8" s="16"/>
      <c r="R8" s="16">
        <f t="shared" si="8"/>
        <v>0</v>
      </c>
      <c r="S8" s="16">
        <f t="shared" si="9"/>
        <v>0</v>
      </c>
      <c r="T8" s="50">
        <v>227</v>
      </c>
      <c r="U8" s="16">
        <f t="shared" si="10"/>
        <v>0</v>
      </c>
      <c r="V8" s="16">
        <f t="shared" si="11"/>
        <v>42</v>
      </c>
      <c r="W8" s="16">
        <f t="shared" si="12"/>
        <v>42</v>
      </c>
      <c r="X8" s="15">
        <f t="shared" si="13"/>
        <v>42</v>
      </c>
      <c r="Y8" s="47">
        <v>12</v>
      </c>
      <c r="Z8" s="16">
        <f t="shared" si="14"/>
        <v>0</v>
      </c>
      <c r="AA8" s="16">
        <f t="shared" si="15"/>
        <v>32</v>
      </c>
      <c r="AB8" s="16">
        <f t="shared" si="16"/>
        <v>32</v>
      </c>
      <c r="AC8" s="15">
        <f t="shared" si="17"/>
        <v>32</v>
      </c>
      <c r="AD8" s="18">
        <f t="shared" si="18"/>
        <v>153</v>
      </c>
      <c r="AE8" s="19">
        <f t="shared" si="19"/>
        <v>153</v>
      </c>
      <c r="AF8" s="19">
        <f t="shared" si="20"/>
        <v>109</v>
      </c>
    </row>
    <row r="9" spans="1:34" x14ac:dyDescent="0.25">
      <c r="A9" s="43">
        <v>4</v>
      </c>
      <c r="B9" s="44" t="s">
        <v>99</v>
      </c>
      <c r="C9" s="45">
        <v>47</v>
      </c>
      <c r="D9" s="46">
        <v>6.9</v>
      </c>
      <c r="E9" s="14">
        <f t="shared" si="0"/>
        <v>59</v>
      </c>
      <c r="F9" s="14">
        <f t="shared" si="1"/>
        <v>0</v>
      </c>
      <c r="G9" s="14">
        <f t="shared" si="2"/>
        <v>59</v>
      </c>
      <c r="H9" s="15">
        <f t="shared" si="3"/>
        <v>59</v>
      </c>
      <c r="I9" s="47">
        <v>10</v>
      </c>
      <c r="J9" s="14">
        <f t="shared" si="4"/>
        <v>0</v>
      </c>
      <c r="K9" s="14">
        <f t="shared" si="5"/>
        <v>30</v>
      </c>
      <c r="L9" s="14">
        <f t="shared" si="6"/>
        <v>30</v>
      </c>
      <c r="M9" s="15">
        <f t="shared" si="7"/>
        <v>30</v>
      </c>
      <c r="N9" s="16">
        <v>60</v>
      </c>
      <c r="O9" s="16">
        <f t="shared" si="21"/>
        <v>0</v>
      </c>
      <c r="P9" s="16">
        <f t="shared" si="22"/>
        <v>0</v>
      </c>
      <c r="Q9" s="16"/>
      <c r="R9" s="16">
        <f t="shared" si="8"/>
        <v>0</v>
      </c>
      <c r="S9" s="16">
        <f t="shared" si="9"/>
        <v>0</v>
      </c>
      <c r="T9" s="50">
        <v>250</v>
      </c>
      <c r="U9" s="16">
        <f t="shared" si="10"/>
        <v>60</v>
      </c>
      <c r="V9" s="16">
        <f t="shared" si="11"/>
        <v>0</v>
      </c>
      <c r="W9" s="16">
        <f t="shared" si="12"/>
        <v>60</v>
      </c>
      <c r="X9" s="15">
        <f t="shared" si="13"/>
        <v>60</v>
      </c>
      <c r="Y9" s="47">
        <v>6</v>
      </c>
      <c r="Z9" s="16">
        <f t="shared" si="14"/>
        <v>0</v>
      </c>
      <c r="AA9" s="16">
        <f t="shared" si="15"/>
        <v>20</v>
      </c>
      <c r="AB9" s="16">
        <f t="shared" si="16"/>
        <v>20</v>
      </c>
      <c r="AC9" s="15">
        <f t="shared" si="17"/>
        <v>20</v>
      </c>
      <c r="AD9" s="18">
        <f t="shared" si="18"/>
        <v>169</v>
      </c>
      <c r="AE9" s="19">
        <f t="shared" si="19"/>
        <v>169</v>
      </c>
      <c r="AF9" s="19">
        <f t="shared" si="20"/>
        <v>76</v>
      </c>
    </row>
    <row r="10" spans="1:34" x14ac:dyDescent="0.25">
      <c r="A10" s="43">
        <v>5</v>
      </c>
      <c r="B10" s="44" t="s">
        <v>100</v>
      </c>
      <c r="C10" s="45">
        <v>47</v>
      </c>
      <c r="D10" s="46">
        <v>7.1</v>
      </c>
      <c r="E10" s="14">
        <f t="shared" si="0"/>
        <v>53</v>
      </c>
      <c r="F10" s="14">
        <f t="shared" si="1"/>
        <v>0</v>
      </c>
      <c r="G10" s="14">
        <f t="shared" si="2"/>
        <v>53</v>
      </c>
      <c r="H10" s="15">
        <f t="shared" si="3"/>
        <v>53</v>
      </c>
      <c r="I10" s="47">
        <v>16</v>
      </c>
      <c r="J10" s="14">
        <f t="shared" si="4"/>
        <v>54</v>
      </c>
      <c r="K10" s="14">
        <f t="shared" si="5"/>
        <v>0</v>
      </c>
      <c r="L10" s="14">
        <f t="shared" si="6"/>
        <v>54</v>
      </c>
      <c r="M10" s="15">
        <f t="shared" si="7"/>
        <v>54</v>
      </c>
      <c r="N10" s="16">
        <v>60</v>
      </c>
      <c r="O10" s="16">
        <f t="shared" si="21"/>
        <v>0</v>
      </c>
      <c r="P10" s="16">
        <f t="shared" si="22"/>
        <v>0</v>
      </c>
      <c r="Q10" s="16"/>
      <c r="R10" s="16">
        <f t="shared" si="8"/>
        <v>0</v>
      </c>
      <c r="S10" s="16">
        <f t="shared" si="9"/>
        <v>0</v>
      </c>
      <c r="T10" s="50">
        <v>255</v>
      </c>
      <c r="U10" s="16">
        <f t="shared" si="10"/>
        <v>62</v>
      </c>
      <c r="V10" s="16">
        <f t="shared" si="11"/>
        <v>0</v>
      </c>
      <c r="W10" s="16">
        <f t="shared" si="12"/>
        <v>62</v>
      </c>
      <c r="X10" s="15">
        <f t="shared" si="13"/>
        <v>62</v>
      </c>
      <c r="Y10" s="47">
        <v>11.5</v>
      </c>
      <c r="Z10" s="16">
        <f t="shared" si="14"/>
        <v>0</v>
      </c>
      <c r="AA10" s="16">
        <f t="shared" si="15"/>
        <v>30</v>
      </c>
      <c r="AB10" s="16">
        <f t="shared" si="16"/>
        <v>30</v>
      </c>
      <c r="AC10" s="15">
        <f t="shared" si="17"/>
        <v>30</v>
      </c>
      <c r="AD10" s="18">
        <f t="shared" si="18"/>
        <v>199</v>
      </c>
      <c r="AE10" s="19">
        <f t="shared" si="19"/>
        <v>199</v>
      </c>
      <c r="AF10" s="19">
        <f t="shared" si="20"/>
        <v>21</v>
      </c>
      <c r="AH10">
        <f>SUM(H6:H7,H9:H10,M6:M8,M10,X6:X7,X9:X10,AC6:AC8,AC10)</f>
        <v>833</v>
      </c>
    </row>
    <row r="11" spans="1:34" s="79" customFormat="1" x14ac:dyDescent="0.25">
      <c r="A11" s="71">
        <v>6</v>
      </c>
      <c r="B11" s="72" t="s">
        <v>101</v>
      </c>
      <c r="C11" s="73">
        <v>42</v>
      </c>
      <c r="D11" s="74">
        <v>7.2</v>
      </c>
      <c r="E11" s="75">
        <f t="shared" si="0"/>
        <v>50</v>
      </c>
      <c r="F11" s="75">
        <f t="shared" si="1"/>
        <v>0</v>
      </c>
      <c r="G11" s="75">
        <f t="shared" si="2"/>
        <v>50</v>
      </c>
      <c r="H11" s="75">
        <f t="shared" si="3"/>
        <v>50</v>
      </c>
      <c r="I11" s="76">
        <v>17</v>
      </c>
      <c r="J11" s="75">
        <f t="shared" si="4"/>
        <v>57</v>
      </c>
      <c r="K11" s="75">
        <f t="shared" si="5"/>
        <v>0</v>
      </c>
      <c r="L11" s="75">
        <f t="shared" si="6"/>
        <v>57</v>
      </c>
      <c r="M11" s="75">
        <f t="shared" si="7"/>
        <v>57</v>
      </c>
      <c r="N11" s="75">
        <v>60</v>
      </c>
      <c r="O11" s="75">
        <f t="shared" si="21"/>
        <v>0</v>
      </c>
      <c r="P11" s="75">
        <f t="shared" si="22"/>
        <v>0</v>
      </c>
      <c r="Q11" s="75"/>
      <c r="R11" s="75">
        <f t="shared" si="8"/>
        <v>0</v>
      </c>
      <c r="S11" s="75">
        <f t="shared" si="9"/>
        <v>0</v>
      </c>
      <c r="T11" s="77">
        <v>230</v>
      </c>
      <c r="U11" s="75">
        <f t="shared" si="10"/>
        <v>0</v>
      </c>
      <c r="V11" s="75">
        <f t="shared" si="11"/>
        <v>45</v>
      </c>
      <c r="W11" s="75">
        <f t="shared" si="12"/>
        <v>45</v>
      </c>
      <c r="X11" s="75">
        <f t="shared" si="13"/>
        <v>45</v>
      </c>
      <c r="Y11" s="76">
        <v>4</v>
      </c>
      <c r="Z11" s="75">
        <f t="shared" si="14"/>
        <v>0</v>
      </c>
      <c r="AA11" s="75">
        <f t="shared" si="15"/>
        <v>16</v>
      </c>
      <c r="AB11" s="75">
        <f t="shared" si="16"/>
        <v>16</v>
      </c>
      <c r="AC11" s="75">
        <f t="shared" si="17"/>
        <v>16</v>
      </c>
      <c r="AD11" s="78">
        <f t="shared" si="18"/>
        <v>168</v>
      </c>
      <c r="AE11" s="78">
        <f t="shared" si="19"/>
        <v>168</v>
      </c>
      <c r="AF11" s="78">
        <f t="shared" si="20"/>
        <v>78</v>
      </c>
    </row>
    <row r="12" spans="1:34" s="79" customFormat="1" x14ac:dyDescent="0.25">
      <c r="A12" s="71">
        <v>7</v>
      </c>
      <c r="B12" s="72" t="s">
        <v>102</v>
      </c>
      <c r="C12" s="73">
        <v>42</v>
      </c>
      <c r="D12" s="74">
        <v>7.3</v>
      </c>
      <c r="E12" s="75">
        <f t="shared" si="0"/>
        <v>46</v>
      </c>
      <c r="F12" s="75">
        <f t="shared" si="1"/>
        <v>0</v>
      </c>
      <c r="G12" s="75">
        <f t="shared" si="2"/>
        <v>46</v>
      </c>
      <c r="H12" s="75">
        <f t="shared" si="3"/>
        <v>46</v>
      </c>
      <c r="I12" s="76">
        <v>18</v>
      </c>
      <c r="J12" s="75">
        <f t="shared" si="4"/>
        <v>59</v>
      </c>
      <c r="K12" s="75">
        <f t="shared" si="5"/>
        <v>0</v>
      </c>
      <c r="L12" s="75">
        <f t="shared" si="6"/>
        <v>59</v>
      </c>
      <c r="M12" s="75">
        <f t="shared" si="7"/>
        <v>59</v>
      </c>
      <c r="N12" s="75">
        <v>60</v>
      </c>
      <c r="O12" s="75">
        <f t="shared" si="21"/>
        <v>0</v>
      </c>
      <c r="P12" s="75">
        <f t="shared" si="22"/>
        <v>0</v>
      </c>
      <c r="Q12" s="75"/>
      <c r="R12" s="75">
        <f t="shared" si="8"/>
        <v>0</v>
      </c>
      <c r="S12" s="75">
        <f t="shared" si="9"/>
        <v>0</v>
      </c>
      <c r="T12" s="77">
        <v>232</v>
      </c>
      <c r="U12" s="75">
        <f t="shared" si="10"/>
        <v>0</v>
      </c>
      <c r="V12" s="75">
        <f t="shared" si="11"/>
        <v>47</v>
      </c>
      <c r="W12" s="75">
        <f t="shared" si="12"/>
        <v>47</v>
      </c>
      <c r="X12" s="75">
        <f t="shared" si="13"/>
        <v>47</v>
      </c>
      <c r="Y12" s="76">
        <v>4</v>
      </c>
      <c r="Z12" s="75">
        <f t="shared" si="14"/>
        <v>0</v>
      </c>
      <c r="AA12" s="75">
        <f t="shared" si="15"/>
        <v>16</v>
      </c>
      <c r="AB12" s="75">
        <f t="shared" si="16"/>
        <v>16</v>
      </c>
      <c r="AC12" s="75">
        <f t="shared" si="17"/>
        <v>16</v>
      </c>
      <c r="AD12" s="78">
        <f t="shared" si="18"/>
        <v>168</v>
      </c>
      <c r="AE12" s="78">
        <f t="shared" si="19"/>
        <v>168</v>
      </c>
      <c r="AF12" s="78">
        <f t="shared" si="20"/>
        <v>78</v>
      </c>
    </row>
    <row r="13" spans="1:34" s="79" customFormat="1" x14ac:dyDescent="0.25">
      <c r="A13" s="71">
        <v>8</v>
      </c>
      <c r="B13" s="72" t="s">
        <v>103</v>
      </c>
      <c r="C13" s="73">
        <v>42</v>
      </c>
      <c r="D13" s="74">
        <v>9.5</v>
      </c>
      <c r="E13" s="75">
        <f t="shared" si="0"/>
        <v>0</v>
      </c>
      <c r="F13" s="75">
        <f t="shared" si="1"/>
        <v>0</v>
      </c>
      <c r="G13" s="75">
        <f t="shared" si="2"/>
        <v>0</v>
      </c>
      <c r="H13" s="75">
        <f t="shared" si="3"/>
        <v>0</v>
      </c>
      <c r="I13" s="76">
        <v>12</v>
      </c>
      <c r="J13" s="75">
        <f t="shared" si="4"/>
        <v>0</v>
      </c>
      <c r="K13" s="75">
        <f t="shared" si="5"/>
        <v>38</v>
      </c>
      <c r="L13" s="75">
        <f t="shared" si="6"/>
        <v>38</v>
      </c>
      <c r="M13" s="75">
        <f t="shared" si="7"/>
        <v>38</v>
      </c>
      <c r="N13" s="75">
        <v>60</v>
      </c>
      <c r="O13" s="75">
        <f t="shared" si="21"/>
        <v>0</v>
      </c>
      <c r="P13" s="75">
        <f t="shared" si="22"/>
        <v>0</v>
      </c>
      <c r="Q13" s="75"/>
      <c r="R13" s="75">
        <f t="shared" si="8"/>
        <v>0</v>
      </c>
      <c r="S13" s="75">
        <f t="shared" si="9"/>
        <v>0</v>
      </c>
      <c r="T13" s="77">
        <v>278</v>
      </c>
      <c r="U13" s="75">
        <f t="shared" si="10"/>
        <v>74</v>
      </c>
      <c r="V13" s="75">
        <f t="shared" si="11"/>
        <v>0</v>
      </c>
      <c r="W13" s="75">
        <f t="shared" si="12"/>
        <v>74</v>
      </c>
      <c r="X13" s="75">
        <f t="shared" si="13"/>
        <v>74</v>
      </c>
      <c r="Y13" s="76">
        <v>17</v>
      </c>
      <c r="Z13" s="75">
        <f t="shared" si="14"/>
        <v>0</v>
      </c>
      <c r="AA13" s="75">
        <f t="shared" si="15"/>
        <v>47</v>
      </c>
      <c r="AB13" s="75">
        <f t="shared" si="16"/>
        <v>47</v>
      </c>
      <c r="AC13" s="75">
        <f t="shared" si="17"/>
        <v>47</v>
      </c>
      <c r="AD13" s="78">
        <f t="shared" si="18"/>
        <v>159</v>
      </c>
      <c r="AE13" s="78">
        <f t="shared" si="19"/>
        <v>159</v>
      </c>
      <c r="AF13" s="78">
        <f t="shared" si="20"/>
        <v>95</v>
      </c>
    </row>
    <row r="14" spans="1:34" s="79" customFormat="1" x14ac:dyDescent="0.25">
      <c r="A14" s="71">
        <v>9</v>
      </c>
      <c r="B14" s="72" t="s">
        <v>104</v>
      </c>
      <c r="C14" s="73">
        <v>42</v>
      </c>
      <c r="D14" s="74">
        <v>7.6</v>
      </c>
      <c r="E14" s="75">
        <f t="shared" si="0"/>
        <v>35</v>
      </c>
      <c r="F14" s="75">
        <f t="shared" si="1"/>
        <v>0</v>
      </c>
      <c r="G14" s="75">
        <f t="shared" si="2"/>
        <v>35</v>
      </c>
      <c r="H14" s="75">
        <f t="shared" si="3"/>
        <v>35</v>
      </c>
      <c r="I14" s="76">
        <v>7</v>
      </c>
      <c r="J14" s="75">
        <f t="shared" si="4"/>
        <v>0</v>
      </c>
      <c r="K14" s="75">
        <f t="shared" si="5"/>
        <v>19</v>
      </c>
      <c r="L14" s="75">
        <f t="shared" si="6"/>
        <v>19</v>
      </c>
      <c r="M14" s="75">
        <f t="shared" si="7"/>
        <v>19</v>
      </c>
      <c r="N14" s="75">
        <v>60</v>
      </c>
      <c r="O14" s="75">
        <f t="shared" si="21"/>
        <v>0</v>
      </c>
      <c r="P14" s="75">
        <f t="shared" si="22"/>
        <v>0</v>
      </c>
      <c r="Q14" s="75"/>
      <c r="R14" s="75">
        <f t="shared" si="8"/>
        <v>0</v>
      </c>
      <c r="S14" s="75">
        <f t="shared" si="9"/>
        <v>0</v>
      </c>
      <c r="T14" s="77">
        <v>230</v>
      </c>
      <c r="U14" s="75">
        <f t="shared" si="10"/>
        <v>0</v>
      </c>
      <c r="V14" s="75">
        <f t="shared" si="11"/>
        <v>45</v>
      </c>
      <c r="W14" s="75">
        <f t="shared" si="12"/>
        <v>45</v>
      </c>
      <c r="X14" s="75">
        <f t="shared" si="13"/>
        <v>45</v>
      </c>
      <c r="Y14" s="76">
        <v>2</v>
      </c>
      <c r="Z14" s="75">
        <f t="shared" si="14"/>
        <v>0</v>
      </c>
      <c r="AA14" s="75">
        <f t="shared" si="15"/>
        <v>12</v>
      </c>
      <c r="AB14" s="75">
        <f t="shared" si="16"/>
        <v>12</v>
      </c>
      <c r="AC14" s="75">
        <f t="shared" si="17"/>
        <v>12</v>
      </c>
      <c r="AD14" s="78">
        <f t="shared" si="18"/>
        <v>111</v>
      </c>
      <c r="AE14" s="78">
        <f t="shared" si="19"/>
        <v>111</v>
      </c>
      <c r="AF14" s="78">
        <f t="shared" si="20"/>
        <v>165</v>
      </c>
    </row>
    <row r="15" spans="1:34" s="79" customFormat="1" x14ac:dyDescent="0.25">
      <c r="A15" s="71">
        <v>10</v>
      </c>
      <c r="B15" s="72" t="s">
        <v>105</v>
      </c>
      <c r="C15" s="73">
        <v>42</v>
      </c>
      <c r="D15" s="74">
        <v>7.3</v>
      </c>
      <c r="E15" s="75">
        <f t="shared" si="0"/>
        <v>46</v>
      </c>
      <c r="F15" s="75">
        <f t="shared" si="1"/>
        <v>0</v>
      </c>
      <c r="G15" s="75">
        <f t="shared" si="2"/>
        <v>46</v>
      </c>
      <c r="H15" s="75">
        <f t="shared" si="3"/>
        <v>46</v>
      </c>
      <c r="I15" s="76">
        <v>11</v>
      </c>
      <c r="J15" s="75">
        <f t="shared" si="4"/>
        <v>0</v>
      </c>
      <c r="K15" s="75">
        <f t="shared" si="5"/>
        <v>34</v>
      </c>
      <c r="L15" s="75">
        <f t="shared" si="6"/>
        <v>34</v>
      </c>
      <c r="M15" s="75">
        <f t="shared" si="7"/>
        <v>34</v>
      </c>
      <c r="N15" s="75">
        <v>60</v>
      </c>
      <c r="O15" s="75">
        <f t="shared" si="21"/>
        <v>0</v>
      </c>
      <c r="P15" s="75">
        <f t="shared" si="22"/>
        <v>0</v>
      </c>
      <c r="Q15" s="75"/>
      <c r="R15" s="75">
        <f t="shared" si="8"/>
        <v>0</v>
      </c>
      <c r="S15" s="75">
        <f t="shared" si="9"/>
        <v>0</v>
      </c>
      <c r="T15" s="77">
        <v>230</v>
      </c>
      <c r="U15" s="75">
        <f t="shared" si="10"/>
        <v>0</v>
      </c>
      <c r="V15" s="75">
        <f t="shared" si="11"/>
        <v>45</v>
      </c>
      <c r="W15" s="75">
        <f t="shared" si="12"/>
        <v>45</v>
      </c>
      <c r="X15" s="75">
        <f t="shared" si="13"/>
        <v>45</v>
      </c>
      <c r="Y15" s="76">
        <v>15.5</v>
      </c>
      <c r="Z15" s="75">
        <f t="shared" si="14"/>
        <v>0</v>
      </c>
      <c r="AA15" s="75">
        <f t="shared" si="15"/>
        <v>42</v>
      </c>
      <c r="AB15" s="75">
        <f t="shared" si="16"/>
        <v>42</v>
      </c>
      <c r="AC15" s="75">
        <f t="shared" si="17"/>
        <v>42</v>
      </c>
      <c r="AD15" s="78">
        <f t="shared" si="18"/>
        <v>167</v>
      </c>
      <c r="AE15" s="78">
        <f t="shared" si="19"/>
        <v>167</v>
      </c>
      <c r="AF15" s="78">
        <f t="shared" si="20"/>
        <v>82</v>
      </c>
      <c r="AH15" s="79">
        <f>SUM(H11:H12,H14:H15,M11:M13,M15,X12:X15,AC11:AC13,AC15)</f>
        <v>697</v>
      </c>
    </row>
    <row r="16" spans="1:34" x14ac:dyDescent="0.25">
      <c r="A16" s="43">
        <v>11</v>
      </c>
      <c r="B16" s="44" t="s">
        <v>106</v>
      </c>
      <c r="C16" s="45">
        <v>5</v>
      </c>
      <c r="D16" s="46">
        <v>6.8</v>
      </c>
      <c r="E16" s="14">
        <f t="shared" si="0"/>
        <v>62</v>
      </c>
      <c r="F16" s="14">
        <f t="shared" si="1"/>
        <v>0</v>
      </c>
      <c r="G16" s="14">
        <f t="shared" si="2"/>
        <v>62</v>
      </c>
      <c r="H16" s="15">
        <f t="shared" si="3"/>
        <v>62</v>
      </c>
      <c r="I16" s="47">
        <v>10</v>
      </c>
      <c r="J16" s="14">
        <f t="shared" si="4"/>
        <v>0</v>
      </c>
      <c r="K16" s="14">
        <f t="shared" si="5"/>
        <v>30</v>
      </c>
      <c r="L16" s="14">
        <f t="shared" si="6"/>
        <v>30</v>
      </c>
      <c r="M16" s="15">
        <f t="shared" si="7"/>
        <v>30</v>
      </c>
      <c r="N16" s="16">
        <v>60</v>
      </c>
      <c r="O16" s="16">
        <f t="shared" si="21"/>
        <v>0</v>
      </c>
      <c r="P16" s="16">
        <f t="shared" si="22"/>
        <v>0</v>
      </c>
      <c r="Q16" s="16"/>
      <c r="R16" s="16">
        <f t="shared" si="8"/>
        <v>0</v>
      </c>
      <c r="S16" s="16">
        <f t="shared" si="9"/>
        <v>0</v>
      </c>
      <c r="T16" s="50">
        <v>260</v>
      </c>
      <c r="U16" s="16">
        <f t="shared" si="10"/>
        <v>65</v>
      </c>
      <c r="V16" s="16">
        <f t="shared" si="11"/>
        <v>0</v>
      </c>
      <c r="W16" s="16">
        <f t="shared" si="12"/>
        <v>65</v>
      </c>
      <c r="X16" s="15">
        <f t="shared" si="13"/>
        <v>65</v>
      </c>
      <c r="Y16" s="47">
        <v>14.5</v>
      </c>
      <c r="Z16" s="16">
        <f t="shared" si="14"/>
        <v>0</v>
      </c>
      <c r="AA16" s="16">
        <f t="shared" si="15"/>
        <v>39</v>
      </c>
      <c r="AB16" s="16">
        <f t="shared" si="16"/>
        <v>39</v>
      </c>
      <c r="AC16" s="15">
        <f t="shared" si="17"/>
        <v>39</v>
      </c>
      <c r="AD16" s="18">
        <f t="shared" si="18"/>
        <v>196</v>
      </c>
      <c r="AE16" s="19">
        <f t="shared" si="19"/>
        <v>196</v>
      </c>
      <c r="AF16" s="19">
        <f t="shared" si="20"/>
        <v>27</v>
      </c>
    </row>
    <row r="17" spans="1:34" x14ac:dyDescent="0.25">
      <c r="A17" s="43">
        <v>12</v>
      </c>
      <c r="B17" s="44" t="s">
        <v>107</v>
      </c>
      <c r="C17" s="45">
        <v>5</v>
      </c>
      <c r="D17" s="46">
        <v>7.5</v>
      </c>
      <c r="E17" s="14">
        <f t="shared" si="0"/>
        <v>38</v>
      </c>
      <c r="F17" s="14">
        <f t="shared" si="1"/>
        <v>0</v>
      </c>
      <c r="G17" s="14">
        <f t="shared" si="2"/>
        <v>38</v>
      </c>
      <c r="H17" s="15">
        <f t="shared" si="3"/>
        <v>38</v>
      </c>
      <c r="I17" s="47">
        <v>0</v>
      </c>
      <c r="J17" s="14">
        <f t="shared" si="4"/>
        <v>0</v>
      </c>
      <c r="K17" s="14">
        <f t="shared" si="5"/>
        <v>0</v>
      </c>
      <c r="L17" s="14">
        <f t="shared" si="6"/>
        <v>0</v>
      </c>
      <c r="M17" s="15">
        <f t="shared" si="7"/>
        <v>0</v>
      </c>
      <c r="N17" s="16">
        <v>60</v>
      </c>
      <c r="O17" s="16">
        <f t="shared" si="21"/>
        <v>0</v>
      </c>
      <c r="P17" s="16">
        <f t="shared" si="22"/>
        <v>0</v>
      </c>
      <c r="Q17" s="16"/>
      <c r="R17" s="16">
        <f t="shared" si="8"/>
        <v>0</v>
      </c>
      <c r="S17" s="16">
        <f t="shared" si="9"/>
        <v>0</v>
      </c>
      <c r="T17" s="50">
        <v>220</v>
      </c>
      <c r="U17" s="16">
        <f t="shared" si="10"/>
        <v>0</v>
      </c>
      <c r="V17" s="16">
        <f t="shared" si="11"/>
        <v>35</v>
      </c>
      <c r="W17" s="16">
        <f t="shared" si="12"/>
        <v>35</v>
      </c>
      <c r="X17" s="15">
        <f t="shared" si="13"/>
        <v>35</v>
      </c>
      <c r="Y17" s="47">
        <v>15</v>
      </c>
      <c r="Z17" s="16">
        <f t="shared" si="14"/>
        <v>0</v>
      </c>
      <c r="AA17" s="16">
        <f t="shared" si="15"/>
        <v>41</v>
      </c>
      <c r="AB17" s="16">
        <f t="shared" si="16"/>
        <v>41</v>
      </c>
      <c r="AC17" s="15">
        <f t="shared" si="17"/>
        <v>41</v>
      </c>
      <c r="AD17" s="18">
        <f t="shared" si="18"/>
        <v>114</v>
      </c>
      <c r="AE17" s="19">
        <f t="shared" si="19"/>
        <v>114</v>
      </c>
      <c r="AF17" s="19">
        <f t="shared" si="20"/>
        <v>164</v>
      </c>
    </row>
    <row r="18" spans="1:34" x14ac:dyDescent="0.25">
      <c r="A18" s="43">
        <v>13</v>
      </c>
      <c r="B18" s="44" t="s">
        <v>108</v>
      </c>
      <c r="C18" s="45">
        <v>5</v>
      </c>
      <c r="D18" s="46">
        <v>7</v>
      </c>
      <c r="E18" s="14">
        <f t="shared" si="0"/>
        <v>56</v>
      </c>
      <c r="F18" s="14">
        <f t="shared" si="1"/>
        <v>0</v>
      </c>
      <c r="G18" s="14">
        <f t="shared" si="2"/>
        <v>56</v>
      </c>
      <c r="H18" s="15">
        <f t="shared" si="3"/>
        <v>56</v>
      </c>
      <c r="I18" s="47">
        <v>10</v>
      </c>
      <c r="J18" s="14">
        <f t="shared" si="4"/>
        <v>0</v>
      </c>
      <c r="K18" s="14">
        <f t="shared" si="5"/>
        <v>30</v>
      </c>
      <c r="L18" s="14">
        <f t="shared" si="6"/>
        <v>30</v>
      </c>
      <c r="M18" s="15">
        <f t="shared" si="7"/>
        <v>30</v>
      </c>
      <c r="N18" s="16">
        <v>60</v>
      </c>
      <c r="O18" s="16">
        <f t="shared" si="21"/>
        <v>0</v>
      </c>
      <c r="P18" s="16">
        <f t="shared" si="22"/>
        <v>0</v>
      </c>
      <c r="Q18" s="16"/>
      <c r="R18" s="16">
        <f t="shared" si="8"/>
        <v>0</v>
      </c>
      <c r="S18" s="16">
        <f t="shared" si="9"/>
        <v>0</v>
      </c>
      <c r="T18" s="50">
        <v>230</v>
      </c>
      <c r="U18" s="16">
        <f t="shared" si="10"/>
        <v>0</v>
      </c>
      <c r="V18" s="16">
        <f t="shared" si="11"/>
        <v>45</v>
      </c>
      <c r="W18" s="16">
        <f t="shared" si="12"/>
        <v>45</v>
      </c>
      <c r="X18" s="15">
        <f t="shared" si="13"/>
        <v>45</v>
      </c>
      <c r="Y18" s="47">
        <v>16</v>
      </c>
      <c r="Z18" s="16">
        <f t="shared" si="14"/>
        <v>0</v>
      </c>
      <c r="AA18" s="16">
        <f t="shared" si="15"/>
        <v>44</v>
      </c>
      <c r="AB18" s="16">
        <f t="shared" si="16"/>
        <v>44</v>
      </c>
      <c r="AC18" s="15">
        <f t="shared" si="17"/>
        <v>44</v>
      </c>
      <c r="AD18" s="18">
        <f t="shared" si="18"/>
        <v>175</v>
      </c>
      <c r="AE18" s="19">
        <f t="shared" si="19"/>
        <v>175</v>
      </c>
      <c r="AF18" s="19">
        <f t="shared" si="20"/>
        <v>63</v>
      </c>
    </row>
    <row r="19" spans="1:34" x14ac:dyDescent="0.25">
      <c r="A19" s="43">
        <v>14</v>
      </c>
      <c r="B19" s="44" t="s">
        <v>109</v>
      </c>
      <c r="C19" s="45">
        <v>5</v>
      </c>
      <c r="D19" s="46">
        <v>7</v>
      </c>
      <c r="E19" s="14">
        <f t="shared" si="0"/>
        <v>56</v>
      </c>
      <c r="F19" s="14">
        <f t="shared" si="1"/>
        <v>0</v>
      </c>
      <c r="G19" s="14">
        <f t="shared" si="2"/>
        <v>56</v>
      </c>
      <c r="H19" s="15">
        <f t="shared" si="3"/>
        <v>56</v>
      </c>
      <c r="I19" s="47">
        <v>22</v>
      </c>
      <c r="J19" s="14">
        <f t="shared" si="4"/>
        <v>65</v>
      </c>
      <c r="K19" s="14">
        <f t="shared" si="5"/>
        <v>0</v>
      </c>
      <c r="L19" s="14">
        <f t="shared" si="6"/>
        <v>65</v>
      </c>
      <c r="M19" s="15">
        <f t="shared" si="7"/>
        <v>65</v>
      </c>
      <c r="N19" s="16">
        <v>60</v>
      </c>
      <c r="O19" s="16">
        <f t="shared" si="21"/>
        <v>0</v>
      </c>
      <c r="P19" s="16">
        <f t="shared" si="22"/>
        <v>0</v>
      </c>
      <c r="Q19" s="16"/>
      <c r="R19" s="16">
        <f t="shared" si="8"/>
        <v>0</v>
      </c>
      <c r="S19" s="16">
        <f t="shared" si="9"/>
        <v>0</v>
      </c>
      <c r="T19" s="50">
        <v>260</v>
      </c>
      <c r="U19" s="16">
        <f t="shared" si="10"/>
        <v>65</v>
      </c>
      <c r="V19" s="16">
        <f t="shared" si="11"/>
        <v>0</v>
      </c>
      <c r="W19" s="16">
        <f t="shared" si="12"/>
        <v>65</v>
      </c>
      <c r="X19" s="15">
        <f t="shared" si="13"/>
        <v>65</v>
      </c>
      <c r="Y19" s="47">
        <v>17.5</v>
      </c>
      <c r="Z19" s="16">
        <f t="shared" si="14"/>
        <v>0</v>
      </c>
      <c r="AA19" s="16">
        <f t="shared" si="15"/>
        <v>48</v>
      </c>
      <c r="AB19" s="16">
        <f t="shared" si="16"/>
        <v>48</v>
      </c>
      <c r="AC19" s="15">
        <f t="shared" si="17"/>
        <v>48</v>
      </c>
      <c r="AD19" s="18">
        <f t="shared" si="18"/>
        <v>234</v>
      </c>
      <c r="AE19" s="19">
        <f t="shared" si="19"/>
        <v>234</v>
      </c>
      <c r="AF19" s="19">
        <f t="shared" si="20"/>
        <v>2</v>
      </c>
    </row>
    <row r="20" spans="1:34" x14ac:dyDescent="0.25">
      <c r="A20" s="43">
        <v>15</v>
      </c>
      <c r="B20" s="44" t="s">
        <v>182</v>
      </c>
      <c r="C20" s="45">
        <v>5</v>
      </c>
      <c r="D20" s="46">
        <v>7.1</v>
      </c>
      <c r="E20" s="14">
        <f t="shared" si="0"/>
        <v>53</v>
      </c>
      <c r="F20" s="14">
        <f t="shared" si="1"/>
        <v>0</v>
      </c>
      <c r="G20" s="14">
        <f t="shared" si="2"/>
        <v>53</v>
      </c>
      <c r="H20" s="15">
        <f t="shared" si="3"/>
        <v>53</v>
      </c>
      <c r="I20" s="47">
        <v>14</v>
      </c>
      <c r="J20" s="14">
        <f t="shared" si="4"/>
        <v>46</v>
      </c>
      <c r="K20" s="14">
        <f t="shared" si="5"/>
        <v>0</v>
      </c>
      <c r="L20" s="14">
        <f t="shared" si="6"/>
        <v>46</v>
      </c>
      <c r="M20" s="15">
        <f t="shared" si="7"/>
        <v>46</v>
      </c>
      <c r="N20" s="16">
        <v>60</v>
      </c>
      <c r="O20" s="16">
        <f t="shared" si="21"/>
        <v>0</v>
      </c>
      <c r="P20" s="16">
        <f t="shared" si="22"/>
        <v>0</v>
      </c>
      <c r="Q20" s="16"/>
      <c r="R20" s="16">
        <f t="shared" si="8"/>
        <v>0</v>
      </c>
      <c r="S20" s="16">
        <f t="shared" si="9"/>
        <v>0</v>
      </c>
      <c r="T20" s="50">
        <v>215</v>
      </c>
      <c r="U20" s="16">
        <f t="shared" si="10"/>
        <v>0</v>
      </c>
      <c r="V20" s="16">
        <f t="shared" si="11"/>
        <v>30</v>
      </c>
      <c r="W20" s="16">
        <f t="shared" si="12"/>
        <v>30</v>
      </c>
      <c r="X20" s="15">
        <f t="shared" si="13"/>
        <v>30</v>
      </c>
      <c r="Y20" s="47">
        <v>9</v>
      </c>
      <c r="Z20" s="16">
        <f t="shared" si="14"/>
        <v>0</v>
      </c>
      <c r="AA20" s="16">
        <f t="shared" si="15"/>
        <v>26</v>
      </c>
      <c r="AB20" s="16">
        <f t="shared" si="16"/>
        <v>26</v>
      </c>
      <c r="AC20" s="15">
        <f t="shared" si="17"/>
        <v>26</v>
      </c>
      <c r="AD20" s="18">
        <f t="shared" si="18"/>
        <v>155</v>
      </c>
      <c r="AE20" s="19">
        <f t="shared" si="19"/>
        <v>155</v>
      </c>
      <c r="AF20" s="19">
        <f t="shared" si="20"/>
        <v>102</v>
      </c>
      <c r="AH20">
        <f>SUM(H18:H20,H16,M16,M18:M20,X16,X18:X19,X17,AC16:AC19)</f>
        <v>780</v>
      </c>
    </row>
    <row r="21" spans="1:34" s="79" customFormat="1" x14ac:dyDescent="0.25">
      <c r="A21" s="71">
        <v>16</v>
      </c>
      <c r="B21" s="72" t="s">
        <v>110</v>
      </c>
      <c r="C21" s="73">
        <v>46</v>
      </c>
      <c r="D21" s="74">
        <v>7.4</v>
      </c>
      <c r="E21" s="75">
        <f t="shared" si="0"/>
        <v>42</v>
      </c>
      <c r="F21" s="75">
        <f t="shared" si="1"/>
        <v>0</v>
      </c>
      <c r="G21" s="75">
        <f t="shared" si="2"/>
        <v>42</v>
      </c>
      <c r="H21" s="75">
        <f t="shared" si="3"/>
        <v>42</v>
      </c>
      <c r="I21" s="76">
        <v>14</v>
      </c>
      <c r="J21" s="75">
        <f t="shared" si="4"/>
        <v>46</v>
      </c>
      <c r="K21" s="75">
        <f t="shared" si="5"/>
        <v>0</v>
      </c>
      <c r="L21" s="75">
        <f t="shared" si="6"/>
        <v>46</v>
      </c>
      <c r="M21" s="75">
        <f t="shared" si="7"/>
        <v>46</v>
      </c>
      <c r="N21" s="75">
        <v>60</v>
      </c>
      <c r="O21" s="75">
        <f t="shared" si="21"/>
        <v>0</v>
      </c>
      <c r="P21" s="75">
        <f t="shared" si="22"/>
        <v>0</v>
      </c>
      <c r="Q21" s="75"/>
      <c r="R21" s="75">
        <f t="shared" si="8"/>
        <v>0</v>
      </c>
      <c r="S21" s="75">
        <f t="shared" si="9"/>
        <v>0</v>
      </c>
      <c r="T21" s="77">
        <v>250</v>
      </c>
      <c r="U21" s="75">
        <f t="shared" si="10"/>
        <v>60</v>
      </c>
      <c r="V21" s="75">
        <f t="shared" si="11"/>
        <v>0</v>
      </c>
      <c r="W21" s="75">
        <f t="shared" si="12"/>
        <v>60</v>
      </c>
      <c r="X21" s="75">
        <f t="shared" si="13"/>
        <v>60</v>
      </c>
      <c r="Y21" s="76">
        <v>18</v>
      </c>
      <c r="Z21" s="75">
        <f t="shared" si="14"/>
        <v>0</v>
      </c>
      <c r="AA21" s="75">
        <f t="shared" si="15"/>
        <v>50</v>
      </c>
      <c r="AB21" s="75">
        <f t="shared" si="16"/>
        <v>50</v>
      </c>
      <c r="AC21" s="75">
        <f t="shared" si="17"/>
        <v>50</v>
      </c>
      <c r="AD21" s="78">
        <f t="shared" si="18"/>
        <v>198</v>
      </c>
      <c r="AE21" s="78">
        <f t="shared" si="19"/>
        <v>198</v>
      </c>
      <c r="AF21" s="78">
        <f t="shared" si="20"/>
        <v>23</v>
      </c>
    </row>
    <row r="22" spans="1:34" s="79" customFormat="1" x14ac:dyDescent="0.25">
      <c r="A22" s="71">
        <v>17</v>
      </c>
      <c r="B22" s="72" t="s">
        <v>111</v>
      </c>
      <c r="C22" s="73">
        <v>46</v>
      </c>
      <c r="D22" s="74">
        <v>7.6</v>
      </c>
      <c r="E22" s="75">
        <f t="shared" si="0"/>
        <v>35</v>
      </c>
      <c r="F22" s="75">
        <f t="shared" si="1"/>
        <v>0</v>
      </c>
      <c r="G22" s="75">
        <f t="shared" si="2"/>
        <v>35</v>
      </c>
      <c r="H22" s="75">
        <f t="shared" si="3"/>
        <v>35</v>
      </c>
      <c r="I22" s="76">
        <v>9</v>
      </c>
      <c r="J22" s="75">
        <f t="shared" si="4"/>
        <v>0</v>
      </c>
      <c r="K22" s="75">
        <f t="shared" si="5"/>
        <v>26</v>
      </c>
      <c r="L22" s="75">
        <f t="shared" si="6"/>
        <v>26</v>
      </c>
      <c r="M22" s="75">
        <f t="shared" si="7"/>
        <v>26</v>
      </c>
      <c r="N22" s="75">
        <v>60</v>
      </c>
      <c r="O22" s="75">
        <f t="shared" si="21"/>
        <v>0</v>
      </c>
      <c r="P22" s="75">
        <f t="shared" si="22"/>
        <v>0</v>
      </c>
      <c r="Q22" s="75"/>
      <c r="R22" s="75">
        <f t="shared" si="8"/>
        <v>0</v>
      </c>
      <c r="S22" s="75">
        <f t="shared" si="9"/>
        <v>0</v>
      </c>
      <c r="T22" s="77">
        <v>220</v>
      </c>
      <c r="U22" s="75">
        <f t="shared" si="10"/>
        <v>0</v>
      </c>
      <c r="V22" s="75">
        <f t="shared" si="11"/>
        <v>35</v>
      </c>
      <c r="W22" s="75">
        <f t="shared" si="12"/>
        <v>35</v>
      </c>
      <c r="X22" s="75">
        <f t="shared" si="13"/>
        <v>35</v>
      </c>
      <c r="Y22" s="76">
        <v>8</v>
      </c>
      <c r="Z22" s="75">
        <f t="shared" si="14"/>
        <v>0</v>
      </c>
      <c r="AA22" s="75">
        <f t="shared" si="15"/>
        <v>24</v>
      </c>
      <c r="AB22" s="75">
        <f t="shared" si="16"/>
        <v>24</v>
      </c>
      <c r="AC22" s="75">
        <f t="shared" si="17"/>
        <v>24</v>
      </c>
      <c r="AD22" s="78">
        <f t="shared" si="18"/>
        <v>120</v>
      </c>
      <c r="AE22" s="78">
        <f t="shared" si="19"/>
        <v>120</v>
      </c>
      <c r="AF22" s="78">
        <f t="shared" si="20"/>
        <v>154</v>
      </c>
    </row>
    <row r="23" spans="1:34" s="79" customFormat="1" x14ac:dyDescent="0.25">
      <c r="A23" s="71">
        <v>18</v>
      </c>
      <c r="B23" s="72" t="s">
        <v>112</v>
      </c>
      <c r="C23" s="73">
        <v>46</v>
      </c>
      <c r="D23" s="74">
        <v>7.2</v>
      </c>
      <c r="E23" s="75">
        <f t="shared" si="0"/>
        <v>50</v>
      </c>
      <c r="F23" s="75">
        <f t="shared" si="1"/>
        <v>0</v>
      </c>
      <c r="G23" s="75">
        <f t="shared" si="2"/>
        <v>50</v>
      </c>
      <c r="H23" s="75">
        <f t="shared" si="3"/>
        <v>50</v>
      </c>
      <c r="I23" s="76">
        <v>7</v>
      </c>
      <c r="J23" s="75">
        <f t="shared" si="4"/>
        <v>0</v>
      </c>
      <c r="K23" s="75">
        <f t="shared" si="5"/>
        <v>19</v>
      </c>
      <c r="L23" s="75">
        <f t="shared" si="6"/>
        <v>19</v>
      </c>
      <c r="M23" s="75">
        <f t="shared" si="7"/>
        <v>19</v>
      </c>
      <c r="N23" s="75">
        <v>60</v>
      </c>
      <c r="O23" s="75">
        <f t="shared" si="21"/>
        <v>0</v>
      </c>
      <c r="P23" s="75">
        <f t="shared" si="22"/>
        <v>0</v>
      </c>
      <c r="Q23" s="75"/>
      <c r="R23" s="75">
        <f t="shared" si="8"/>
        <v>0</v>
      </c>
      <c r="S23" s="75">
        <f t="shared" si="9"/>
        <v>0</v>
      </c>
      <c r="T23" s="77">
        <v>210</v>
      </c>
      <c r="U23" s="75">
        <f t="shared" si="10"/>
        <v>0</v>
      </c>
      <c r="V23" s="75">
        <f t="shared" si="11"/>
        <v>25</v>
      </c>
      <c r="W23" s="75">
        <f t="shared" si="12"/>
        <v>25</v>
      </c>
      <c r="X23" s="75">
        <f t="shared" si="13"/>
        <v>25</v>
      </c>
      <c r="Y23" s="76">
        <v>4</v>
      </c>
      <c r="Z23" s="75">
        <f t="shared" si="14"/>
        <v>0</v>
      </c>
      <c r="AA23" s="75">
        <f t="shared" si="15"/>
        <v>16</v>
      </c>
      <c r="AB23" s="75">
        <f t="shared" si="16"/>
        <v>16</v>
      </c>
      <c r="AC23" s="75">
        <f t="shared" si="17"/>
        <v>16</v>
      </c>
      <c r="AD23" s="78">
        <f t="shared" si="18"/>
        <v>110</v>
      </c>
      <c r="AE23" s="78">
        <f t="shared" si="19"/>
        <v>110</v>
      </c>
      <c r="AF23" s="78">
        <f t="shared" si="20"/>
        <v>167</v>
      </c>
    </row>
    <row r="24" spans="1:34" s="79" customFormat="1" x14ac:dyDescent="0.25">
      <c r="A24" s="71">
        <v>19</v>
      </c>
      <c r="B24" s="72" t="s">
        <v>113</v>
      </c>
      <c r="C24" s="73">
        <v>46</v>
      </c>
      <c r="D24" s="74">
        <v>8.4</v>
      </c>
      <c r="E24" s="75">
        <f t="shared" si="0"/>
        <v>0</v>
      </c>
      <c r="F24" s="75">
        <f t="shared" si="1"/>
        <v>13</v>
      </c>
      <c r="G24" s="75">
        <f t="shared" si="2"/>
        <v>13</v>
      </c>
      <c r="H24" s="75">
        <f t="shared" si="3"/>
        <v>13</v>
      </c>
      <c r="I24" s="76">
        <v>18</v>
      </c>
      <c r="J24" s="75">
        <f t="shared" si="4"/>
        <v>59</v>
      </c>
      <c r="K24" s="75">
        <f t="shared" si="5"/>
        <v>0</v>
      </c>
      <c r="L24" s="75">
        <f t="shared" si="6"/>
        <v>59</v>
      </c>
      <c r="M24" s="75">
        <f t="shared" si="7"/>
        <v>59</v>
      </c>
      <c r="N24" s="75">
        <v>60</v>
      </c>
      <c r="O24" s="75">
        <f t="shared" si="21"/>
        <v>0</v>
      </c>
      <c r="P24" s="75">
        <f t="shared" si="22"/>
        <v>0</v>
      </c>
      <c r="Q24" s="75"/>
      <c r="R24" s="75">
        <f t="shared" si="8"/>
        <v>0</v>
      </c>
      <c r="S24" s="75">
        <f t="shared" si="9"/>
        <v>0</v>
      </c>
      <c r="T24" s="77">
        <v>190</v>
      </c>
      <c r="U24" s="75">
        <f t="shared" si="10"/>
        <v>0</v>
      </c>
      <c r="V24" s="75">
        <f t="shared" si="11"/>
        <v>15</v>
      </c>
      <c r="W24" s="75">
        <f t="shared" si="12"/>
        <v>15</v>
      </c>
      <c r="X24" s="75">
        <f t="shared" si="13"/>
        <v>15</v>
      </c>
      <c r="Y24" s="76">
        <v>16</v>
      </c>
      <c r="Z24" s="75">
        <f t="shared" si="14"/>
        <v>0</v>
      </c>
      <c r="AA24" s="75">
        <f t="shared" si="15"/>
        <v>44</v>
      </c>
      <c r="AB24" s="75">
        <f t="shared" si="16"/>
        <v>44</v>
      </c>
      <c r="AC24" s="75">
        <f t="shared" si="17"/>
        <v>44</v>
      </c>
      <c r="AD24" s="78">
        <f t="shared" si="18"/>
        <v>131</v>
      </c>
      <c r="AE24" s="78">
        <f t="shared" si="19"/>
        <v>131</v>
      </c>
      <c r="AF24" s="78">
        <f t="shared" si="20"/>
        <v>145</v>
      </c>
    </row>
    <row r="25" spans="1:34" s="79" customFormat="1" x14ac:dyDescent="0.25">
      <c r="A25" s="71">
        <v>20</v>
      </c>
      <c r="B25" s="72" t="s">
        <v>114</v>
      </c>
      <c r="C25" s="73">
        <v>46</v>
      </c>
      <c r="D25" s="74">
        <v>7.5</v>
      </c>
      <c r="E25" s="75">
        <f t="shared" si="0"/>
        <v>38</v>
      </c>
      <c r="F25" s="75">
        <f t="shared" si="1"/>
        <v>0</v>
      </c>
      <c r="G25" s="75">
        <f t="shared" si="2"/>
        <v>38</v>
      </c>
      <c r="H25" s="75">
        <f t="shared" si="3"/>
        <v>38</v>
      </c>
      <c r="I25" s="76">
        <v>11</v>
      </c>
      <c r="J25" s="75">
        <f t="shared" si="4"/>
        <v>0</v>
      </c>
      <c r="K25" s="75">
        <f t="shared" si="5"/>
        <v>34</v>
      </c>
      <c r="L25" s="75">
        <f t="shared" si="6"/>
        <v>34</v>
      </c>
      <c r="M25" s="75">
        <f t="shared" si="7"/>
        <v>34</v>
      </c>
      <c r="N25" s="75">
        <v>60</v>
      </c>
      <c r="O25" s="75">
        <f t="shared" si="21"/>
        <v>0</v>
      </c>
      <c r="P25" s="75">
        <f t="shared" si="22"/>
        <v>0</v>
      </c>
      <c r="Q25" s="75"/>
      <c r="R25" s="75">
        <f t="shared" si="8"/>
        <v>0</v>
      </c>
      <c r="S25" s="75">
        <f t="shared" si="9"/>
        <v>0</v>
      </c>
      <c r="T25" s="77">
        <v>225</v>
      </c>
      <c r="U25" s="75">
        <f t="shared" si="10"/>
        <v>0</v>
      </c>
      <c r="V25" s="75">
        <f t="shared" si="11"/>
        <v>40</v>
      </c>
      <c r="W25" s="75">
        <f t="shared" si="12"/>
        <v>40</v>
      </c>
      <c r="X25" s="75">
        <f t="shared" si="13"/>
        <v>40</v>
      </c>
      <c r="Y25" s="76">
        <v>14</v>
      </c>
      <c r="Z25" s="75">
        <f t="shared" si="14"/>
        <v>0</v>
      </c>
      <c r="AA25" s="75">
        <f t="shared" si="15"/>
        <v>38</v>
      </c>
      <c r="AB25" s="75">
        <f t="shared" si="16"/>
        <v>38</v>
      </c>
      <c r="AC25" s="75">
        <f t="shared" si="17"/>
        <v>38</v>
      </c>
      <c r="AD25" s="78">
        <f t="shared" si="18"/>
        <v>150</v>
      </c>
      <c r="AE25" s="78">
        <f t="shared" si="19"/>
        <v>150</v>
      </c>
      <c r="AF25" s="78">
        <f t="shared" si="20"/>
        <v>119</v>
      </c>
      <c r="AH25" s="79">
        <f>SUM(H21:H23,H25,M21:M22,M24:M25,X21:X23,X25,AC21:AC22,AC24:AC25)</f>
        <v>646</v>
      </c>
    </row>
    <row r="26" spans="1:34" x14ac:dyDescent="0.25">
      <c r="A26" s="43">
        <v>21</v>
      </c>
      <c r="B26" s="44" t="s">
        <v>115</v>
      </c>
      <c r="C26" s="45">
        <v>32</v>
      </c>
      <c r="D26" s="46">
        <v>6.9</v>
      </c>
      <c r="E26" s="14">
        <f t="shared" si="0"/>
        <v>59</v>
      </c>
      <c r="F26" s="14">
        <f t="shared" si="1"/>
        <v>0</v>
      </c>
      <c r="G26" s="14">
        <f t="shared" si="2"/>
        <v>59</v>
      </c>
      <c r="H26" s="15">
        <f t="shared" si="3"/>
        <v>59</v>
      </c>
      <c r="I26" s="47">
        <v>10</v>
      </c>
      <c r="J26" s="14">
        <f t="shared" si="4"/>
        <v>0</v>
      </c>
      <c r="K26" s="14">
        <f t="shared" si="5"/>
        <v>30</v>
      </c>
      <c r="L26" s="14">
        <f t="shared" si="6"/>
        <v>30</v>
      </c>
      <c r="M26" s="15">
        <f t="shared" si="7"/>
        <v>30</v>
      </c>
      <c r="N26" s="16">
        <v>60</v>
      </c>
      <c r="O26" s="16">
        <f t="shared" si="21"/>
        <v>0</v>
      </c>
      <c r="P26" s="16">
        <f t="shared" si="22"/>
        <v>0</v>
      </c>
      <c r="Q26" s="16"/>
      <c r="R26" s="16">
        <f t="shared" si="8"/>
        <v>0</v>
      </c>
      <c r="S26" s="16">
        <f t="shared" si="9"/>
        <v>0</v>
      </c>
      <c r="T26" s="50">
        <v>245</v>
      </c>
      <c r="U26" s="16">
        <f t="shared" si="10"/>
        <v>0</v>
      </c>
      <c r="V26" s="16">
        <f t="shared" si="11"/>
        <v>57</v>
      </c>
      <c r="W26" s="16">
        <f t="shared" si="12"/>
        <v>57</v>
      </c>
      <c r="X26" s="15">
        <f t="shared" si="13"/>
        <v>57</v>
      </c>
      <c r="Y26" s="47">
        <v>13.5</v>
      </c>
      <c r="Z26" s="16">
        <f t="shared" si="14"/>
        <v>0</v>
      </c>
      <c r="AA26" s="16">
        <f t="shared" si="15"/>
        <v>36</v>
      </c>
      <c r="AB26" s="16">
        <f t="shared" si="16"/>
        <v>36</v>
      </c>
      <c r="AC26" s="15">
        <f t="shared" si="17"/>
        <v>36</v>
      </c>
      <c r="AD26" s="18">
        <f t="shared" si="18"/>
        <v>182</v>
      </c>
      <c r="AE26" s="19">
        <f t="shared" si="19"/>
        <v>182</v>
      </c>
      <c r="AF26" s="19">
        <f t="shared" si="20"/>
        <v>49</v>
      </c>
    </row>
    <row r="27" spans="1:34" x14ac:dyDescent="0.25">
      <c r="A27" s="43">
        <v>22</v>
      </c>
      <c r="B27" s="44" t="s">
        <v>116</v>
      </c>
      <c r="C27" s="45">
        <v>32</v>
      </c>
      <c r="D27" s="46">
        <v>7.1</v>
      </c>
      <c r="E27" s="14">
        <f t="shared" si="0"/>
        <v>53</v>
      </c>
      <c r="F27" s="14">
        <f t="shared" si="1"/>
        <v>0</v>
      </c>
      <c r="G27" s="14">
        <f t="shared" si="2"/>
        <v>53</v>
      </c>
      <c r="H27" s="15">
        <f t="shared" si="3"/>
        <v>53</v>
      </c>
      <c r="I27" s="47">
        <v>8</v>
      </c>
      <c r="J27" s="14">
        <f t="shared" si="4"/>
        <v>0</v>
      </c>
      <c r="K27" s="14">
        <f t="shared" si="5"/>
        <v>22</v>
      </c>
      <c r="L27" s="14">
        <f t="shared" si="6"/>
        <v>22</v>
      </c>
      <c r="M27" s="15">
        <f t="shared" si="7"/>
        <v>22</v>
      </c>
      <c r="N27" s="16">
        <v>60</v>
      </c>
      <c r="O27" s="16">
        <f t="shared" si="21"/>
        <v>0</v>
      </c>
      <c r="P27" s="16">
        <f t="shared" si="22"/>
        <v>0</v>
      </c>
      <c r="Q27" s="16"/>
      <c r="R27" s="16">
        <f t="shared" si="8"/>
        <v>0</v>
      </c>
      <c r="S27" s="16">
        <f t="shared" si="9"/>
        <v>0</v>
      </c>
      <c r="T27" s="50">
        <v>243</v>
      </c>
      <c r="U27" s="16">
        <f t="shared" si="10"/>
        <v>0</v>
      </c>
      <c r="V27" s="16">
        <f t="shared" si="11"/>
        <v>56</v>
      </c>
      <c r="W27" s="16">
        <f t="shared" si="12"/>
        <v>56</v>
      </c>
      <c r="X27" s="15">
        <f t="shared" si="13"/>
        <v>56</v>
      </c>
      <c r="Y27" s="47">
        <v>16.5</v>
      </c>
      <c r="Z27" s="16">
        <f t="shared" si="14"/>
        <v>0</v>
      </c>
      <c r="AA27" s="16">
        <f t="shared" si="15"/>
        <v>45</v>
      </c>
      <c r="AB27" s="16">
        <f t="shared" si="16"/>
        <v>45</v>
      </c>
      <c r="AC27" s="15">
        <f t="shared" si="17"/>
        <v>45</v>
      </c>
      <c r="AD27" s="18">
        <f t="shared" si="18"/>
        <v>176</v>
      </c>
      <c r="AE27" s="19">
        <f t="shared" si="19"/>
        <v>176</v>
      </c>
      <c r="AF27" s="19">
        <f t="shared" si="20"/>
        <v>59</v>
      </c>
    </row>
    <row r="28" spans="1:34" x14ac:dyDescent="0.25">
      <c r="A28" s="43">
        <v>23</v>
      </c>
      <c r="B28" s="44" t="s">
        <v>117</v>
      </c>
      <c r="C28" s="45">
        <v>32</v>
      </c>
      <c r="D28" s="46">
        <v>7.3</v>
      </c>
      <c r="E28" s="14">
        <f t="shared" si="0"/>
        <v>46</v>
      </c>
      <c r="F28" s="14">
        <f t="shared" si="1"/>
        <v>0</v>
      </c>
      <c r="G28" s="14">
        <f t="shared" si="2"/>
        <v>46</v>
      </c>
      <c r="H28" s="15">
        <f t="shared" si="3"/>
        <v>46</v>
      </c>
      <c r="I28" s="47">
        <v>15</v>
      </c>
      <c r="J28" s="14">
        <f t="shared" si="4"/>
        <v>50</v>
      </c>
      <c r="K28" s="14">
        <f t="shared" si="5"/>
        <v>0</v>
      </c>
      <c r="L28" s="14">
        <f t="shared" si="6"/>
        <v>50</v>
      </c>
      <c r="M28" s="15">
        <f t="shared" si="7"/>
        <v>50</v>
      </c>
      <c r="N28" s="16">
        <v>60</v>
      </c>
      <c r="O28" s="16">
        <f t="shared" si="21"/>
        <v>0</v>
      </c>
      <c r="P28" s="16">
        <f t="shared" si="22"/>
        <v>0</v>
      </c>
      <c r="Q28" s="16"/>
      <c r="R28" s="16">
        <f t="shared" si="8"/>
        <v>0</v>
      </c>
      <c r="S28" s="16">
        <f t="shared" si="9"/>
        <v>0</v>
      </c>
      <c r="T28" s="50">
        <v>230</v>
      </c>
      <c r="U28" s="16">
        <f t="shared" si="10"/>
        <v>0</v>
      </c>
      <c r="V28" s="16">
        <f t="shared" si="11"/>
        <v>45</v>
      </c>
      <c r="W28" s="16">
        <f t="shared" si="12"/>
        <v>45</v>
      </c>
      <c r="X28" s="15">
        <f t="shared" si="13"/>
        <v>45</v>
      </c>
      <c r="Y28" s="47">
        <v>11.5</v>
      </c>
      <c r="Z28" s="16">
        <f t="shared" si="14"/>
        <v>0</v>
      </c>
      <c r="AA28" s="16">
        <f t="shared" si="15"/>
        <v>30</v>
      </c>
      <c r="AB28" s="16">
        <f t="shared" si="16"/>
        <v>30</v>
      </c>
      <c r="AC28" s="15">
        <f t="shared" si="17"/>
        <v>30</v>
      </c>
      <c r="AD28" s="18">
        <f t="shared" si="18"/>
        <v>171</v>
      </c>
      <c r="AE28" s="19">
        <f t="shared" si="19"/>
        <v>171</v>
      </c>
      <c r="AF28" s="19">
        <f t="shared" si="20"/>
        <v>70</v>
      </c>
    </row>
    <row r="29" spans="1:34" x14ac:dyDescent="0.25">
      <c r="A29" s="43">
        <v>24</v>
      </c>
      <c r="B29" s="44" t="s">
        <v>118</v>
      </c>
      <c r="C29" s="45">
        <v>32</v>
      </c>
      <c r="D29" s="46">
        <v>7</v>
      </c>
      <c r="E29" s="14">
        <f t="shared" si="0"/>
        <v>56</v>
      </c>
      <c r="F29" s="14">
        <f t="shared" si="1"/>
        <v>0</v>
      </c>
      <c r="G29" s="14">
        <f t="shared" si="2"/>
        <v>56</v>
      </c>
      <c r="H29" s="15">
        <f t="shared" si="3"/>
        <v>56</v>
      </c>
      <c r="I29" s="47">
        <v>3</v>
      </c>
      <c r="J29" s="14">
        <f t="shared" si="4"/>
        <v>0</v>
      </c>
      <c r="K29" s="14">
        <f t="shared" si="5"/>
        <v>7</v>
      </c>
      <c r="L29" s="14">
        <f t="shared" si="6"/>
        <v>7</v>
      </c>
      <c r="M29" s="15">
        <f t="shared" si="7"/>
        <v>7</v>
      </c>
      <c r="N29" s="16">
        <v>60</v>
      </c>
      <c r="O29" s="16">
        <f t="shared" si="21"/>
        <v>0</v>
      </c>
      <c r="P29" s="16">
        <f t="shared" si="22"/>
        <v>0</v>
      </c>
      <c r="Q29" s="16"/>
      <c r="R29" s="16">
        <f t="shared" si="8"/>
        <v>0</v>
      </c>
      <c r="S29" s="16">
        <f t="shared" si="9"/>
        <v>0</v>
      </c>
      <c r="T29" s="50">
        <v>228</v>
      </c>
      <c r="U29" s="16">
        <f t="shared" si="10"/>
        <v>0</v>
      </c>
      <c r="V29" s="16">
        <f t="shared" si="11"/>
        <v>43</v>
      </c>
      <c r="W29" s="16">
        <f t="shared" si="12"/>
        <v>43</v>
      </c>
      <c r="X29" s="15">
        <f t="shared" si="13"/>
        <v>43</v>
      </c>
      <c r="Y29" s="47">
        <v>17</v>
      </c>
      <c r="Z29" s="16">
        <f t="shared" si="14"/>
        <v>0</v>
      </c>
      <c r="AA29" s="16">
        <f t="shared" si="15"/>
        <v>47</v>
      </c>
      <c r="AB29" s="16">
        <f t="shared" si="16"/>
        <v>47</v>
      </c>
      <c r="AC29" s="15">
        <f t="shared" si="17"/>
        <v>47</v>
      </c>
      <c r="AD29" s="18">
        <f t="shared" si="18"/>
        <v>153</v>
      </c>
      <c r="AE29" s="19">
        <f t="shared" si="19"/>
        <v>153</v>
      </c>
      <c r="AF29" s="19">
        <f t="shared" si="20"/>
        <v>109</v>
      </c>
    </row>
    <row r="30" spans="1:34" x14ac:dyDescent="0.25">
      <c r="A30" s="43">
        <v>25</v>
      </c>
      <c r="B30" s="44" t="s">
        <v>119</v>
      </c>
      <c r="C30" s="45">
        <v>32</v>
      </c>
      <c r="D30" s="46">
        <v>7.1</v>
      </c>
      <c r="E30" s="14">
        <f t="shared" si="0"/>
        <v>53</v>
      </c>
      <c r="F30" s="14">
        <f t="shared" si="1"/>
        <v>0</v>
      </c>
      <c r="G30" s="14">
        <f t="shared" si="2"/>
        <v>53</v>
      </c>
      <c r="H30" s="15">
        <f t="shared" si="3"/>
        <v>53</v>
      </c>
      <c r="I30" s="47">
        <v>8</v>
      </c>
      <c r="J30" s="14">
        <f t="shared" si="4"/>
        <v>0</v>
      </c>
      <c r="K30" s="14">
        <f t="shared" si="5"/>
        <v>22</v>
      </c>
      <c r="L30" s="14">
        <f t="shared" si="6"/>
        <v>22</v>
      </c>
      <c r="M30" s="15">
        <f t="shared" si="7"/>
        <v>22</v>
      </c>
      <c r="N30" s="16">
        <v>60</v>
      </c>
      <c r="O30" s="16">
        <f t="shared" si="21"/>
        <v>0</v>
      </c>
      <c r="P30" s="16">
        <f t="shared" si="22"/>
        <v>0</v>
      </c>
      <c r="Q30" s="16"/>
      <c r="R30" s="16">
        <f t="shared" si="8"/>
        <v>0</v>
      </c>
      <c r="S30" s="16">
        <f t="shared" si="9"/>
        <v>0</v>
      </c>
      <c r="T30" s="50">
        <v>230</v>
      </c>
      <c r="U30" s="16">
        <f t="shared" si="10"/>
        <v>0</v>
      </c>
      <c r="V30" s="16">
        <f t="shared" si="11"/>
        <v>45</v>
      </c>
      <c r="W30" s="16">
        <f t="shared" si="12"/>
        <v>45</v>
      </c>
      <c r="X30" s="15">
        <f t="shared" si="13"/>
        <v>45</v>
      </c>
      <c r="Y30" s="47">
        <v>6</v>
      </c>
      <c r="Z30" s="16">
        <f t="shared" si="14"/>
        <v>0</v>
      </c>
      <c r="AA30" s="16">
        <f t="shared" si="15"/>
        <v>20</v>
      </c>
      <c r="AB30" s="16">
        <f t="shared" si="16"/>
        <v>20</v>
      </c>
      <c r="AC30" s="15">
        <f t="shared" si="17"/>
        <v>20</v>
      </c>
      <c r="AD30" s="18">
        <f t="shared" si="18"/>
        <v>140</v>
      </c>
      <c r="AE30" s="19">
        <f t="shared" si="19"/>
        <v>140</v>
      </c>
      <c r="AF30" s="19">
        <f t="shared" si="20"/>
        <v>132</v>
      </c>
      <c r="AH30">
        <f>SUM(H26:H27,H29:H30,M26:M28,M30,X26:X28,X30,AC26:AC27,AC28:AC29)</f>
        <v>706</v>
      </c>
    </row>
    <row r="31" spans="1:34" s="79" customFormat="1" x14ac:dyDescent="0.25">
      <c r="A31" s="71">
        <v>26</v>
      </c>
      <c r="B31" s="72" t="s">
        <v>120</v>
      </c>
      <c r="C31" s="73">
        <v>59</v>
      </c>
      <c r="D31" s="74">
        <v>7</v>
      </c>
      <c r="E31" s="75">
        <f t="shared" si="0"/>
        <v>56</v>
      </c>
      <c r="F31" s="75">
        <f t="shared" si="1"/>
        <v>0</v>
      </c>
      <c r="G31" s="75">
        <f t="shared" si="2"/>
        <v>56</v>
      </c>
      <c r="H31" s="75">
        <f t="shared" si="3"/>
        <v>56</v>
      </c>
      <c r="I31" s="76">
        <v>10</v>
      </c>
      <c r="J31" s="75">
        <f t="shared" si="4"/>
        <v>0</v>
      </c>
      <c r="K31" s="75">
        <f t="shared" si="5"/>
        <v>30</v>
      </c>
      <c r="L31" s="75">
        <f t="shared" si="6"/>
        <v>30</v>
      </c>
      <c r="M31" s="75">
        <f t="shared" si="7"/>
        <v>30</v>
      </c>
      <c r="N31" s="75">
        <v>60</v>
      </c>
      <c r="O31" s="75">
        <f t="shared" si="21"/>
        <v>0</v>
      </c>
      <c r="P31" s="75">
        <f t="shared" si="22"/>
        <v>0</v>
      </c>
      <c r="Q31" s="75"/>
      <c r="R31" s="75">
        <f t="shared" si="8"/>
        <v>0</v>
      </c>
      <c r="S31" s="75">
        <f t="shared" si="9"/>
        <v>0</v>
      </c>
      <c r="T31" s="77">
        <v>218</v>
      </c>
      <c r="U31" s="75">
        <f t="shared" si="10"/>
        <v>0</v>
      </c>
      <c r="V31" s="75">
        <f t="shared" si="11"/>
        <v>33</v>
      </c>
      <c r="W31" s="75">
        <f t="shared" si="12"/>
        <v>33</v>
      </c>
      <c r="X31" s="75">
        <f t="shared" si="13"/>
        <v>33</v>
      </c>
      <c r="Y31" s="76">
        <v>13</v>
      </c>
      <c r="Z31" s="75">
        <f t="shared" si="14"/>
        <v>0</v>
      </c>
      <c r="AA31" s="75">
        <f t="shared" si="15"/>
        <v>35</v>
      </c>
      <c r="AB31" s="75">
        <f t="shared" si="16"/>
        <v>35</v>
      </c>
      <c r="AC31" s="75">
        <f t="shared" si="17"/>
        <v>35</v>
      </c>
      <c r="AD31" s="78">
        <f t="shared" si="18"/>
        <v>154</v>
      </c>
      <c r="AE31" s="78">
        <f t="shared" si="19"/>
        <v>154</v>
      </c>
      <c r="AF31" s="78">
        <f t="shared" si="20"/>
        <v>106</v>
      </c>
    </row>
    <row r="32" spans="1:34" s="79" customFormat="1" x14ac:dyDescent="0.25">
      <c r="A32" s="71">
        <v>27</v>
      </c>
      <c r="B32" s="72" t="s">
        <v>121</v>
      </c>
      <c r="C32" s="73">
        <v>59</v>
      </c>
      <c r="D32" s="74">
        <v>7.7</v>
      </c>
      <c r="E32" s="75">
        <f t="shared" si="0"/>
        <v>32</v>
      </c>
      <c r="F32" s="75">
        <f t="shared" si="1"/>
        <v>0</v>
      </c>
      <c r="G32" s="75">
        <f t="shared" si="2"/>
        <v>32</v>
      </c>
      <c r="H32" s="75">
        <f t="shared" si="3"/>
        <v>32</v>
      </c>
      <c r="I32" s="76">
        <v>12</v>
      </c>
      <c r="J32" s="75">
        <f t="shared" si="4"/>
        <v>0</v>
      </c>
      <c r="K32" s="75">
        <f t="shared" si="5"/>
        <v>38</v>
      </c>
      <c r="L32" s="75">
        <f t="shared" si="6"/>
        <v>38</v>
      </c>
      <c r="M32" s="75">
        <f t="shared" si="7"/>
        <v>38</v>
      </c>
      <c r="N32" s="75">
        <v>60</v>
      </c>
      <c r="O32" s="75">
        <f t="shared" si="21"/>
        <v>0</v>
      </c>
      <c r="P32" s="75">
        <f t="shared" si="22"/>
        <v>0</v>
      </c>
      <c r="Q32" s="75"/>
      <c r="R32" s="75">
        <f t="shared" si="8"/>
        <v>0</v>
      </c>
      <c r="S32" s="75">
        <f t="shared" si="9"/>
        <v>0</v>
      </c>
      <c r="T32" s="77">
        <v>235</v>
      </c>
      <c r="U32" s="75">
        <f t="shared" si="10"/>
        <v>0</v>
      </c>
      <c r="V32" s="75">
        <f t="shared" si="11"/>
        <v>50</v>
      </c>
      <c r="W32" s="75">
        <f t="shared" si="12"/>
        <v>50</v>
      </c>
      <c r="X32" s="75">
        <f t="shared" si="13"/>
        <v>50</v>
      </c>
      <c r="Y32" s="76">
        <v>3</v>
      </c>
      <c r="Z32" s="75">
        <f t="shared" si="14"/>
        <v>0</v>
      </c>
      <c r="AA32" s="75">
        <f t="shared" si="15"/>
        <v>14</v>
      </c>
      <c r="AB32" s="75">
        <f t="shared" si="16"/>
        <v>14</v>
      </c>
      <c r="AC32" s="75">
        <f t="shared" si="17"/>
        <v>14</v>
      </c>
      <c r="AD32" s="78">
        <f t="shared" si="18"/>
        <v>134</v>
      </c>
      <c r="AE32" s="78">
        <f t="shared" si="19"/>
        <v>134</v>
      </c>
      <c r="AF32" s="78">
        <f t="shared" si="20"/>
        <v>142</v>
      </c>
    </row>
    <row r="33" spans="1:34" s="79" customFormat="1" x14ac:dyDescent="0.25">
      <c r="A33" s="71">
        <v>28</v>
      </c>
      <c r="B33" s="72" t="s">
        <v>122</v>
      </c>
      <c r="C33" s="73">
        <v>59</v>
      </c>
      <c r="D33" s="74">
        <v>7.2</v>
      </c>
      <c r="E33" s="75">
        <f t="shared" si="0"/>
        <v>50</v>
      </c>
      <c r="F33" s="75">
        <f t="shared" si="1"/>
        <v>0</v>
      </c>
      <c r="G33" s="75">
        <f t="shared" si="2"/>
        <v>50</v>
      </c>
      <c r="H33" s="75">
        <f t="shared" si="3"/>
        <v>50</v>
      </c>
      <c r="I33" s="76">
        <v>12</v>
      </c>
      <c r="J33" s="75">
        <f t="shared" si="4"/>
        <v>0</v>
      </c>
      <c r="K33" s="75">
        <f t="shared" si="5"/>
        <v>38</v>
      </c>
      <c r="L33" s="75">
        <f t="shared" si="6"/>
        <v>38</v>
      </c>
      <c r="M33" s="75">
        <f t="shared" si="7"/>
        <v>38</v>
      </c>
      <c r="N33" s="75">
        <v>60</v>
      </c>
      <c r="O33" s="75">
        <f t="shared" si="21"/>
        <v>0</v>
      </c>
      <c r="P33" s="75">
        <f t="shared" si="22"/>
        <v>0</v>
      </c>
      <c r="Q33" s="75"/>
      <c r="R33" s="75">
        <f t="shared" si="8"/>
        <v>0</v>
      </c>
      <c r="S33" s="75">
        <f t="shared" si="9"/>
        <v>0</v>
      </c>
      <c r="T33" s="77">
        <v>230</v>
      </c>
      <c r="U33" s="75">
        <f t="shared" si="10"/>
        <v>0</v>
      </c>
      <c r="V33" s="75">
        <f t="shared" si="11"/>
        <v>45</v>
      </c>
      <c r="W33" s="75">
        <f t="shared" si="12"/>
        <v>45</v>
      </c>
      <c r="X33" s="75">
        <f t="shared" si="13"/>
        <v>45</v>
      </c>
      <c r="Y33" s="76">
        <v>14</v>
      </c>
      <c r="Z33" s="75">
        <f t="shared" si="14"/>
        <v>0</v>
      </c>
      <c r="AA33" s="75">
        <f t="shared" si="15"/>
        <v>38</v>
      </c>
      <c r="AB33" s="75">
        <f t="shared" si="16"/>
        <v>38</v>
      </c>
      <c r="AC33" s="75">
        <f t="shared" si="17"/>
        <v>38</v>
      </c>
      <c r="AD33" s="78">
        <f t="shared" si="18"/>
        <v>171</v>
      </c>
      <c r="AE33" s="78">
        <f t="shared" si="19"/>
        <v>171</v>
      </c>
      <c r="AF33" s="78">
        <f t="shared" si="20"/>
        <v>70</v>
      </c>
    </row>
    <row r="34" spans="1:34" s="79" customFormat="1" x14ac:dyDescent="0.25">
      <c r="A34" s="71">
        <v>29</v>
      </c>
      <c r="B34" s="72" t="s">
        <v>123</v>
      </c>
      <c r="C34" s="73">
        <v>59</v>
      </c>
      <c r="D34" s="74">
        <v>7.3</v>
      </c>
      <c r="E34" s="75">
        <f t="shared" si="0"/>
        <v>46</v>
      </c>
      <c r="F34" s="75">
        <f t="shared" si="1"/>
        <v>0</v>
      </c>
      <c r="G34" s="75">
        <f t="shared" si="2"/>
        <v>46</v>
      </c>
      <c r="H34" s="75">
        <f t="shared" si="3"/>
        <v>46</v>
      </c>
      <c r="I34" s="76">
        <v>15</v>
      </c>
      <c r="J34" s="75">
        <f t="shared" si="4"/>
        <v>50</v>
      </c>
      <c r="K34" s="75">
        <f t="shared" si="5"/>
        <v>0</v>
      </c>
      <c r="L34" s="75">
        <f t="shared" si="6"/>
        <v>50</v>
      </c>
      <c r="M34" s="75">
        <f t="shared" si="7"/>
        <v>50</v>
      </c>
      <c r="N34" s="75">
        <v>60</v>
      </c>
      <c r="O34" s="75">
        <f t="shared" si="21"/>
        <v>0</v>
      </c>
      <c r="P34" s="75">
        <f t="shared" si="22"/>
        <v>0</v>
      </c>
      <c r="Q34" s="75"/>
      <c r="R34" s="75">
        <f t="shared" si="8"/>
        <v>0</v>
      </c>
      <c r="S34" s="75">
        <f t="shared" si="9"/>
        <v>0</v>
      </c>
      <c r="T34" s="77">
        <v>200</v>
      </c>
      <c r="U34" s="75">
        <f t="shared" si="10"/>
        <v>0</v>
      </c>
      <c r="V34" s="75">
        <f t="shared" si="11"/>
        <v>20</v>
      </c>
      <c r="W34" s="75">
        <f t="shared" si="12"/>
        <v>20</v>
      </c>
      <c r="X34" s="75">
        <f t="shared" si="13"/>
        <v>20</v>
      </c>
      <c r="Y34" s="76">
        <v>-3.5</v>
      </c>
      <c r="Z34" s="75">
        <f t="shared" si="14"/>
        <v>0</v>
      </c>
      <c r="AA34" s="75">
        <f t="shared" si="15"/>
        <v>2</v>
      </c>
      <c r="AB34" s="75">
        <f t="shared" si="16"/>
        <v>2</v>
      </c>
      <c r="AC34" s="75">
        <f t="shared" si="17"/>
        <v>2</v>
      </c>
      <c r="AD34" s="78">
        <f t="shared" si="18"/>
        <v>118</v>
      </c>
      <c r="AE34" s="78">
        <f t="shared" si="19"/>
        <v>118</v>
      </c>
      <c r="AF34" s="78">
        <f t="shared" si="20"/>
        <v>158</v>
      </c>
    </row>
    <row r="35" spans="1:34" s="79" customFormat="1" x14ac:dyDescent="0.25">
      <c r="A35" s="71">
        <v>30</v>
      </c>
      <c r="B35" s="72" t="s">
        <v>124</v>
      </c>
      <c r="C35" s="73">
        <v>59</v>
      </c>
      <c r="D35" s="74">
        <v>7.5</v>
      </c>
      <c r="E35" s="75">
        <f t="shared" si="0"/>
        <v>38</v>
      </c>
      <c r="F35" s="75">
        <f t="shared" si="1"/>
        <v>0</v>
      </c>
      <c r="G35" s="75">
        <f t="shared" si="2"/>
        <v>38</v>
      </c>
      <c r="H35" s="75">
        <f t="shared" si="3"/>
        <v>38</v>
      </c>
      <c r="I35" s="76">
        <v>13</v>
      </c>
      <c r="J35" s="75">
        <f t="shared" si="4"/>
        <v>0</v>
      </c>
      <c r="K35" s="75">
        <f t="shared" si="5"/>
        <v>42</v>
      </c>
      <c r="L35" s="75">
        <f t="shared" si="6"/>
        <v>42</v>
      </c>
      <c r="M35" s="75">
        <f t="shared" si="7"/>
        <v>42</v>
      </c>
      <c r="N35" s="75">
        <v>60</v>
      </c>
      <c r="O35" s="75">
        <f t="shared" si="21"/>
        <v>0</v>
      </c>
      <c r="P35" s="75">
        <f t="shared" si="22"/>
        <v>0</v>
      </c>
      <c r="Q35" s="75"/>
      <c r="R35" s="75">
        <f t="shared" si="8"/>
        <v>0</v>
      </c>
      <c r="S35" s="75">
        <f t="shared" si="9"/>
        <v>0</v>
      </c>
      <c r="T35" s="77">
        <v>215</v>
      </c>
      <c r="U35" s="75">
        <f t="shared" si="10"/>
        <v>0</v>
      </c>
      <c r="V35" s="75">
        <f t="shared" si="11"/>
        <v>30</v>
      </c>
      <c r="W35" s="75">
        <f t="shared" si="12"/>
        <v>30</v>
      </c>
      <c r="X35" s="75">
        <f t="shared" si="13"/>
        <v>30</v>
      </c>
      <c r="Y35" s="76">
        <v>12.5</v>
      </c>
      <c r="Z35" s="75">
        <f t="shared" si="14"/>
        <v>0</v>
      </c>
      <c r="AA35" s="75">
        <f t="shared" si="15"/>
        <v>33</v>
      </c>
      <c r="AB35" s="75">
        <f t="shared" si="16"/>
        <v>33</v>
      </c>
      <c r="AC35" s="75">
        <f t="shared" si="17"/>
        <v>33</v>
      </c>
      <c r="AD35" s="78">
        <f t="shared" si="18"/>
        <v>143</v>
      </c>
      <c r="AE35" s="78">
        <f t="shared" si="19"/>
        <v>143</v>
      </c>
      <c r="AF35" s="78">
        <f t="shared" si="20"/>
        <v>130</v>
      </c>
      <c r="AH35" s="79">
        <f>SUM(H31,H33:H35,M32:M35,X31:X33,X35,AC31:AC33,AC35)</f>
        <v>636</v>
      </c>
    </row>
    <row r="36" spans="1:34" x14ac:dyDescent="0.25">
      <c r="A36" s="43">
        <v>31</v>
      </c>
      <c r="B36" s="44" t="s">
        <v>125</v>
      </c>
      <c r="C36" s="45">
        <v>30</v>
      </c>
      <c r="D36" s="46">
        <v>7.3</v>
      </c>
      <c r="E36" s="14">
        <f t="shared" si="0"/>
        <v>46</v>
      </c>
      <c r="F36" s="14">
        <f t="shared" si="1"/>
        <v>0</v>
      </c>
      <c r="G36" s="14">
        <f t="shared" si="2"/>
        <v>46</v>
      </c>
      <c r="H36" s="15">
        <f t="shared" si="3"/>
        <v>46</v>
      </c>
      <c r="I36" s="47">
        <v>1</v>
      </c>
      <c r="J36" s="14">
        <f t="shared" si="4"/>
        <v>0</v>
      </c>
      <c r="K36" s="14">
        <f t="shared" si="5"/>
        <v>1</v>
      </c>
      <c r="L36" s="14">
        <f t="shared" si="6"/>
        <v>1</v>
      </c>
      <c r="M36" s="15">
        <f t="shared" si="7"/>
        <v>1</v>
      </c>
      <c r="N36" s="16">
        <v>60</v>
      </c>
      <c r="O36" s="16">
        <f t="shared" si="21"/>
        <v>0</v>
      </c>
      <c r="P36" s="16">
        <f t="shared" si="22"/>
        <v>0</v>
      </c>
      <c r="Q36" s="16"/>
      <c r="R36" s="16">
        <f t="shared" si="8"/>
        <v>0</v>
      </c>
      <c r="S36" s="16">
        <f t="shared" si="9"/>
        <v>0</v>
      </c>
      <c r="T36" s="50">
        <v>245</v>
      </c>
      <c r="U36" s="16">
        <f t="shared" si="10"/>
        <v>0</v>
      </c>
      <c r="V36" s="16">
        <f t="shared" si="11"/>
        <v>57</v>
      </c>
      <c r="W36" s="16">
        <f t="shared" si="12"/>
        <v>57</v>
      </c>
      <c r="X36" s="15">
        <f t="shared" si="13"/>
        <v>57</v>
      </c>
      <c r="Y36" s="47">
        <v>16</v>
      </c>
      <c r="Z36" s="16">
        <f t="shared" si="14"/>
        <v>0</v>
      </c>
      <c r="AA36" s="16">
        <f t="shared" si="15"/>
        <v>44</v>
      </c>
      <c r="AB36" s="16">
        <f t="shared" si="16"/>
        <v>44</v>
      </c>
      <c r="AC36" s="15">
        <f t="shared" si="17"/>
        <v>44</v>
      </c>
      <c r="AD36" s="18">
        <f t="shared" si="18"/>
        <v>148</v>
      </c>
      <c r="AE36" s="19">
        <f t="shared" si="19"/>
        <v>148</v>
      </c>
      <c r="AF36" s="19">
        <f t="shared" si="20"/>
        <v>122</v>
      </c>
    </row>
    <row r="37" spans="1:34" x14ac:dyDescent="0.25">
      <c r="A37" s="43">
        <v>32</v>
      </c>
      <c r="B37" s="44" t="s">
        <v>126</v>
      </c>
      <c r="C37" s="45">
        <v>30</v>
      </c>
      <c r="D37" s="46">
        <v>7.2</v>
      </c>
      <c r="E37" s="14">
        <f t="shared" si="0"/>
        <v>50</v>
      </c>
      <c r="F37" s="14">
        <f t="shared" si="1"/>
        <v>0</v>
      </c>
      <c r="G37" s="14">
        <f t="shared" si="2"/>
        <v>50</v>
      </c>
      <c r="H37" s="15">
        <f t="shared" si="3"/>
        <v>50</v>
      </c>
      <c r="I37" s="47">
        <v>15</v>
      </c>
      <c r="J37" s="14">
        <f t="shared" si="4"/>
        <v>50</v>
      </c>
      <c r="K37" s="14">
        <f t="shared" si="5"/>
        <v>0</v>
      </c>
      <c r="L37" s="14">
        <f t="shared" si="6"/>
        <v>50</v>
      </c>
      <c r="M37" s="15">
        <f t="shared" si="7"/>
        <v>50</v>
      </c>
      <c r="N37" s="16">
        <v>60</v>
      </c>
      <c r="O37" s="16">
        <f t="shared" si="21"/>
        <v>0</v>
      </c>
      <c r="P37" s="16">
        <f t="shared" si="22"/>
        <v>0</v>
      </c>
      <c r="Q37" s="16"/>
      <c r="R37" s="16">
        <f t="shared" si="8"/>
        <v>0</v>
      </c>
      <c r="S37" s="16">
        <f t="shared" si="9"/>
        <v>0</v>
      </c>
      <c r="T37" s="50">
        <v>220</v>
      </c>
      <c r="U37" s="16">
        <f t="shared" si="10"/>
        <v>0</v>
      </c>
      <c r="V37" s="16">
        <f t="shared" si="11"/>
        <v>35</v>
      </c>
      <c r="W37" s="16">
        <f t="shared" si="12"/>
        <v>35</v>
      </c>
      <c r="X37" s="15">
        <f t="shared" si="13"/>
        <v>35</v>
      </c>
      <c r="Y37" s="47">
        <v>19</v>
      </c>
      <c r="Z37" s="16">
        <f t="shared" si="14"/>
        <v>0</v>
      </c>
      <c r="AA37" s="16">
        <f t="shared" si="15"/>
        <v>52</v>
      </c>
      <c r="AB37" s="16">
        <f t="shared" si="16"/>
        <v>52</v>
      </c>
      <c r="AC37" s="15">
        <f t="shared" si="17"/>
        <v>52</v>
      </c>
      <c r="AD37" s="18">
        <f t="shared" si="18"/>
        <v>187</v>
      </c>
      <c r="AE37" s="19">
        <f t="shared" si="19"/>
        <v>187</v>
      </c>
      <c r="AF37" s="19">
        <f t="shared" si="20"/>
        <v>38</v>
      </c>
    </row>
    <row r="38" spans="1:34" x14ac:dyDescent="0.25">
      <c r="A38" s="43">
        <v>33</v>
      </c>
      <c r="B38" s="44" t="s">
        <v>127</v>
      </c>
      <c r="C38" s="45">
        <v>30</v>
      </c>
      <c r="D38" s="46">
        <v>6.8</v>
      </c>
      <c r="E38" s="14">
        <f t="shared" si="0"/>
        <v>62</v>
      </c>
      <c r="F38" s="14">
        <f t="shared" si="1"/>
        <v>0</v>
      </c>
      <c r="G38" s="14">
        <f t="shared" si="2"/>
        <v>62</v>
      </c>
      <c r="H38" s="15">
        <f t="shared" si="3"/>
        <v>62</v>
      </c>
      <c r="I38" s="47">
        <v>10</v>
      </c>
      <c r="J38" s="14">
        <f t="shared" si="4"/>
        <v>0</v>
      </c>
      <c r="K38" s="14">
        <f t="shared" si="5"/>
        <v>30</v>
      </c>
      <c r="L38" s="14">
        <f t="shared" si="6"/>
        <v>30</v>
      </c>
      <c r="M38" s="15">
        <f t="shared" si="7"/>
        <v>30</v>
      </c>
      <c r="N38" s="16">
        <v>60</v>
      </c>
      <c r="O38" s="16">
        <f t="shared" si="21"/>
        <v>0</v>
      </c>
      <c r="P38" s="16">
        <f t="shared" si="22"/>
        <v>0</v>
      </c>
      <c r="Q38" s="16"/>
      <c r="R38" s="16">
        <f t="shared" ref="R38:R69" si="23">O38+P38+Q38</f>
        <v>0</v>
      </c>
      <c r="S38" s="16">
        <f t="shared" ref="S38:S69" si="24">R38</f>
        <v>0</v>
      </c>
      <c r="T38" s="50">
        <v>255</v>
      </c>
      <c r="U38" s="16">
        <f t="shared" si="10"/>
        <v>62</v>
      </c>
      <c r="V38" s="16">
        <f t="shared" si="11"/>
        <v>0</v>
      </c>
      <c r="W38" s="16">
        <f t="shared" si="12"/>
        <v>62</v>
      </c>
      <c r="X38" s="15">
        <f t="shared" si="13"/>
        <v>62</v>
      </c>
      <c r="Y38" s="47">
        <v>21.5</v>
      </c>
      <c r="Z38" s="16">
        <f t="shared" si="14"/>
        <v>0</v>
      </c>
      <c r="AA38" s="16">
        <f t="shared" si="15"/>
        <v>57</v>
      </c>
      <c r="AB38" s="16">
        <f t="shared" si="16"/>
        <v>57</v>
      </c>
      <c r="AC38" s="15">
        <f t="shared" si="17"/>
        <v>57</v>
      </c>
      <c r="AD38" s="18">
        <f t="shared" si="18"/>
        <v>211</v>
      </c>
      <c r="AE38" s="19">
        <f t="shared" si="19"/>
        <v>211</v>
      </c>
      <c r="AF38" s="19">
        <f t="shared" si="20"/>
        <v>11</v>
      </c>
    </row>
    <row r="39" spans="1:34" x14ac:dyDescent="0.25">
      <c r="A39" s="43">
        <v>34</v>
      </c>
      <c r="B39" s="44" t="s">
        <v>128</v>
      </c>
      <c r="C39" s="45">
        <v>30</v>
      </c>
      <c r="D39" s="46">
        <v>7.3</v>
      </c>
      <c r="E39" s="14">
        <f t="shared" si="0"/>
        <v>46</v>
      </c>
      <c r="F39" s="14">
        <f t="shared" si="1"/>
        <v>0</v>
      </c>
      <c r="G39" s="14">
        <f t="shared" si="2"/>
        <v>46</v>
      </c>
      <c r="H39" s="15">
        <f t="shared" si="3"/>
        <v>46</v>
      </c>
      <c r="I39" s="47">
        <v>8</v>
      </c>
      <c r="J39" s="14">
        <f t="shared" si="4"/>
        <v>0</v>
      </c>
      <c r="K39" s="14">
        <f t="shared" si="5"/>
        <v>22</v>
      </c>
      <c r="L39" s="14">
        <f t="shared" si="6"/>
        <v>22</v>
      </c>
      <c r="M39" s="15">
        <f t="shared" si="7"/>
        <v>22</v>
      </c>
      <c r="N39" s="16">
        <v>60</v>
      </c>
      <c r="O39" s="16">
        <f t="shared" ref="O39:O70" si="25">IF(N39&gt;1.567,0,IF(N39&gt;1.56,60,IF(N39&gt;1.554,61,IF(N39&gt;1.548,62,IF(N39&gt;1.542,63,IF(N39&gt;1.536,64,IF(N39&gt;1.53,65,IF(N39&gt;1.524,66,IF(N39&gt;1.518,67,IF(N39&gt;1.512,68,IF(N39&gt;1.506,69,IF(N39&gt;1.5,70,IF(N39&gt;1.494,71,IF(N39&gt;1.488,72,IF(N39&gt;1.482,73,IF(N39&gt;1.477,74,IF(N39&gt;1.473,75,IF(N39&gt;1.469,76,IF(N39&gt;1.464,77,IF(N39&gt;1.46,78,IF(N39&gt;1.455,79,IF(N39&gt;1.451,80,IF(N39&gt;1.447,81,IF(N39&gt;1.443,82,IF(N39&gt;1.439,83,IF(N39&gt;1.435,84,IF(N39&gt;1.432,85,IF(N39&gt;1.428,86,IF(N39&gt;1.425,87,IF(N39&gt;1.422,88,IF(N39&gt;1.419,89,IF(N39&gt;1.416,90,IF(N39&gt;1.413,91,IF(N39&gt;1.41,92,IF(N39&gt;1.407,93,IF(N39&gt;1.404,94,IF(N39&gt;1.401,95,IF(N39&gt;1.398,96,IF(N39&gt;1.395,97,IF(N39&gt;1.392,98,IF(N39&gt;1.389,99,IF(N39&gt;1.386,100,IF(N39&gt;1.383,101,IF(N39&gt;1.38,102,IF(N39&gt;1.378,103,IF(N39&gt;1.375,104,IF(N39&gt;1.372,105,IF(N39&gt;1.37,106,IF(N39&gt;1.367,107,IF(N39&gt;1.365,108,IF(N39&gt;1.362,109,IF(N39&gt;1.359,110,IF(N39&gt;1.357,111,IF(N39&gt;1.354,112,IF(N39&gt;1.351,113,IF(N39&gt;1.348,114,IF(N39&gt;1.346,115,IF(N39&gt;1.343,116,IF(N39&gt;1.341,117,IF(N39&gt;1.338,118,IF(N39&gt;1.336,119,)))))))))))))))))))))))))))))))))))))))))))))))))))))))))))))</f>
        <v>0</v>
      </c>
      <c r="P39" s="16">
        <f t="shared" ref="P39:P70" si="26">IF(N39&gt;3.015,0,IF(N39&gt;3.001,1,IF(N39&gt;2.587,2,IF(N39&gt;2.573,3,IF(N39&gt;2.559,4,IF(N39&gt;2.545,5,IF(N39&gt;2.531,6,IF(N39&gt;2.517,7,IF(N39&gt;2.503,8,IF(N39&gt;2.489,9,IF(N39&gt;2.475,10,IF(N39&gt;2.461,11,IF(N39&gt;2.448,12,IF(N39&gt;2.435,13,IF(N39&gt;2.422,14,IF(N39&gt;2.409,15,IF(N39&gt;2.396,16,IF(N39&gt;2.383,17,IF(N39&gt;2.37,18,IF(N39&gt;2.357,19,IF(N39&gt;2.344,20,IF(N39&gt;2.332,21,IF(N39&gt;2.32,22,IF(N39&gt;2.308,23,IF(N39&gt;2.296,24,IF(N39&gt;2.284,25,IF(N39&gt;2.272,26,IF(N39&gt;2.26,27,IF(N39&gt;2.248,28,IF(N39&gt;2.236,29,IF(N39&gt;2.225,30,IF(N39&gt;2.214,31,IF(N39&gt;2.203,32,IF(N39&gt;2.192,33,IF(N39&gt;2.181,34,IF(N39&gt;2.17,35,IF(N39&gt;2.16,36,IF(N39&gt;2.15,37,IF(N39&gt;2.14,38,IF(N39&gt;2.131,39,IF(N39&gt;2.122,40,IF(N39&gt;2.113,41,IF(N39&gt;2.104,42,IF(N39&gt;2.095,43,IF(N39&gt;2.086,44,IF(N39&gt;2.077,45,IF(N39&gt;2.068,46,IF(N39&gt;2.059,47,IF(N39&gt;2.05,48,IF(N39&gt;2.042,49,IF(N39&gt;2.034,50,IF(N39&gt;2.026,51,IF(N39&gt;2.018,52,IF(N39&gt;2.01,53,IF(N39&gt;2.002,54,IF(N39&gt;1.595,55,IF(N39&gt;1.588,56,IF(N39&gt;1.581,57,IF(N39&gt;1.574,58,IF(N39&gt;1.567,59,))))))))))))))))))))))))))))))))))))))))))))))))))))))))))))</f>
        <v>0</v>
      </c>
      <c r="Q39" s="16"/>
      <c r="R39" s="16">
        <f t="shared" si="23"/>
        <v>0</v>
      </c>
      <c r="S39" s="16">
        <f t="shared" si="24"/>
        <v>0</v>
      </c>
      <c r="T39" s="50">
        <v>225</v>
      </c>
      <c r="U39" s="16">
        <f t="shared" si="10"/>
        <v>0</v>
      </c>
      <c r="V39" s="16">
        <f t="shared" si="11"/>
        <v>40</v>
      </c>
      <c r="W39" s="16">
        <f t="shared" si="12"/>
        <v>40</v>
      </c>
      <c r="X39" s="15">
        <f t="shared" si="13"/>
        <v>40</v>
      </c>
      <c r="Y39" s="47">
        <v>22</v>
      </c>
      <c r="Z39" s="16">
        <f t="shared" si="14"/>
        <v>0</v>
      </c>
      <c r="AA39" s="16">
        <f t="shared" si="15"/>
        <v>58</v>
      </c>
      <c r="AB39" s="16">
        <f t="shared" si="16"/>
        <v>58</v>
      </c>
      <c r="AC39" s="15">
        <f t="shared" si="17"/>
        <v>58</v>
      </c>
      <c r="AD39" s="18">
        <f t="shared" si="18"/>
        <v>166</v>
      </c>
      <c r="AE39" s="19">
        <f t="shared" si="19"/>
        <v>166</v>
      </c>
      <c r="AF39" s="19">
        <f t="shared" si="20"/>
        <v>85</v>
      </c>
      <c r="AH39">
        <f>SUM(H36:H39,M36:M39,X36:X39,AC36:AC39)</f>
        <v>712</v>
      </c>
    </row>
    <row r="40" spans="1:34" s="79" customFormat="1" x14ac:dyDescent="0.25">
      <c r="A40" s="71">
        <v>35</v>
      </c>
      <c r="B40" s="72" t="s">
        <v>129</v>
      </c>
      <c r="C40" s="73">
        <v>34</v>
      </c>
      <c r="D40" s="74">
        <v>7.6</v>
      </c>
      <c r="E40" s="75">
        <f t="shared" si="0"/>
        <v>35</v>
      </c>
      <c r="F40" s="75">
        <f t="shared" si="1"/>
        <v>0</v>
      </c>
      <c r="G40" s="75">
        <f t="shared" si="2"/>
        <v>35</v>
      </c>
      <c r="H40" s="75">
        <f t="shared" si="3"/>
        <v>35</v>
      </c>
      <c r="I40" s="76">
        <v>11</v>
      </c>
      <c r="J40" s="75">
        <f t="shared" si="4"/>
        <v>0</v>
      </c>
      <c r="K40" s="75">
        <f t="shared" si="5"/>
        <v>34</v>
      </c>
      <c r="L40" s="75">
        <f t="shared" si="6"/>
        <v>34</v>
      </c>
      <c r="M40" s="75">
        <f t="shared" si="7"/>
        <v>34</v>
      </c>
      <c r="N40" s="75">
        <v>60</v>
      </c>
      <c r="O40" s="75">
        <f t="shared" si="25"/>
        <v>0</v>
      </c>
      <c r="P40" s="75">
        <f t="shared" si="26"/>
        <v>0</v>
      </c>
      <c r="Q40" s="75"/>
      <c r="R40" s="75">
        <f t="shared" si="23"/>
        <v>0</v>
      </c>
      <c r="S40" s="75">
        <f t="shared" si="24"/>
        <v>0</v>
      </c>
      <c r="T40" s="77">
        <v>247</v>
      </c>
      <c r="U40" s="75">
        <f t="shared" si="10"/>
        <v>0</v>
      </c>
      <c r="V40" s="75">
        <f t="shared" si="11"/>
        <v>58</v>
      </c>
      <c r="W40" s="75">
        <f t="shared" si="12"/>
        <v>58</v>
      </c>
      <c r="X40" s="75">
        <f t="shared" si="13"/>
        <v>58</v>
      </c>
      <c r="Y40" s="76">
        <v>12</v>
      </c>
      <c r="Z40" s="75">
        <f t="shared" si="14"/>
        <v>0</v>
      </c>
      <c r="AA40" s="75">
        <f t="shared" si="15"/>
        <v>32</v>
      </c>
      <c r="AB40" s="75">
        <f t="shared" si="16"/>
        <v>32</v>
      </c>
      <c r="AC40" s="75">
        <f t="shared" si="17"/>
        <v>32</v>
      </c>
      <c r="AD40" s="78">
        <f t="shared" si="18"/>
        <v>159</v>
      </c>
      <c r="AE40" s="78">
        <f t="shared" si="19"/>
        <v>159</v>
      </c>
      <c r="AF40" s="78">
        <f t="shared" si="20"/>
        <v>95</v>
      </c>
    </row>
    <row r="41" spans="1:34" s="79" customFormat="1" x14ac:dyDescent="0.25">
      <c r="A41" s="71">
        <v>36</v>
      </c>
      <c r="B41" s="72" t="s">
        <v>130</v>
      </c>
      <c r="C41" s="73">
        <v>34</v>
      </c>
      <c r="D41" s="74">
        <v>7.3</v>
      </c>
      <c r="E41" s="75">
        <f t="shared" si="0"/>
        <v>46</v>
      </c>
      <c r="F41" s="75">
        <f t="shared" si="1"/>
        <v>0</v>
      </c>
      <c r="G41" s="75">
        <f t="shared" si="2"/>
        <v>46</v>
      </c>
      <c r="H41" s="75">
        <f t="shared" si="3"/>
        <v>46</v>
      </c>
      <c r="I41" s="76">
        <v>5</v>
      </c>
      <c r="J41" s="75">
        <f t="shared" si="4"/>
        <v>0</v>
      </c>
      <c r="K41" s="75">
        <f t="shared" si="5"/>
        <v>13</v>
      </c>
      <c r="L41" s="75">
        <f t="shared" si="6"/>
        <v>13</v>
      </c>
      <c r="M41" s="75">
        <f t="shared" si="7"/>
        <v>13</v>
      </c>
      <c r="N41" s="75">
        <v>60</v>
      </c>
      <c r="O41" s="75">
        <f t="shared" si="25"/>
        <v>0</v>
      </c>
      <c r="P41" s="75">
        <f t="shared" si="26"/>
        <v>0</v>
      </c>
      <c r="Q41" s="75"/>
      <c r="R41" s="75">
        <f t="shared" si="23"/>
        <v>0</v>
      </c>
      <c r="S41" s="75">
        <f t="shared" si="24"/>
        <v>0</v>
      </c>
      <c r="T41" s="77">
        <v>180</v>
      </c>
      <c r="U41" s="75">
        <f t="shared" si="10"/>
        <v>0</v>
      </c>
      <c r="V41" s="75">
        <f t="shared" si="11"/>
        <v>11</v>
      </c>
      <c r="W41" s="75">
        <f t="shared" si="12"/>
        <v>11</v>
      </c>
      <c r="X41" s="75">
        <f t="shared" si="13"/>
        <v>11</v>
      </c>
      <c r="Y41" s="76">
        <v>1</v>
      </c>
      <c r="Z41" s="75">
        <f t="shared" si="14"/>
        <v>0</v>
      </c>
      <c r="AA41" s="75">
        <f t="shared" si="15"/>
        <v>10</v>
      </c>
      <c r="AB41" s="75">
        <f t="shared" si="16"/>
        <v>10</v>
      </c>
      <c r="AC41" s="75">
        <f t="shared" si="17"/>
        <v>10</v>
      </c>
      <c r="AD41" s="78">
        <f t="shared" si="18"/>
        <v>80</v>
      </c>
      <c r="AE41" s="78">
        <f t="shared" si="19"/>
        <v>80</v>
      </c>
      <c r="AF41" s="78">
        <f t="shared" si="20"/>
        <v>189</v>
      </c>
    </row>
    <row r="42" spans="1:34" s="79" customFormat="1" x14ac:dyDescent="0.25">
      <c r="A42" s="71">
        <v>37</v>
      </c>
      <c r="B42" s="72" t="s">
        <v>131</v>
      </c>
      <c r="C42" s="73">
        <v>34</v>
      </c>
      <c r="D42" s="74">
        <v>7.3</v>
      </c>
      <c r="E42" s="75">
        <f t="shared" si="0"/>
        <v>46</v>
      </c>
      <c r="F42" s="75">
        <f t="shared" si="1"/>
        <v>0</v>
      </c>
      <c r="G42" s="75">
        <f t="shared" si="2"/>
        <v>46</v>
      </c>
      <c r="H42" s="75">
        <f t="shared" si="3"/>
        <v>46</v>
      </c>
      <c r="I42" s="76">
        <v>10</v>
      </c>
      <c r="J42" s="75">
        <f t="shared" si="4"/>
        <v>0</v>
      </c>
      <c r="K42" s="75">
        <f t="shared" si="5"/>
        <v>30</v>
      </c>
      <c r="L42" s="75">
        <f t="shared" si="6"/>
        <v>30</v>
      </c>
      <c r="M42" s="75">
        <f t="shared" si="7"/>
        <v>30</v>
      </c>
      <c r="N42" s="75">
        <v>60</v>
      </c>
      <c r="O42" s="75">
        <f t="shared" si="25"/>
        <v>0</v>
      </c>
      <c r="P42" s="75">
        <f t="shared" si="26"/>
        <v>0</v>
      </c>
      <c r="Q42" s="75"/>
      <c r="R42" s="75">
        <f t="shared" si="23"/>
        <v>0</v>
      </c>
      <c r="S42" s="75">
        <f t="shared" si="24"/>
        <v>0</v>
      </c>
      <c r="T42" s="77">
        <v>200</v>
      </c>
      <c r="U42" s="75">
        <f t="shared" si="10"/>
        <v>0</v>
      </c>
      <c r="V42" s="75">
        <f t="shared" si="11"/>
        <v>20</v>
      </c>
      <c r="W42" s="75">
        <f t="shared" si="12"/>
        <v>20</v>
      </c>
      <c r="X42" s="75">
        <f t="shared" si="13"/>
        <v>20</v>
      </c>
      <c r="Y42" s="76">
        <v>6</v>
      </c>
      <c r="Z42" s="75">
        <f t="shared" si="14"/>
        <v>0</v>
      </c>
      <c r="AA42" s="75">
        <f t="shared" si="15"/>
        <v>20</v>
      </c>
      <c r="AB42" s="75">
        <f t="shared" si="16"/>
        <v>20</v>
      </c>
      <c r="AC42" s="75">
        <f t="shared" si="17"/>
        <v>20</v>
      </c>
      <c r="AD42" s="78">
        <f t="shared" si="18"/>
        <v>116</v>
      </c>
      <c r="AE42" s="78">
        <f t="shared" si="19"/>
        <v>116</v>
      </c>
      <c r="AF42" s="78">
        <f t="shared" si="20"/>
        <v>161</v>
      </c>
    </row>
    <row r="43" spans="1:34" s="79" customFormat="1" x14ac:dyDescent="0.25">
      <c r="A43" s="71">
        <v>38</v>
      </c>
      <c r="B43" s="72" t="s">
        <v>132</v>
      </c>
      <c r="C43" s="73">
        <v>34</v>
      </c>
      <c r="D43" s="74">
        <v>7.1</v>
      </c>
      <c r="E43" s="75">
        <f t="shared" si="0"/>
        <v>53</v>
      </c>
      <c r="F43" s="75">
        <f t="shared" si="1"/>
        <v>0</v>
      </c>
      <c r="G43" s="75">
        <f t="shared" si="2"/>
        <v>53</v>
      </c>
      <c r="H43" s="75">
        <f t="shared" si="3"/>
        <v>53</v>
      </c>
      <c r="I43" s="76">
        <v>9</v>
      </c>
      <c r="J43" s="75">
        <f t="shared" si="4"/>
        <v>0</v>
      </c>
      <c r="K43" s="75">
        <f t="shared" si="5"/>
        <v>26</v>
      </c>
      <c r="L43" s="75">
        <f t="shared" si="6"/>
        <v>26</v>
      </c>
      <c r="M43" s="75">
        <f t="shared" si="7"/>
        <v>26</v>
      </c>
      <c r="N43" s="75">
        <v>60</v>
      </c>
      <c r="O43" s="75">
        <f t="shared" si="25"/>
        <v>0</v>
      </c>
      <c r="P43" s="75">
        <f t="shared" si="26"/>
        <v>0</v>
      </c>
      <c r="Q43" s="75"/>
      <c r="R43" s="75">
        <f t="shared" si="23"/>
        <v>0</v>
      </c>
      <c r="S43" s="75">
        <f t="shared" si="24"/>
        <v>0</v>
      </c>
      <c r="T43" s="77">
        <v>242</v>
      </c>
      <c r="U43" s="75">
        <f t="shared" si="10"/>
        <v>0</v>
      </c>
      <c r="V43" s="75">
        <f t="shared" si="11"/>
        <v>56</v>
      </c>
      <c r="W43" s="75">
        <f t="shared" si="12"/>
        <v>56</v>
      </c>
      <c r="X43" s="75">
        <f t="shared" si="13"/>
        <v>56</v>
      </c>
      <c r="Y43" s="76">
        <v>-3</v>
      </c>
      <c r="Z43" s="75">
        <f t="shared" si="14"/>
        <v>0</v>
      </c>
      <c r="AA43" s="75">
        <f t="shared" si="15"/>
        <v>3</v>
      </c>
      <c r="AB43" s="75">
        <f t="shared" si="16"/>
        <v>3</v>
      </c>
      <c r="AC43" s="75">
        <f t="shared" si="17"/>
        <v>3</v>
      </c>
      <c r="AD43" s="78">
        <f t="shared" si="18"/>
        <v>138</v>
      </c>
      <c r="AE43" s="78">
        <f t="shared" si="19"/>
        <v>138</v>
      </c>
      <c r="AF43" s="78">
        <f t="shared" si="20"/>
        <v>135</v>
      </c>
    </row>
    <row r="44" spans="1:34" s="79" customFormat="1" x14ac:dyDescent="0.25">
      <c r="A44" s="71">
        <v>39</v>
      </c>
      <c r="B44" s="72" t="s">
        <v>133</v>
      </c>
      <c r="C44" s="73">
        <v>34</v>
      </c>
      <c r="D44" s="74">
        <v>7.6</v>
      </c>
      <c r="E44" s="75">
        <f t="shared" si="0"/>
        <v>35</v>
      </c>
      <c r="F44" s="75">
        <f t="shared" si="1"/>
        <v>0</v>
      </c>
      <c r="G44" s="75">
        <f t="shared" si="2"/>
        <v>35</v>
      </c>
      <c r="H44" s="75">
        <f t="shared" si="3"/>
        <v>35</v>
      </c>
      <c r="I44" s="76">
        <v>16</v>
      </c>
      <c r="J44" s="75">
        <f t="shared" si="4"/>
        <v>54</v>
      </c>
      <c r="K44" s="75">
        <f t="shared" si="5"/>
        <v>0</v>
      </c>
      <c r="L44" s="75">
        <f t="shared" si="6"/>
        <v>54</v>
      </c>
      <c r="M44" s="75">
        <f t="shared" si="7"/>
        <v>54</v>
      </c>
      <c r="N44" s="75">
        <v>60</v>
      </c>
      <c r="O44" s="75">
        <f t="shared" si="25"/>
        <v>0</v>
      </c>
      <c r="P44" s="75">
        <f t="shared" si="26"/>
        <v>0</v>
      </c>
      <c r="Q44" s="75"/>
      <c r="R44" s="75">
        <f t="shared" si="23"/>
        <v>0</v>
      </c>
      <c r="S44" s="75">
        <f t="shared" si="24"/>
        <v>0</v>
      </c>
      <c r="T44" s="77">
        <v>210</v>
      </c>
      <c r="U44" s="75">
        <f t="shared" si="10"/>
        <v>0</v>
      </c>
      <c r="V44" s="75">
        <f t="shared" si="11"/>
        <v>25</v>
      </c>
      <c r="W44" s="75">
        <f t="shared" si="12"/>
        <v>25</v>
      </c>
      <c r="X44" s="75">
        <f t="shared" si="13"/>
        <v>25</v>
      </c>
      <c r="Y44" s="76">
        <v>11</v>
      </c>
      <c r="Z44" s="75">
        <f t="shared" si="14"/>
        <v>0</v>
      </c>
      <c r="AA44" s="75">
        <f t="shared" si="15"/>
        <v>30</v>
      </c>
      <c r="AB44" s="75">
        <f t="shared" si="16"/>
        <v>30</v>
      </c>
      <c r="AC44" s="75">
        <f t="shared" si="17"/>
        <v>30</v>
      </c>
      <c r="AD44" s="78">
        <f t="shared" si="18"/>
        <v>144</v>
      </c>
      <c r="AE44" s="78">
        <f t="shared" si="19"/>
        <v>144</v>
      </c>
      <c r="AF44" s="78">
        <f t="shared" si="20"/>
        <v>129</v>
      </c>
      <c r="AH44" s="79">
        <f>SUM(H40:H43,M40,M42:M44,X40,X42:X44,AC40:AC42,AC44)</f>
        <v>575</v>
      </c>
    </row>
    <row r="45" spans="1:34" x14ac:dyDescent="0.25">
      <c r="A45" s="43">
        <v>40</v>
      </c>
      <c r="B45" s="44" t="s">
        <v>164</v>
      </c>
      <c r="C45" s="45">
        <v>51</v>
      </c>
      <c r="D45" s="46">
        <v>7.3</v>
      </c>
      <c r="E45" s="14">
        <f t="shared" si="0"/>
        <v>46</v>
      </c>
      <c r="F45" s="14">
        <f t="shared" si="1"/>
        <v>0</v>
      </c>
      <c r="G45" s="14">
        <f t="shared" si="2"/>
        <v>46</v>
      </c>
      <c r="H45" s="15">
        <f t="shared" si="3"/>
        <v>46</v>
      </c>
      <c r="I45" s="47">
        <v>16</v>
      </c>
      <c r="J45" s="14">
        <f t="shared" si="4"/>
        <v>54</v>
      </c>
      <c r="K45" s="14">
        <f t="shared" si="5"/>
        <v>0</v>
      </c>
      <c r="L45" s="14">
        <f t="shared" si="6"/>
        <v>54</v>
      </c>
      <c r="M45" s="15">
        <f t="shared" si="7"/>
        <v>54</v>
      </c>
      <c r="N45" s="16">
        <v>60</v>
      </c>
      <c r="O45" s="16">
        <f t="shared" si="25"/>
        <v>0</v>
      </c>
      <c r="P45" s="16">
        <f t="shared" si="26"/>
        <v>0</v>
      </c>
      <c r="Q45" s="16"/>
      <c r="R45" s="16">
        <f t="shared" si="23"/>
        <v>0</v>
      </c>
      <c r="S45" s="16">
        <f t="shared" si="24"/>
        <v>0</v>
      </c>
      <c r="T45" s="50">
        <v>220</v>
      </c>
      <c r="U45" s="16">
        <f t="shared" si="10"/>
        <v>0</v>
      </c>
      <c r="V45" s="16">
        <f t="shared" si="11"/>
        <v>35</v>
      </c>
      <c r="W45" s="16">
        <f t="shared" si="12"/>
        <v>35</v>
      </c>
      <c r="X45" s="15">
        <f t="shared" si="13"/>
        <v>35</v>
      </c>
      <c r="Y45" s="47">
        <v>10.5</v>
      </c>
      <c r="Z45" s="16">
        <f t="shared" si="14"/>
        <v>0</v>
      </c>
      <c r="AA45" s="16">
        <f t="shared" si="15"/>
        <v>29</v>
      </c>
      <c r="AB45" s="16">
        <f t="shared" si="16"/>
        <v>29</v>
      </c>
      <c r="AC45" s="15">
        <f t="shared" si="17"/>
        <v>29</v>
      </c>
      <c r="AD45" s="18">
        <f t="shared" si="18"/>
        <v>164</v>
      </c>
      <c r="AE45" s="19">
        <f t="shared" si="19"/>
        <v>164</v>
      </c>
      <c r="AF45" s="19">
        <f t="shared" si="20"/>
        <v>91</v>
      </c>
    </row>
    <row r="46" spans="1:34" x14ac:dyDescent="0.25">
      <c r="A46" s="43">
        <v>41</v>
      </c>
      <c r="B46" s="44" t="s">
        <v>165</v>
      </c>
      <c r="C46" s="45">
        <v>51</v>
      </c>
      <c r="D46" s="46">
        <v>6.9</v>
      </c>
      <c r="E46" s="14">
        <f t="shared" si="0"/>
        <v>59</v>
      </c>
      <c r="F46" s="14">
        <f t="shared" si="1"/>
        <v>0</v>
      </c>
      <c r="G46" s="14">
        <f t="shared" si="2"/>
        <v>59</v>
      </c>
      <c r="H46" s="15">
        <f t="shared" si="3"/>
        <v>59</v>
      </c>
      <c r="I46" s="47">
        <v>17</v>
      </c>
      <c r="J46" s="14">
        <f t="shared" si="4"/>
        <v>57</v>
      </c>
      <c r="K46" s="14">
        <f t="shared" si="5"/>
        <v>0</v>
      </c>
      <c r="L46" s="14">
        <f t="shared" si="6"/>
        <v>57</v>
      </c>
      <c r="M46" s="15">
        <f t="shared" si="7"/>
        <v>57</v>
      </c>
      <c r="N46" s="16">
        <v>60</v>
      </c>
      <c r="O46" s="16">
        <f t="shared" si="25"/>
        <v>0</v>
      </c>
      <c r="P46" s="16">
        <f t="shared" si="26"/>
        <v>0</v>
      </c>
      <c r="Q46" s="16"/>
      <c r="R46" s="16">
        <f t="shared" si="23"/>
        <v>0</v>
      </c>
      <c r="S46" s="16">
        <f t="shared" si="24"/>
        <v>0</v>
      </c>
      <c r="T46" s="50">
        <v>243</v>
      </c>
      <c r="U46" s="16">
        <f t="shared" si="10"/>
        <v>0</v>
      </c>
      <c r="V46" s="16">
        <f t="shared" si="11"/>
        <v>56</v>
      </c>
      <c r="W46" s="16">
        <f t="shared" si="12"/>
        <v>56</v>
      </c>
      <c r="X46" s="15">
        <f t="shared" si="13"/>
        <v>56</v>
      </c>
      <c r="Y46" s="47">
        <v>12</v>
      </c>
      <c r="Z46" s="16">
        <f t="shared" si="14"/>
        <v>0</v>
      </c>
      <c r="AA46" s="16">
        <f t="shared" si="15"/>
        <v>32</v>
      </c>
      <c r="AB46" s="16">
        <f t="shared" si="16"/>
        <v>32</v>
      </c>
      <c r="AC46" s="15">
        <f t="shared" si="17"/>
        <v>32</v>
      </c>
      <c r="AD46" s="18">
        <f t="shared" si="18"/>
        <v>204</v>
      </c>
      <c r="AE46" s="19">
        <f t="shared" si="19"/>
        <v>204</v>
      </c>
      <c r="AF46" s="19">
        <f t="shared" si="20"/>
        <v>14</v>
      </c>
    </row>
    <row r="47" spans="1:34" x14ac:dyDescent="0.25">
      <c r="A47" s="43">
        <v>42</v>
      </c>
      <c r="B47" s="44" t="s">
        <v>166</v>
      </c>
      <c r="C47" s="45">
        <v>51</v>
      </c>
      <c r="D47" s="46">
        <v>6.7</v>
      </c>
      <c r="E47" s="14">
        <f t="shared" si="0"/>
        <v>65</v>
      </c>
      <c r="F47" s="14">
        <f t="shared" si="1"/>
        <v>0</v>
      </c>
      <c r="G47" s="14">
        <f t="shared" si="2"/>
        <v>65</v>
      </c>
      <c r="H47" s="15">
        <f t="shared" si="3"/>
        <v>65</v>
      </c>
      <c r="I47" s="47">
        <v>12</v>
      </c>
      <c r="J47" s="14">
        <f t="shared" si="4"/>
        <v>0</v>
      </c>
      <c r="K47" s="14">
        <f t="shared" si="5"/>
        <v>38</v>
      </c>
      <c r="L47" s="14">
        <f t="shared" si="6"/>
        <v>38</v>
      </c>
      <c r="M47" s="15">
        <f t="shared" si="7"/>
        <v>38</v>
      </c>
      <c r="N47" s="16">
        <v>60</v>
      </c>
      <c r="O47" s="16">
        <f t="shared" si="25"/>
        <v>0</v>
      </c>
      <c r="P47" s="16">
        <f t="shared" si="26"/>
        <v>0</v>
      </c>
      <c r="Q47" s="16"/>
      <c r="R47" s="16">
        <f t="shared" si="23"/>
        <v>0</v>
      </c>
      <c r="S47" s="16">
        <f t="shared" si="24"/>
        <v>0</v>
      </c>
      <c r="T47" s="50">
        <v>240</v>
      </c>
      <c r="U47" s="16">
        <f t="shared" si="10"/>
        <v>0</v>
      </c>
      <c r="V47" s="16">
        <f t="shared" si="11"/>
        <v>55</v>
      </c>
      <c r="W47" s="16">
        <f t="shared" si="12"/>
        <v>55</v>
      </c>
      <c r="X47" s="15">
        <f t="shared" si="13"/>
        <v>55</v>
      </c>
      <c r="Y47" s="47">
        <v>15.5</v>
      </c>
      <c r="Z47" s="16">
        <f t="shared" si="14"/>
        <v>0</v>
      </c>
      <c r="AA47" s="16">
        <f t="shared" si="15"/>
        <v>42</v>
      </c>
      <c r="AB47" s="16">
        <f t="shared" si="16"/>
        <v>42</v>
      </c>
      <c r="AC47" s="15">
        <f t="shared" si="17"/>
        <v>42</v>
      </c>
      <c r="AD47" s="18">
        <f t="shared" si="18"/>
        <v>200</v>
      </c>
      <c r="AE47" s="19">
        <f t="shared" si="19"/>
        <v>200</v>
      </c>
      <c r="AF47" s="19">
        <f t="shared" si="20"/>
        <v>18</v>
      </c>
    </row>
    <row r="48" spans="1:34" x14ac:dyDescent="0.25">
      <c r="A48" s="43">
        <v>43</v>
      </c>
      <c r="B48" s="44" t="s">
        <v>167</v>
      </c>
      <c r="C48" s="45">
        <v>51</v>
      </c>
      <c r="D48" s="46">
        <v>7.6</v>
      </c>
      <c r="E48" s="14">
        <f t="shared" si="0"/>
        <v>35</v>
      </c>
      <c r="F48" s="14">
        <f t="shared" si="1"/>
        <v>0</v>
      </c>
      <c r="G48" s="14">
        <f t="shared" si="2"/>
        <v>35</v>
      </c>
      <c r="H48" s="15">
        <f t="shared" si="3"/>
        <v>35</v>
      </c>
      <c r="I48" s="47">
        <v>13</v>
      </c>
      <c r="J48" s="14">
        <f t="shared" si="4"/>
        <v>0</v>
      </c>
      <c r="K48" s="14">
        <f t="shared" si="5"/>
        <v>42</v>
      </c>
      <c r="L48" s="14">
        <f t="shared" si="6"/>
        <v>42</v>
      </c>
      <c r="M48" s="15">
        <f t="shared" si="7"/>
        <v>42</v>
      </c>
      <c r="N48" s="16">
        <v>60</v>
      </c>
      <c r="O48" s="16">
        <f t="shared" si="25"/>
        <v>0</v>
      </c>
      <c r="P48" s="16">
        <f t="shared" si="26"/>
        <v>0</v>
      </c>
      <c r="Q48" s="16"/>
      <c r="R48" s="16">
        <f t="shared" si="23"/>
        <v>0</v>
      </c>
      <c r="S48" s="16">
        <f t="shared" si="24"/>
        <v>0</v>
      </c>
      <c r="T48" s="50">
        <v>233</v>
      </c>
      <c r="U48" s="16">
        <f t="shared" si="10"/>
        <v>0</v>
      </c>
      <c r="V48" s="16">
        <f t="shared" si="11"/>
        <v>48</v>
      </c>
      <c r="W48" s="16">
        <f t="shared" si="12"/>
        <v>48</v>
      </c>
      <c r="X48" s="15">
        <f t="shared" si="13"/>
        <v>48</v>
      </c>
      <c r="Y48" s="47">
        <v>8.5</v>
      </c>
      <c r="Z48" s="16">
        <f t="shared" si="14"/>
        <v>0</v>
      </c>
      <c r="AA48" s="16">
        <f t="shared" si="15"/>
        <v>25</v>
      </c>
      <c r="AB48" s="16">
        <f t="shared" si="16"/>
        <v>25</v>
      </c>
      <c r="AC48" s="15">
        <f t="shared" si="17"/>
        <v>25</v>
      </c>
      <c r="AD48" s="18">
        <f t="shared" si="18"/>
        <v>150</v>
      </c>
      <c r="AE48" s="19">
        <f t="shared" si="19"/>
        <v>150</v>
      </c>
      <c r="AF48" s="19">
        <f t="shared" si="20"/>
        <v>119</v>
      </c>
      <c r="AH48">
        <f>SUM(H45:H48,M45:M48,X45:X48,AC45:AC48)</f>
        <v>718</v>
      </c>
    </row>
    <row r="49" spans="1:34" s="79" customFormat="1" x14ac:dyDescent="0.25">
      <c r="A49" s="71">
        <v>44</v>
      </c>
      <c r="B49" s="72" t="s">
        <v>168</v>
      </c>
      <c r="C49" s="73">
        <v>20</v>
      </c>
      <c r="D49" s="74">
        <v>7.5</v>
      </c>
      <c r="E49" s="75">
        <f t="shared" si="0"/>
        <v>38</v>
      </c>
      <c r="F49" s="75">
        <f t="shared" si="1"/>
        <v>0</v>
      </c>
      <c r="G49" s="75">
        <f t="shared" si="2"/>
        <v>38</v>
      </c>
      <c r="H49" s="75">
        <f t="shared" si="3"/>
        <v>38</v>
      </c>
      <c r="I49" s="76">
        <v>0</v>
      </c>
      <c r="J49" s="75">
        <f t="shared" si="4"/>
        <v>0</v>
      </c>
      <c r="K49" s="75">
        <f t="shared" si="5"/>
        <v>0</v>
      </c>
      <c r="L49" s="75">
        <f t="shared" si="6"/>
        <v>0</v>
      </c>
      <c r="M49" s="75">
        <f t="shared" si="7"/>
        <v>0</v>
      </c>
      <c r="N49" s="75">
        <v>60</v>
      </c>
      <c r="O49" s="75">
        <f t="shared" si="25"/>
        <v>0</v>
      </c>
      <c r="P49" s="75">
        <f t="shared" si="26"/>
        <v>0</v>
      </c>
      <c r="Q49" s="75"/>
      <c r="R49" s="75">
        <f t="shared" si="23"/>
        <v>0</v>
      </c>
      <c r="S49" s="75">
        <f t="shared" si="24"/>
        <v>0</v>
      </c>
      <c r="T49" s="77">
        <v>190</v>
      </c>
      <c r="U49" s="75">
        <f t="shared" si="10"/>
        <v>0</v>
      </c>
      <c r="V49" s="75">
        <f t="shared" si="11"/>
        <v>15</v>
      </c>
      <c r="W49" s="75">
        <f t="shared" si="12"/>
        <v>15</v>
      </c>
      <c r="X49" s="75">
        <f t="shared" si="13"/>
        <v>15</v>
      </c>
      <c r="Y49" s="76">
        <v>5</v>
      </c>
      <c r="Z49" s="75">
        <f t="shared" si="14"/>
        <v>0</v>
      </c>
      <c r="AA49" s="75">
        <f t="shared" si="15"/>
        <v>18</v>
      </c>
      <c r="AB49" s="75">
        <f t="shared" si="16"/>
        <v>18</v>
      </c>
      <c r="AC49" s="75">
        <f t="shared" si="17"/>
        <v>18</v>
      </c>
      <c r="AD49" s="78">
        <f t="shared" si="18"/>
        <v>71</v>
      </c>
      <c r="AE49" s="78">
        <f t="shared" si="19"/>
        <v>71</v>
      </c>
      <c r="AF49" s="78">
        <f t="shared" si="20"/>
        <v>192</v>
      </c>
    </row>
    <row r="50" spans="1:34" s="79" customFormat="1" x14ac:dyDescent="0.25">
      <c r="A50" s="71">
        <v>45</v>
      </c>
      <c r="B50" s="72" t="s">
        <v>169</v>
      </c>
      <c r="C50" s="73">
        <v>20</v>
      </c>
      <c r="D50" s="74">
        <v>7.1</v>
      </c>
      <c r="E50" s="75">
        <f t="shared" si="0"/>
        <v>53</v>
      </c>
      <c r="F50" s="75">
        <f t="shared" si="1"/>
        <v>0</v>
      </c>
      <c r="G50" s="75">
        <f t="shared" si="2"/>
        <v>53</v>
      </c>
      <c r="H50" s="75">
        <f t="shared" si="3"/>
        <v>53</v>
      </c>
      <c r="I50" s="76">
        <v>3</v>
      </c>
      <c r="J50" s="75">
        <f t="shared" si="4"/>
        <v>0</v>
      </c>
      <c r="K50" s="75">
        <f t="shared" si="5"/>
        <v>7</v>
      </c>
      <c r="L50" s="75">
        <f t="shared" si="6"/>
        <v>7</v>
      </c>
      <c r="M50" s="75">
        <f t="shared" si="7"/>
        <v>7</v>
      </c>
      <c r="N50" s="75">
        <v>60</v>
      </c>
      <c r="O50" s="75">
        <f t="shared" si="25"/>
        <v>0</v>
      </c>
      <c r="P50" s="75">
        <f t="shared" si="26"/>
        <v>0</v>
      </c>
      <c r="Q50" s="75"/>
      <c r="R50" s="75">
        <f t="shared" si="23"/>
        <v>0</v>
      </c>
      <c r="S50" s="75">
        <f t="shared" si="24"/>
        <v>0</v>
      </c>
      <c r="T50" s="77">
        <v>210</v>
      </c>
      <c r="U50" s="75">
        <f t="shared" si="10"/>
        <v>0</v>
      </c>
      <c r="V50" s="75">
        <f t="shared" si="11"/>
        <v>25</v>
      </c>
      <c r="W50" s="75">
        <f t="shared" si="12"/>
        <v>25</v>
      </c>
      <c r="X50" s="75">
        <f t="shared" si="13"/>
        <v>25</v>
      </c>
      <c r="Y50" s="76">
        <v>8.5</v>
      </c>
      <c r="Z50" s="75">
        <f t="shared" si="14"/>
        <v>0</v>
      </c>
      <c r="AA50" s="75">
        <f t="shared" si="15"/>
        <v>25</v>
      </c>
      <c r="AB50" s="75">
        <f t="shared" si="16"/>
        <v>25</v>
      </c>
      <c r="AC50" s="75">
        <f t="shared" si="17"/>
        <v>25</v>
      </c>
      <c r="AD50" s="78">
        <f t="shared" si="18"/>
        <v>110</v>
      </c>
      <c r="AE50" s="78">
        <f t="shared" si="19"/>
        <v>110</v>
      </c>
      <c r="AF50" s="78">
        <f t="shared" si="20"/>
        <v>167</v>
      </c>
    </row>
    <row r="51" spans="1:34" s="79" customFormat="1" x14ac:dyDescent="0.25">
      <c r="A51" s="71">
        <v>46</v>
      </c>
      <c r="B51" s="72" t="s">
        <v>170</v>
      </c>
      <c r="C51" s="73">
        <v>20</v>
      </c>
      <c r="D51" s="74">
        <v>6.8</v>
      </c>
      <c r="E51" s="75">
        <f t="shared" si="0"/>
        <v>62</v>
      </c>
      <c r="F51" s="75">
        <f t="shared" si="1"/>
        <v>0</v>
      </c>
      <c r="G51" s="75">
        <f t="shared" si="2"/>
        <v>62</v>
      </c>
      <c r="H51" s="75">
        <f t="shared" si="3"/>
        <v>62</v>
      </c>
      <c r="I51" s="76">
        <v>3</v>
      </c>
      <c r="J51" s="75">
        <f t="shared" si="4"/>
        <v>0</v>
      </c>
      <c r="K51" s="75">
        <f t="shared" si="5"/>
        <v>7</v>
      </c>
      <c r="L51" s="75">
        <f t="shared" si="6"/>
        <v>7</v>
      </c>
      <c r="M51" s="75">
        <f t="shared" si="7"/>
        <v>7</v>
      </c>
      <c r="N51" s="75">
        <v>60</v>
      </c>
      <c r="O51" s="75">
        <f t="shared" si="25"/>
        <v>0</v>
      </c>
      <c r="P51" s="75">
        <f t="shared" si="26"/>
        <v>0</v>
      </c>
      <c r="Q51" s="75"/>
      <c r="R51" s="75">
        <f t="shared" si="23"/>
        <v>0</v>
      </c>
      <c r="S51" s="75">
        <f t="shared" si="24"/>
        <v>0</v>
      </c>
      <c r="T51" s="77">
        <v>240</v>
      </c>
      <c r="U51" s="75">
        <f t="shared" si="10"/>
        <v>0</v>
      </c>
      <c r="V51" s="75">
        <f t="shared" si="11"/>
        <v>55</v>
      </c>
      <c r="W51" s="75">
        <f t="shared" si="12"/>
        <v>55</v>
      </c>
      <c r="X51" s="75">
        <f t="shared" si="13"/>
        <v>55</v>
      </c>
      <c r="Y51" s="76">
        <v>10</v>
      </c>
      <c r="Z51" s="75">
        <f t="shared" si="14"/>
        <v>0</v>
      </c>
      <c r="AA51" s="75">
        <f t="shared" si="15"/>
        <v>28</v>
      </c>
      <c r="AB51" s="75">
        <f t="shared" si="16"/>
        <v>28</v>
      </c>
      <c r="AC51" s="75">
        <f t="shared" si="17"/>
        <v>28</v>
      </c>
      <c r="AD51" s="78">
        <f t="shared" si="18"/>
        <v>152</v>
      </c>
      <c r="AE51" s="78">
        <f t="shared" si="19"/>
        <v>152</v>
      </c>
      <c r="AF51" s="78">
        <f t="shared" si="20"/>
        <v>114</v>
      </c>
    </row>
    <row r="52" spans="1:34" s="79" customFormat="1" x14ac:dyDescent="0.25">
      <c r="A52" s="71">
        <v>47</v>
      </c>
      <c r="B52" s="72" t="s">
        <v>171</v>
      </c>
      <c r="C52" s="73">
        <v>20</v>
      </c>
      <c r="D52" s="74">
        <v>7.1</v>
      </c>
      <c r="E52" s="75">
        <f t="shared" si="0"/>
        <v>53</v>
      </c>
      <c r="F52" s="75">
        <f t="shared" si="1"/>
        <v>0</v>
      </c>
      <c r="G52" s="75">
        <f t="shared" si="2"/>
        <v>53</v>
      </c>
      <c r="H52" s="75">
        <f t="shared" si="3"/>
        <v>53</v>
      </c>
      <c r="I52" s="76">
        <v>4</v>
      </c>
      <c r="J52" s="75">
        <f t="shared" si="4"/>
        <v>0</v>
      </c>
      <c r="K52" s="75">
        <f t="shared" si="5"/>
        <v>10</v>
      </c>
      <c r="L52" s="75">
        <f t="shared" si="6"/>
        <v>10</v>
      </c>
      <c r="M52" s="75">
        <f t="shared" si="7"/>
        <v>10</v>
      </c>
      <c r="N52" s="75">
        <v>60</v>
      </c>
      <c r="O52" s="75">
        <f t="shared" si="25"/>
        <v>0</v>
      </c>
      <c r="P52" s="75">
        <f t="shared" si="26"/>
        <v>0</v>
      </c>
      <c r="Q52" s="75"/>
      <c r="R52" s="75">
        <f t="shared" si="23"/>
        <v>0</v>
      </c>
      <c r="S52" s="75">
        <f t="shared" si="24"/>
        <v>0</v>
      </c>
      <c r="T52" s="77">
        <v>230</v>
      </c>
      <c r="U52" s="75">
        <f t="shared" si="10"/>
        <v>0</v>
      </c>
      <c r="V52" s="75">
        <f t="shared" si="11"/>
        <v>45</v>
      </c>
      <c r="W52" s="75">
        <f t="shared" si="12"/>
        <v>45</v>
      </c>
      <c r="X52" s="75">
        <f t="shared" si="13"/>
        <v>45</v>
      </c>
      <c r="Y52" s="76">
        <v>6</v>
      </c>
      <c r="Z52" s="75">
        <f t="shared" si="14"/>
        <v>0</v>
      </c>
      <c r="AA52" s="75">
        <f t="shared" si="15"/>
        <v>20</v>
      </c>
      <c r="AB52" s="75">
        <f t="shared" si="16"/>
        <v>20</v>
      </c>
      <c r="AC52" s="75">
        <f t="shared" si="17"/>
        <v>20</v>
      </c>
      <c r="AD52" s="78">
        <f t="shared" si="18"/>
        <v>128</v>
      </c>
      <c r="AE52" s="78">
        <f t="shared" si="19"/>
        <v>128</v>
      </c>
      <c r="AF52" s="78">
        <f t="shared" si="20"/>
        <v>148</v>
      </c>
    </row>
    <row r="53" spans="1:34" s="79" customFormat="1" x14ac:dyDescent="0.25">
      <c r="A53" s="71">
        <v>48</v>
      </c>
      <c r="B53" s="72" t="s">
        <v>172</v>
      </c>
      <c r="C53" s="73">
        <v>20</v>
      </c>
      <c r="D53" s="74">
        <v>7.2</v>
      </c>
      <c r="E53" s="75">
        <f t="shared" si="0"/>
        <v>50</v>
      </c>
      <c r="F53" s="75">
        <f t="shared" si="1"/>
        <v>0</v>
      </c>
      <c r="G53" s="75">
        <f t="shared" si="2"/>
        <v>50</v>
      </c>
      <c r="H53" s="75">
        <f t="shared" si="3"/>
        <v>50</v>
      </c>
      <c r="I53" s="76">
        <v>1</v>
      </c>
      <c r="J53" s="75">
        <f t="shared" si="4"/>
        <v>0</v>
      </c>
      <c r="K53" s="75">
        <f t="shared" si="5"/>
        <v>1</v>
      </c>
      <c r="L53" s="75">
        <f t="shared" si="6"/>
        <v>1</v>
      </c>
      <c r="M53" s="75">
        <f t="shared" si="7"/>
        <v>1</v>
      </c>
      <c r="N53" s="75">
        <v>60</v>
      </c>
      <c r="O53" s="75">
        <f t="shared" si="25"/>
        <v>0</v>
      </c>
      <c r="P53" s="75">
        <f t="shared" si="26"/>
        <v>0</v>
      </c>
      <c r="Q53" s="75"/>
      <c r="R53" s="75">
        <f t="shared" si="23"/>
        <v>0</v>
      </c>
      <c r="S53" s="75">
        <f t="shared" si="24"/>
        <v>0</v>
      </c>
      <c r="T53" s="77">
        <v>233</v>
      </c>
      <c r="U53" s="75">
        <f t="shared" si="10"/>
        <v>0</v>
      </c>
      <c r="V53" s="75">
        <f t="shared" si="11"/>
        <v>48</v>
      </c>
      <c r="W53" s="75">
        <f t="shared" si="12"/>
        <v>48</v>
      </c>
      <c r="X53" s="75">
        <f t="shared" si="13"/>
        <v>48</v>
      </c>
      <c r="Y53" s="76">
        <v>8.5</v>
      </c>
      <c r="Z53" s="75">
        <f t="shared" si="14"/>
        <v>0</v>
      </c>
      <c r="AA53" s="75">
        <f t="shared" si="15"/>
        <v>25</v>
      </c>
      <c r="AB53" s="75">
        <f t="shared" si="16"/>
        <v>25</v>
      </c>
      <c r="AC53" s="75">
        <f t="shared" si="17"/>
        <v>25</v>
      </c>
      <c r="AD53" s="78">
        <f t="shared" si="18"/>
        <v>124</v>
      </c>
      <c r="AE53" s="78">
        <f t="shared" si="19"/>
        <v>124</v>
      </c>
      <c r="AF53" s="78">
        <f t="shared" si="20"/>
        <v>152</v>
      </c>
      <c r="AH53" s="79">
        <f>SUM(H50:H53,M50:M53,X50:X53,AC50:AC53)</f>
        <v>514</v>
      </c>
    </row>
    <row r="54" spans="1:34" x14ac:dyDescent="0.25">
      <c r="A54" s="43">
        <v>49</v>
      </c>
      <c r="B54" s="44" t="s">
        <v>173</v>
      </c>
      <c r="C54" s="45">
        <v>10</v>
      </c>
      <c r="D54" s="46">
        <v>6.8</v>
      </c>
      <c r="E54" s="14">
        <f t="shared" si="0"/>
        <v>62</v>
      </c>
      <c r="F54" s="14">
        <f t="shared" si="1"/>
        <v>0</v>
      </c>
      <c r="G54" s="14">
        <f t="shared" si="2"/>
        <v>62</v>
      </c>
      <c r="H54" s="15">
        <f t="shared" si="3"/>
        <v>62</v>
      </c>
      <c r="I54" s="47">
        <v>10</v>
      </c>
      <c r="J54" s="14">
        <f t="shared" si="4"/>
        <v>0</v>
      </c>
      <c r="K54" s="14">
        <f t="shared" si="5"/>
        <v>30</v>
      </c>
      <c r="L54" s="14">
        <f t="shared" si="6"/>
        <v>30</v>
      </c>
      <c r="M54" s="15">
        <f t="shared" si="7"/>
        <v>30</v>
      </c>
      <c r="N54" s="16">
        <v>60</v>
      </c>
      <c r="O54" s="16">
        <f t="shared" si="25"/>
        <v>0</v>
      </c>
      <c r="P54" s="16">
        <f t="shared" si="26"/>
        <v>0</v>
      </c>
      <c r="Q54" s="16"/>
      <c r="R54" s="16">
        <f t="shared" si="23"/>
        <v>0</v>
      </c>
      <c r="S54" s="16">
        <f t="shared" si="24"/>
        <v>0</v>
      </c>
      <c r="T54" s="50">
        <v>275</v>
      </c>
      <c r="U54" s="16">
        <f t="shared" si="10"/>
        <v>72</v>
      </c>
      <c r="V54" s="16">
        <f t="shared" si="11"/>
        <v>0</v>
      </c>
      <c r="W54" s="16">
        <f t="shared" si="12"/>
        <v>72</v>
      </c>
      <c r="X54" s="15">
        <f t="shared" si="13"/>
        <v>72</v>
      </c>
      <c r="Y54" s="47">
        <v>13</v>
      </c>
      <c r="Z54" s="16">
        <f t="shared" si="14"/>
        <v>0</v>
      </c>
      <c r="AA54" s="16">
        <f t="shared" si="15"/>
        <v>35</v>
      </c>
      <c r="AB54" s="16">
        <f t="shared" si="16"/>
        <v>35</v>
      </c>
      <c r="AC54" s="15">
        <f t="shared" si="17"/>
        <v>35</v>
      </c>
      <c r="AD54" s="18">
        <f t="shared" si="18"/>
        <v>199</v>
      </c>
      <c r="AE54" s="19">
        <f t="shared" si="19"/>
        <v>199</v>
      </c>
      <c r="AF54" s="19">
        <f t="shared" si="20"/>
        <v>21</v>
      </c>
    </row>
    <row r="55" spans="1:34" x14ac:dyDescent="0.25">
      <c r="A55" s="43">
        <v>50</v>
      </c>
      <c r="B55" s="44" t="s">
        <v>174</v>
      </c>
      <c r="C55" s="45">
        <v>10</v>
      </c>
      <c r="D55" s="46">
        <v>6.9</v>
      </c>
      <c r="E55" s="14">
        <f t="shared" si="0"/>
        <v>59</v>
      </c>
      <c r="F55" s="14">
        <f t="shared" si="1"/>
        <v>0</v>
      </c>
      <c r="G55" s="14">
        <f t="shared" si="2"/>
        <v>59</v>
      </c>
      <c r="H55" s="15">
        <f t="shared" si="3"/>
        <v>59</v>
      </c>
      <c r="I55" s="47">
        <v>9</v>
      </c>
      <c r="J55" s="14">
        <f t="shared" si="4"/>
        <v>0</v>
      </c>
      <c r="K55" s="14">
        <f t="shared" si="5"/>
        <v>26</v>
      </c>
      <c r="L55" s="14">
        <f t="shared" si="6"/>
        <v>26</v>
      </c>
      <c r="M55" s="15">
        <f t="shared" si="7"/>
        <v>26</v>
      </c>
      <c r="N55" s="16">
        <v>60</v>
      </c>
      <c r="O55" s="16">
        <f t="shared" si="25"/>
        <v>0</v>
      </c>
      <c r="P55" s="16">
        <f t="shared" si="26"/>
        <v>0</v>
      </c>
      <c r="Q55" s="16"/>
      <c r="R55" s="16">
        <f t="shared" si="23"/>
        <v>0</v>
      </c>
      <c r="S55" s="16">
        <f t="shared" si="24"/>
        <v>0</v>
      </c>
      <c r="T55" s="50">
        <v>230</v>
      </c>
      <c r="U55" s="16">
        <f t="shared" si="10"/>
        <v>0</v>
      </c>
      <c r="V55" s="16">
        <f t="shared" si="11"/>
        <v>45</v>
      </c>
      <c r="W55" s="16">
        <f t="shared" si="12"/>
        <v>45</v>
      </c>
      <c r="X55" s="15">
        <f t="shared" si="13"/>
        <v>45</v>
      </c>
      <c r="Y55" s="47">
        <v>10</v>
      </c>
      <c r="Z55" s="16">
        <f t="shared" si="14"/>
        <v>0</v>
      </c>
      <c r="AA55" s="16">
        <f t="shared" si="15"/>
        <v>28</v>
      </c>
      <c r="AB55" s="16">
        <f t="shared" si="16"/>
        <v>28</v>
      </c>
      <c r="AC55" s="15">
        <f t="shared" si="17"/>
        <v>28</v>
      </c>
      <c r="AD55" s="18">
        <f t="shared" si="18"/>
        <v>158</v>
      </c>
      <c r="AE55" s="19">
        <f t="shared" si="19"/>
        <v>158</v>
      </c>
      <c r="AF55" s="19">
        <f t="shared" si="20"/>
        <v>99</v>
      </c>
    </row>
    <row r="56" spans="1:34" x14ac:dyDescent="0.25">
      <c r="A56" s="43">
        <v>51</v>
      </c>
      <c r="B56" s="44" t="s">
        <v>175</v>
      </c>
      <c r="C56" s="45">
        <v>10</v>
      </c>
      <c r="D56" s="46">
        <v>7.4</v>
      </c>
      <c r="E56" s="14">
        <f t="shared" si="0"/>
        <v>42</v>
      </c>
      <c r="F56" s="14">
        <f t="shared" si="1"/>
        <v>0</v>
      </c>
      <c r="G56" s="14">
        <f t="shared" si="2"/>
        <v>42</v>
      </c>
      <c r="H56" s="15">
        <f t="shared" si="3"/>
        <v>42</v>
      </c>
      <c r="I56" s="47">
        <v>9</v>
      </c>
      <c r="J56" s="14">
        <f t="shared" si="4"/>
        <v>0</v>
      </c>
      <c r="K56" s="14">
        <f t="shared" si="5"/>
        <v>26</v>
      </c>
      <c r="L56" s="14">
        <f t="shared" si="6"/>
        <v>26</v>
      </c>
      <c r="M56" s="15">
        <f t="shared" si="7"/>
        <v>26</v>
      </c>
      <c r="N56" s="16">
        <v>60</v>
      </c>
      <c r="O56" s="16">
        <f t="shared" si="25"/>
        <v>0</v>
      </c>
      <c r="P56" s="16">
        <f t="shared" si="26"/>
        <v>0</v>
      </c>
      <c r="Q56" s="16"/>
      <c r="R56" s="16">
        <f t="shared" si="23"/>
        <v>0</v>
      </c>
      <c r="S56" s="16">
        <f t="shared" si="24"/>
        <v>0</v>
      </c>
      <c r="T56" s="50">
        <v>240</v>
      </c>
      <c r="U56" s="16">
        <f t="shared" si="10"/>
        <v>0</v>
      </c>
      <c r="V56" s="16">
        <f t="shared" si="11"/>
        <v>55</v>
      </c>
      <c r="W56" s="16">
        <f t="shared" si="12"/>
        <v>55</v>
      </c>
      <c r="X56" s="15">
        <f t="shared" si="13"/>
        <v>55</v>
      </c>
      <c r="Y56" s="47">
        <v>4.5</v>
      </c>
      <c r="Z56" s="16">
        <f t="shared" si="14"/>
        <v>0</v>
      </c>
      <c r="AA56" s="16">
        <f t="shared" si="15"/>
        <v>17</v>
      </c>
      <c r="AB56" s="16">
        <f t="shared" si="16"/>
        <v>17</v>
      </c>
      <c r="AC56" s="15">
        <f t="shared" si="17"/>
        <v>17</v>
      </c>
      <c r="AD56" s="18">
        <f t="shared" si="18"/>
        <v>140</v>
      </c>
      <c r="AE56" s="19">
        <f t="shared" si="19"/>
        <v>140</v>
      </c>
      <c r="AF56" s="19">
        <f t="shared" si="20"/>
        <v>132</v>
      </c>
    </row>
    <row r="57" spans="1:34" x14ac:dyDescent="0.25">
      <c r="A57" s="43">
        <v>52</v>
      </c>
      <c r="B57" s="44" t="s">
        <v>176</v>
      </c>
      <c r="C57" s="45">
        <v>10</v>
      </c>
      <c r="D57" s="46">
        <v>7.4</v>
      </c>
      <c r="E57" s="14">
        <f t="shared" si="0"/>
        <v>42</v>
      </c>
      <c r="F57" s="14">
        <f t="shared" si="1"/>
        <v>0</v>
      </c>
      <c r="G57" s="14">
        <f t="shared" si="2"/>
        <v>42</v>
      </c>
      <c r="H57" s="15">
        <f t="shared" si="3"/>
        <v>42</v>
      </c>
      <c r="I57" s="47">
        <v>11</v>
      </c>
      <c r="J57" s="14">
        <f t="shared" si="4"/>
        <v>0</v>
      </c>
      <c r="K57" s="14">
        <f t="shared" si="5"/>
        <v>34</v>
      </c>
      <c r="L57" s="14">
        <f t="shared" si="6"/>
        <v>34</v>
      </c>
      <c r="M57" s="15">
        <f t="shared" si="7"/>
        <v>34</v>
      </c>
      <c r="N57" s="16">
        <v>60</v>
      </c>
      <c r="O57" s="16">
        <f t="shared" si="25"/>
        <v>0</v>
      </c>
      <c r="P57" s="16">
        <f t="shared" si="26"/>
        <v>0</v>
      </c>
      <c r="Q57" s="16"/>
      <c r="R57" s="16">
        <f t="shared" si="23"/>
        <v>0</v>
      </c>
      <c r="S57" s="16">
        <f t="shared" si="24"/>
        <v>0</v>
      </c>
      <c r="T57" s="50">
        <v>200</v>
      </c>
      <c r="U57" s="16">
        <f t="shared" si="10"/>
        <v>0</v>
      </c>
      <c r="V57" s="16">
        <f t="shared" si="11"/>
        <v>20</v>
      </c>
      <c r="W57" s="16">
        <f t="shared" si="12"/>
        <v>20</v>
      </c>
      <c r="X57" s="15">
        <f t="shared" si="13"/>
        <v>20</v>
      </c>
      <c r="Y57" s="47">
        <v>3.5</v>
      </c>
      <c r="Z57" s="16">
        <f t="shared" si="14"/>
        <v>0</v>
      </c>
      <c r="AA57" s="16">
        <f t="shared" si="15"/>
        <v>15</v>
      </c>
      <c r="AB57" s="16">
        <f t="shared" si="16"/>
        <v>15</v>
      </c>
      <c r="AC57" s="15">
        <f t="shared" si="17"/>
        <v>15</v>
      </c>
      <c r="AD57" s="18">
        <f t="shared" si="18"/>
        <v>111</v>
      </c>
      <c r="AE57" s="19">
        <f t="shared" si="19"/>
        <v>111</v>
      </c>
      <c r="AF57" s="19">
        <f t="shared" si="20"/>
        <v>165</v>
      </c>
      <c r="AH57">
        <f>SUM(H54:H57,M54:M57,X54:X57,AC54:AC57)</f>
        <v>608</v>
      </c>
    </row>
    <row r="58" spans="1:34" s="79" customFormat="1" x14ac:dyDescent="0.25">
      <c r="A58" s="71">
        <v>53</v>
      </c>
      <c r="B58" s="72" t="s">
        <v>177</v>
      </c>
      <c r="C58" s="73">
        <v>38</v>
      </c>
      <c r="D58" s="74">
        <v>7.4</v>
      </c>
      <c r="E58" s="75">
        <f t="shared" si="0"/>
        <v>42</v>
      </c>
      <c r="F58" s="75">
        <f t="shared" si="1"/>
        <v>0</v>
      </c>
      <c r="G58" s="75">
        <f t="shared" si="2"/>
        <v>42</v>
      </c>
      <c r="H58" s="75">
        <f t="shared" si="3"/>
        <v>42</v>
      </c>
      <c r="I58" s="76">
        <v>10</v>
      </c>
      <c r="J58" s="75">
        <f t="shared" si="4"/>
        <v>0</v>
      </c>
      <c r="K58" s="75">
        <f t="shared" si="5"/>
        <v>30</v>
      </c>
      <c r="L58" s="75">
        <f t="shared" si="6"/>
        <v>30</v>
      </c>
      <c r="M58" s="75">
        <f t="shared" si="7"/>
        <v>30</v>
      </c>
      <c r="N58" s="75">
        <v>60</v>
      </c>
      <c r="O58" s="75">
        <f t="shared" si="25"/>
        <v>0</v>
      </c>
      <c r="P58" s="75">
        <f t="shared" si="26"/>
        <v>0</v>
      </c>
      <c r="Q58" s="75"/>
      <c r="R58" s="75">
        <f t="shared" si="23"/>
        <v>0</v>
      </c>
      <c r="S58" s="75">
        <f t="shared" si="24"/>
        <v>0</v>
      </c>
      <c r="T58" s="77">
        <v>235</v>
      </c>
      <c r="U58" s="75">
        <f t="shared" si="10"/>
        <v>0</v>
      </c>
      <c r="V58" s="75">
        <f t="shared" si="11"/>
        <v>50</v>
      </c>
      <c r="W58" s="75">
        <f t="shared" si="12"/>
        <v>50</v>
      </c>
      <c r="X58" s="75">
        <f t="shared" si="13"/>
        <v>50</v>
      </c>
      <c r="Y58" s="76">
        <v>11</v>
      </c>
      <c r="Z58" s="75">
        <f t="shared" si="14"/>
        <v>0</v>
      </c>
      <c r="AA58" s="75">
        <f t="shared" si="15"/>
        <v>30</v>
      </c>
      <c r="AB58" s="75">
        <f t="shared" si="16"/>
        <v>30</v>
      </c>
      <c r="AC58" s="75">
        <f t="shared" si="17"/>
        <v>30</v>
      </c>
      <c r="AD58" s="78">
        <f t="shared" si="18"/>
        <v>152</v>
      </c>
      <c r="AE58" s="78">
        <f t="shared" si="19"/>
        <v>152</v>
      </c>
      <c r="AF58" s="78">
        <f t="shared" si="20"/>
        <v>114</v>
      </c>
    </row>
    <row r="59" spans="1:34" s="79" customFormat="1" x14ac:dyDescent="0.25">
      <c r="A59" s="71">
        <v>54</v>
      </c>
      <c r="B59" s="72" t="s">
        <v>178</v>
      </c>
      <c r="C59" s="73">
        <v>38</v>
      </c>
      <c r="D59" s="74">
        <v>8</v>
      </c>
      <c r="E59" s="75">
        <f t="shared" si="0"/>
        <v>0</v>
      </c>
      <c r="F59" s="75">
        <f t="shared" si="1"/>
        <v>23</v>
      </c>
      <c r="G59" s="75">
        <f t="shared" si="2"/>
        <v>23</v>
      </c>
      <c r="H59" s="75">
        <f t="shared" si="3"/>
        <v>23</v>
      </c>
      <c r="I59" s="76">
        <v>13</v>
      </c>
      <c r="J59" s="75">
        <f t="shared" si="4"/>
        <v>0</v>
      </c>
      <c r="K59" s="75">
        <f t="shared" si="5"/>
        <v>42</v>
      </c>
      <c r="L59" s="75">
        <f t="shared" si="6"/>
        <v>42</v>
      </c>
      <c r="M59" s="75">
        <f t="shared" si="7"/>
        <v>42</v>
      </c>
      <c r="N59" s="75">
        <v>60</v>
      </c>
      <c r="O59" s="75">
        <f t="shared" si="25"/>
        <v>0</v>
      </c>
      <c r="P59" s="75">
        <f t="shared" si="26"/>
        <v>0</v>
      </c>
      <c r="Q59" s="75"/>
      <c r="R59" s="75">
        <f t="shared" si="23"/>
        <v>0</v>
      </c>
      <c r="S59" s="75">
        <f t="shared" si="24"/>
        <v>0</v>
      </c>
      <c r="T59" s="77">
        <v>260</v>
      </c>
      <c r="U59" s="75">
        <f t="shared" si="10"/>
        <v>65</v>
      </c>
      <c r="V59" s="75">
        <f t="shared" si="11"/>
        <v>0</v>
      </c>
      <c r="W59" s="75">
        <f t="shared" si="12"/>
        <v>65</v>
      </c>
      <c r="X59" s="75">
        <f t="shared" si="13"/>
        <v>65</v>
      </c>
      <c r="Y59" s="76">
        <v>18.5</v>
      </c>
      <c r="Z59" s="75">
        <f t="shared" si="14"/>
        <v>0</v>
      </c>
      <c r="AA59" s="75">
        <f t="shared" si="15"/>
        <v>51</v>
      </c>
      <c r="AB59" s="75">
        <f t="shared" si="16"/>
        <v>51</v>
      </c>
      <c r="AC59" s="75">
        <f t="shared" si="17"/>
        <v>51</v>
      </c>
      <c r="AD59" s="78">
        <f t="shared" si="18"/>
        <v>181</v>
      </c>
      <c r="AE59" s="78">
        <f t="shared" si="19"/>
        <v>181</v>
      </c>
      <c r="AF59" s="78">
        <f t="shared" si="20"/>
        <v>51</v>
      </c>
    </row>
    <row r="60" spans="1:34" s="79" customFormat="1" x14ac:dyDescent="0.25">
      <c r="A60" s="71">
        <v>55</v>
      </c>
      <c r="B60" s="72" t="s">
        <v>179</v>
      </c>
      <c r="C60" s="73">
        <v>38</v>
      </c>
      <c r="D60" s="74">
        <v>7.2</v>
      </c>
      <c r="E60" s="75">
        <f t="shared" si="0"/>
        <v>50</v>
      </c>
      <c r="F60" s="75">
        <f t="shared" si="1"/>
        <v>0</v>
      </c>
      <c r="G60" s="75">
        <f t="shared" si="2"/>
        <v>50</v>
      </c>
      <c r="H60" s="75">
        <f t="shared" si="3"/>
        <v>50</v>
      </c>
      <c r="I60" s="76">
        <v>15</v>
      </c>
      <c r="J60" s="75">
        <f t="shared" si="4"/>
        <v>50</v>
      </c>
      <c r="K60" s="75">
        <f t="shared" si="5"/>
        <v>0</v>
      </c>
      <c r="L60" s="75">
        <f t="shared" si="6"/>
        <v>50</v>
      </c>
      <c r="M60" s="75">
        <f t="shared" si="7"/>
        <v>50</v>
      </c>
      <c r="N60" s="75">
        <v>60</v>
      </c>
      <c r="O60" s="75">
        <f t="shared" si="25"/>
        <v>0</v>
      </c>
      <c r="P60" s="75">
        <f t="shared" si="26"/>
        <v>0</v>
      </c>
      <c r="Q60" s="75"/>
      <c r="R60" s="75">
        <f t="shared" si="23"/>
        <v>0</v>
      </c>
      <c r="S60" s="75">
        <f t="shared" si="24"/>
        <v>0</v>
      </c>
      <c r="T60" s="77">
        <v>212</v>
      </c>
      <c r="U60" s="75">
        <f t="shared" si="10"/>
        <v>0</v>
      </c>
      <c r="V60" s="75">
        <f t="shared" si="11"/>
        <v>27</v>
      </c>
      <c r="W60" s="75">
        <f t="shared" si="12"/>
        <v>27</v>
      </c>
      <c r="X60" s="75">
        <f t="shared" si="13"/>
        <v>27</v>
      </c>
      <c r="Y60" s="76">
        <v>22</v>
      </c>
      <c r="Z60" s="75">
        <f t="shared" si="14"/>
        <v>0</v>
      </c>
      <c r="AA60" s="75">
        <f t="shared" si="15"/>
        <v>58</v>
      </c>
      <c r="AB60" s="75">
        <f t="shared" si="16"/>
        <v>58</v>
      </c>
      <c r="AC60" s="75">
        <f t="shared" si="17"/>
        <v>58</v>
      </c>
      <c r="AD60" s="78">
        <f t="shared" si="18"/>
        <v>185</v>
      </c>
      <c r="AE60" s="78">
        <f t="shared" si="19"/>
        <v>185</v>
      </c>
      <c r="AF60" s="78">
        <f t="shared" si="20"/>
        <v>42</v>
      </c>
    </row>
    <row r="61" spans="1:34" s="79" customFormat="1" x14ac:dyDescent="0.25">
      <c r="A61" s="71">
        <v>56</v>
      </c>
      <c r="B61" s="72" t="s">
        <v>180</v>
      </c>
      <c r="C61" s="73">
        <v>38</v>
      </c>
      <c r="D61" s="74">
        <v>7.7</v>
      </c>
      <c r="E61" s="75">
        <f t="shared" si="0"/>
        <v>32</v>
      </c>
      <c r="F61" s="75">
        <f t="shared" si="1"/>
        <v>0</v>
      </c>
      <c r="G61" s="75">
        <f t="shared" si="2"/>
        <v>32</v>
      </c>
      <c r="H61" s="75">
        <f t="shared" si="3"/>
        <v>32</v>
      </c>
      <c r="I61" s="76">
        <v>4</v>
      </c>
      <c r="J61" s="75">
        <f t="shared" si="4"/>
        <v>0</v>
      </c>
      <c r="K61" s="75">
        <f t="shared" si="5"/>
        <v>10</v>
      </c>
      <c r="L61" s="75">
        <f t="shared" si="6"/>
        <v>10</v>
      </c>
      <c r="M61" s="75">
        <f t="shared" si="7"/>
        <v>10</v>
      </c>
      <c r="N61" s="75">
        <v>60</v>
      </c>
      <c r="O61" s="75">
        <f t="shared" si="25"/>
        <v>0</v>
      </c>
      <c r="P61" s="75">
        <f t="shared" si="26"/>
        <v>0</v>
      </c>
      <c r="Q61" s="75"/>
      <c r="R61" s="75">
        <f t="shared" si="23"/>
        <v>0</v>
      </c>
      <c r="S61" s="75">
        <f t="shared" si="24"/>
        <v>0</v>
      </c>
      <c r="T61" s="77">
        <v>245</v>
      </c>
      <c r="U61" s="75">
        <f t="shared" si="10"/>
        <v>0</v>
      </c>
      <c r="V61" s="75">
        <f t="shared" si="11"/>
        <v>57</v>
      </c>
      <c r="W61" s="75">
        <f t="shared" si="12"/>
        <v>57</v>
      </c>
      <c r="X61" s="75">
        <f t="shared" si="13"/>
        <v>57</v>
      </c>
      <c r="Y61" s="76">
        <v>21</v>
      </c>
      <c r="Z61" s="75">
        <f t="shared" si="14"/>
        <v>0</v>
      </c>
      <c r="AA61" s="75">
        <f t="shared" si="15"/>
        <v>56</v>
      </c>
      <c r="AB61" s="75">
        <f t="shared" si="16"/>
        <v>56</v>
      </c>
      <c r="AC61" s="75">
        <f t="shared" si="17"/>
        <v>56</v>
      </c>
      <c r="AD61" s="78">
        <f t="shared" si="18"/>
        <v>155</v>
      </c>
      <c r="AE61" s="78">
        <f t="shared" si="19"/>
        <v>155</v>
      </c>
      <c r="AF61" s="78">
        <f t="shared" si="20"/>
        <v>102</v>
      </c>
    </row>
    <row r="62" spans="1:34" s="79" customFormat="1" x14ac:dyDescent="0.25">
      <c r="A62" s="71">
        <v>57</v>
      </c>
      <c r="B62" s="72" t="s">
        <v>181</v>
      </c>
      <c r="C62" s="73">
        <v>38</v>
      </c>
      <c r="D62" s="74">
        <v>7.8</v>
      </c>
      <c r="E62" s="75">
        <f t="shared" si="0"/>
        <v>29</v>
      </c>
      <c r="F62" s="75">
        <f t="shared" si="1"/>
        <v>0</v>
      </c>
      <c r="G62" s="75">
        <f t="shared" si="2"/>
        <v>29</v>
      </c>
      <c r="H62" s="75">
        <f t="shared" si="3"/>
        <v>29</v>
      </c>
      <c r="I62" s="76">
        <v>1</v>
      </c>
      <c r="J62" s="75">
        <f t="shared" si="4"/>
        <v>0</v>
      </c>
      <c r="K62" s="75">
        <f t="shared" si="5"/>
        <v>1</v>
      </c>
      <c r="L62" s="75">
        <f t="shared" si="6"/>
        <v>1</v>
      </c>
      <c r="M62" s="75">
        <f t="shared" si="7"/>
        <v>1</v>
      </c>
      <c r="N62" s="75">
        <v>60</v>
      </c>
      <c r="O62" s="75">
        <f t="shared" si="25"/>
        <v>0</v>
      </c>
      <c r="P62" s="75">
        <f t="shared" si="26"/>
        <v>0</v>
      </c>
      <c r="Q62" s="75"/>
      <c r="R62" s="75">
        <f t="shared" si="23"/>
        <v>0</v>
      </c>
      <c r="S62" s="75">
        <f t="shared" si="24"/>
        <v>0</v>
      </c>
      <c r="T62" s="77">
        <v>217</v>
      </c>
      <c r="U62" s="75">
        <f t="shared" si="10"/>
        <v>0</v>
      </c>
      <c r="V62" s="75">
        <f t="shared" si="11"/>
        <v>32</v>
      </c>
      <c r="W62" s="75">
        <f t="shared" si="12"/>
        <v>32</v>
      </c>
      <c r="X62" s="75">
        <f t="shared" si="13"/>
        <v>32</v>
      </c>
      <c r="Y62" s="76">
        <v>3</v>
      </c>
      <c r="Z62" s="75">
        <f t="shared" si="14"/>
        <v>0</v>
      </c>
      <c r="AA62" s="75">
        <f t="shared" si="15"/>
        <v>14</v>
      </c>
      <c r="AB62" s="75">
        <f t="shared" si="16"/>
        <v>14</v>
      </c>
      <c r="AC62" s="75">
        <f t="shared" si="17"/>
        <v>14</v>
      </c>
      <c r="AD62" s="78">
        <f t="shared" si="18"/>
        <v>76</v>
      </c>
      <c r="AE62" s="78">
        <f t="shared" si="19"/>
        <v>76</v>
      </c>
      <c r="AF62" s="78">
        <f t="shared" si="20"/>
        <v>191</v>
      </c>
      <c r="AH62" s="79">
        <f>SUM(H58,H60:H62,M58:M61,X61:X62,X58:X59,AC58:AC61)</f>
        <v>684</v>
      </c>
    </row>
    <row r="63" spans="1:34" x14ac:dyDescent="0.25">
      <c r="A63" s="43">
        <v>58</v>
      </c>
      <c r="B63" s="44" t="s">
        <v>197</v>
      </c>
      <c r="C63" s="45">
        <v>9</v>
      </c>
      <c r="D63" s="46">
        <v>6.9</v>
      </c>
      <c r="E63" s="14">
        <f t="shared" si="0"/>
        <v>59</v>
      </c>
      <c r="F63" s="14">
        <f t="shared" si="1"/>
        <v>0</v>
      </c>
      <c r="G63" s="14">
        <f t="shared" si="2"/>
        <v>59</v>
      </c>
      <c r="H63" s="15">
        <f t="shared" si="3"/>
        <v>59</v>
      </c>
      <c r="I63" s="47">
        <v>11</v>
      </c>
      <c r="J63" s="14">
        <f t="shared" si="4"/>
        <v>0</v>
      </c>
      <c r="K63" s="14">
        <f t="shared" si="5"/>
        <v>34</v>
      </c>
      <c r="L63" s="14">
        <f t="shared" si="6"/>
        <v>34</v>
      </c>
      <c r="M63" s="15">
        <f t="shared" si="7"/>
        <v>34</v>
      </c>
      <c r="N63" s="16">
        <v>60</v>
      </c>
      <c r="O63" s="16">
        <f t="shared" si="25"/>
        <v>0</v>
      </c>
      <c r="P63" s="16">
        <f t="shared" si="26"/>
        <v>0</v>
      </c>
      <c r="Q63" s="16"/>
      <c r="R63" s="16">
        <f t="shared" si="23"/>
        <v>0</v>
      </c>
      <c r="S63" s="16">
        <f t="shared" si="24"/>
        <v>0</v>
      </c>
      <c r="T63" s="50">
        <v>235</v>
      </c>
      <c r="U63" s="16">
        <f t="shared" si="10"/>
        <v>0</v>
      </c>
      <c r="V63" s="16">
        <f t="shared" si="11"/>
        <v>50</v>
      </c>
      <c r="W63" s="16">
        <f t="shared" si="12"/>
        <v>50</v>
      </c>
      <c r="X63" s="15">
        <f t="shared" si="13"/>
        <v>50</v>
      </c>
      <c r="Y63" s="47">
        <v>13</v>
      </c>
      <c r="Z63" s="16">
        <f t="shared" si="14"/>
        <v>0</v>
      </c>
      <c r="AA63" s="16">
        <f t="shared" si="15"/>
        <v>35</v>
      </c>
      <c r="AB63" s="16">
        <f t="shared" si="16"/>
        <v>35</v>
      </c>
      <c r="AC63" s="15">
        <f t="shared" si="17"/>
        <v>35</v>
      </c>
      <c r="AD63" s="18">
        <f t="shared" si="18"/>
        <v>178</v>
      </c>
      <c r="AE63" s="19">
        <f t="shared" si="19"/>
        <v>178</v>
      </c>
      <c r="AF63" s="19">
        <f t="shared" si="20"/>
        <v>55</v>
      </c>
    </row>
    <row r="64" spans="1:34" x14ac:dyDescent="0.25">
      <c r="A64" s="43">
        <v>59</v>
      </c>
      <c r="B64" s="44" t="s">
        <v>198</v>
      </c>
      <c r="C64" s="45">
        <v>9</v>
      </c>
      <c r="D64" s="46">
        <v>7.8</v>
      </c>
      <c r="E64" s="14">
        <f t="shared" si="0"/>
        <v>29</v>
      </c>
      <c r="F64" s="14">
        <f t="shared" si="1"/>
        <v>0</v>
      </c>
      <c r="G64" s="14">
        <f t="shared" si="2"/>
        <v>29</v>
      </c>
      <c r="H64" s="15">
        <f t="shared" si="3"/>
        <v>29</v>
      </c>
      <c r="I64" s="47">
        <v>14</v>
      </c>
      <c r="J64" s="14">
        <f t="shared" si="4"/>
        <v>46</v>
      </c>
      <c r="K64" s="14">
        <f t="shared" si="5"/>
        <v>0</v>
      </c>
      <c r="L64" s="14">
        <f t="shared" si="6"/>
        <v>46</v>
      </c>
      <c r="M64" s="15">
        <f t="shared" si="7"/>
        <v>46</v>
      </c>
      <c r="N64" s="16">
        <v>60</v>
      </c>
      <c r="O64" s="16">
        <f t="shared" si="25"/>
        <v>0</v>
      </c>
      <c r="P64" s="16">
        <f t="shared" si="26"/>
        <v>0</v>
      </c>
      <c r="Q64" s="16"/>
      <c r="R64" s="16">
        <f t="shared" si="23"/>
        <v>0</v>
      </c>
      <c r="S64" s="16">
        <f t="shared" si="24"/>
        <v>0</v>
      </c>
      <c r="T64" s="50">
        <v>232</v>
      </c>
      <c r="U64" s="16">
        <f t="shared" si="10"/>
        <v>0</v>
      </c>
      <c r="V64" s="16">
        <f t="shared" si="11"/>
        <v>47</v>
      </c>
      <c r="W64" s="16">
        <f t="shared" si="12"/>
        <v>47</v>
      </c>
      <c r="X64" s="15">
        <f t="shared" si="13"/>
        <v>47</v>
      </c>
      <c r="Y64" s="47">
        <v>21</v>
      </c>
      <c r="Z64" s="16">
        <f t="shared" si="14"/>
        <v>0</v>
      </c>
      <c r="AA64" s="16">
        <f t="shared" si="15"/>
        <v>56</v>
      </c>
      <c r="AB64" s="16">
        <f t="shared" si="16"/>
        <v>56</v>
      </c>
      <c r="AC64" s="15">
        <f t="shared" si="17"/>
        <v>56</v>
      </c>
      <c r="AD64" s="18">
        <f t="shared" si="18"/>
        <v>178</v>
      </c>
      <c r="AE64" s="19">
        <f t="shared" si="19"/>
        <v>178</v>
      </c>
      <c r="AF64" s="19">
        <f t="shared" si="20"/>
        <v>55</v>
      </c>
    </row>
    <row r="65" spans="1:34" x14ac:dyDescent="0.25">
      <c r="A65" s="43">
        <v>60</v>
      </c>
      <c r="B65" s="44" t="s">
        <v>199</v>
      </c>
      <c r="C65" s="45">
        <v>9</v>
      </c>
      <c r="D65" s="46">
        <v>6.9</v>
      </c>
      <c r="E65" s="14">
        <f t="shared" si="0"/>
        <v>59</v>
      </c>
      <c r="F65" s="14">
        <f t="shared" si="1"/>
        <v>0</v>
      </c>
      <c r="G65" s="14">
        <f t="shared" si="2"/>
        <v>59</v>
      </c>
      <c r="H65" s="15">
        <f t="shared" si="3"/>
        <v>59</v>
      </c>
      <c r="I65" s="47">
        <v>16</v>
      </c>
      <c r="J65" s="14">
        <f t="shared" si="4"/>
        <v>54</v>
      </c>
      <c r="K65" s="14">
        <f t="shared" si="5"/>
        <v>0</v>
      </c>
      <c r="L65" s="14">
        <f t="shared" si="6"/>
        <v>54</v>
      </c>
      <c r="M65" s="15">
        <f t="shared" si="7"/>
        <v>54</v>
      </c>
      <c r="N65" s="16">
        <v>60</v>
      </c>
      <c r="O65" s="16">
        <f t="shared" si="25"/>
        <v>0</v>
      </c>
      <c r="P65" s="16">
        <f t="shared" si="26"/>
        <v>0</v>
      </c>
      <c r="Q65" s="16"/>
      <c r="R65" s="16">
        <f t="shared" si="23"/>
        <v>0</v>
      </c>
      <c r="S65" s="16">
        <f t="shared" si="24"/>
        <v>0</v>
      </c>
      <c r="T65" s="50">
        <v>230</v>
      </c>
      <c r="U65" s="16">
        <f t="shared" si="10"/>
        <v>0</v>
      </c>
      <c r="V65" s="16">
        <f t="shared" si="11"/>
        <v>45</v>
      </c>
      <c r="W65" s="16">
        <f t="shared" si="12"/>
        <v>45</v>
      </c>
      <c r="X65" s="15">
        <f t="shared" si="13"/>
        <v>45</v>
      </c>
      <c r="Y65" s="47">
        <v>16</v>
      </c>
      <c r="Z65" s="16">
        <f t="shared" si="14"/>
        <v>0</v>
      </c>
      <c r="AA65" s="16">
        <f t="shared" si="15"/>
        <v>44</v>
      </c>
      <c r="AB65" s="16">
        <f t="shared" si="16"/>
        <v>44</v>
      </c>
      <c r="AC65" s="15">
        <f t="shared" si="17"/>
        <v>44</v>
      </c>
      <c r="AD65" s="18">
        <f t="shared" si="18"/>
        <v>202</v>
      </c>
      <c r="AE65" s="19">
        <f t="shared" si="19"/>
        <v>202</v>
      </c>
      <c r="AF65" s="19">
        <f t="shared" si="20"/>
        <v>17</v>
      </c>
    </row>
    <row r="66" spans="1:34" x14ac:dyDescent="0.25">
      <c r="A66" s="43">
        <v>61</v>
      </c>
      <c r="B66" s="44" t="s">
        <v>200</v>
      </c>
      <c r="C66" s="45">
        <v>9</v>
      </c>
      <c r="D66" s="46">
        <v>7.3</v>
      </c>
      <c r="E66" s="14">
        <f t="shared" si="0"/>
        <v>46</v>
      </c>
      <c r="F66" s="14">
        <f t="shared" si="1"/>
        <v>0</v>
      </c>
      <c r="G66" s="14">
        <f t="shared" si="2"/>
        <v>46</v>
      </c>
      <c r="H66" s="15">
        <f t="shared" si="3"/>
        <v>46</v>
      </c>
      <c r="I66" s="47">
        <v>13</v>
      </c>
      <c r="J66" s="14">
        <f t="shared" si="4"/>
        <v>0</v>
      </c>
      <c r="K66" s="14">
        <f t="shared" si="5"/>
        <v>42</v>
      </c>
      <c r="L66" s="14">
        <f t="shared" si="6"/>
        <v>42</v>
      </c>
      <c r="M66" s="15">
        <f t="shared" si="7"/>
        <v>42</v>
      </c>
      <c r="N66" s="16">
        <v>60</v>
      </c>
      <c r="O66" s="16">
        <f t="shared" si="25"/>
        <v>0</v>
      </c>
      <c r="P66" s="16">
        <f t="shared" si="26"/>
        <v>0</v>
      </c>
      <c r="Q66" s="16"/>
      <c r="R66" s="16">
        <f t="shared" si="23"/>
        <v>0</v>
      </c>
      <c r="S66" s="16">
        <f t="shared" si="24"/>
        <v>0</v>
      </c>
      <c r="T66" s="50">
        <v>212</v>
      </c>
      <c r="U66" s="16">
        <f t="shared" si="10"/>
        <v>0</v>
      </c>
      <c r="V66" s="16">
        <f t="shared" si="11"/>
        <v>27</v>
      </c>
      <c r="W66" s="16">
        <f t="shared" si="12"/>
        <v>27</v>
      </c>
      <c r="X66" s="15">
        <f t="shared" si="13"/>
        <v>27</v>
      </c>
      <c r="Y66" s="47">
        <v>21.5</v>
      </c>
      <c r="Z66" s="16">
        <f t="shared" si="14"/>
        <v>0</v>
      </c>
      <c r="AA66" s="16">
        <f t="shared" si="15"/>
        <v>57</v>
      </c>
      <c r="AB66" s="16">
        <f t="shared" si="16"/>
        <v>57</v>
      </c>
      <c r="AC66" s="15">
        <f t="shared" si="17"/>
        <v>57</v>
      </c>
      <c r="AD66" s="18">
        <f t="shared" si="18"/>
        <v>172</v>
      </c>
      <c r="AE66" s="19">
        <f t="shared" si="19"/>
        <v>172</v>
      </c>
      <c r="AF66" s="19">
        <f t="shared" si="20"/>
        <v>69</v>
      </c>
    </row>
    <row r="67" spans="1:34" x14ac:dyDescent="0.25">
      <c r="A67" s="43">
        <v>62</v>
      </c>
      <c r="B67" s="44" t="s">
        <v>201</v>
      </c>
      <c r="C67" s="45">
        <v>9</v>
      </c>
      <c r="D67" s="46">
        <v>6.5</v>
      </c>
      <c r="E67" s="14">
        <f t="shared" si="0"/>
        <v>69</v>
      </c>
      <c r="F67" s="14">
        <f t="shared" si="1"/>
        <v>0</v>
      </c>
      <c r="G67" s="14">
        <f t="shared" si="2"/>
        <v>69</v>
      </c>
      <c r="H67" s="15">
        <f t="shared" si="3"/>
        <v>69</v>
      </c>
      <c r="I67" s="47">
        <v>2</v>
      </c>
      <c r="J67" s="14">
        <f t="shared" si="4"/>
        <v>0</v>
      </c>
      <c r="K67" s="14">
        <f t="shared" si="5"/>
        <v>4</v>
      </c>
      <c r="L67" s="14">
        <f t="shared" si="6"/>
        <v>4</v>
      </c>
      <c r="M67" s="15">
        <f t="shared" si="7"/>
        <v>4</v>
      </c>
      <c r="N67" s="16">
        <v>60</v>
      </c>
      <c r="O67" s="16">
        <f t="shared" si="25"/>
        <v>0</v>
      </c>
      <c r="P67" s="16">
        <f t="shared" si="26"/>
        <v>0</v>
      </c>
      <c r="Q67" s="16"/>
      <c r="R67" s="16">
        <f t="shared" si="23"/>
        <v>0</v>
      </c>
      <c r="S67" s="16">
        <f t="shared" si="24"/>
        <v>0</v>
      </c>
      <c r="T67" s="50">
        <v>249</v>
      </c>
      <c r="U67" s="16">
        <f t="shared" si="10"/>
        <v>0</v>
      </c>
      <c r="V67" s="16">
        <f t="shared" si="11"/>
        <v>59</v>
      </c>
      <c r="W67" s="16">
        <f t="shared" si="12"/>
        <v>59</v>
      </c>
      <c r="X67" s="15">
        <f t="shared" si="13"/>
        <v>59</v>
      </c>
      <c r="Y67" s="47">
        <v>21</v>
      </c>
      <c r="Z67" s="16">
        <f t="shared" si="14"/>
        <v>0</v>
      </c>
      <c r="AA67" s="16">
        <f t="shared" si="15"/>
        <v>56</v>
      </c>
      <c r="AB67" s="16">
        <f t="shared" si="16"/>
        <v>56</v>
      </c>
      <c r="AC67" s="15">
        <f t="shared" si="17"/>
        <v>56</v>
      </c>
      <c r="AD67" s="18">
        <f t="shared" si="18"/>
        <v>188</v>
      </c>
      <c r="AE67" s="19">
        <f t="shared" si="19"/>
        <v>188</v>
      </c>
      <c r="AF67" s="19">
        <f t="shared" si="20"/>
        <v>36</v>
      </c>
      <c r="AH67">
        <f>SUM(H63,H65:H67,M63:M66,X63:X65,X67,AC64:AC67)</f>
        <v>823</v>
      </c>
    </row>
    <row r="68" spans="1:34" s="79" customFormat="1" x14ac:dyDescent="0.25">
      <c r="A68" s="71">
        <v>63</v>
      </c>
      <c r="B68" s="72" t="s">
        <v>202</v>
      </c>
      <c r="C68" s="73">
        <v>19</v>
      </c>
      <c r="D68" s="74">
        <v>7</v>
      </c>
      <c r="E68" s="75">
        <f t="shared" si="0"/>
        <v>56</v>
      </c>
      <c r="F68" s="75">
        <f t="shared" si="1"/>
        <v>0</v>
      </c>
      <c r="G68" s="75">
        <f t="shared" si="2"/>
        <v>56</v>
      </c>
      <c r="H68" s="75">
        <f t="shared" si="3"/>
        <v>56</v>
      </c>
      <c r="I68" s="76">
        <v>11</v>
      </c>
      <c r="J68" s="75">
        <f t="shared" si="4"/>
        <v>0</v>
      </c>
      <c r="K68" s="75">
        <f t="shared" si="5"/>
        <v>34</v>
      </c>
      <c r="L68" s="75">
        <f t="shared" si="6"/>
        <v>34</v>
      </c>
      <c r="M68" s="75">
        <f t="shared" si="7"/>
        <v>34</v>
      </c>
      <c r="N68" s="75">
        <v>60</v>
      </c>
      <c r="O68" s="75">
        <f t="shared" si="25"/>
        <v>0</v>
      </c>
      <c r="P68" s="75">
        <f t="shared" si="26"/>
        <v>0</v>
      </c>
      <c r="Q68" s="75"/>
      <c r="R68" s="75">
        <f t="shared" si="23"/>
        <v>0</v>
      </c>
      <c r="S68" s="75">
        <f t="shared" si="24"/>
        <v>0</v>
      </c>
      <c r="T68" s="77">
        <v>225</v>
      </c>
      <c r="U68" s="75">
        <f t="shared" si="10"/>
        <v>0</v>
      </c>
      <c r="V68" s="75">
        <f t="shared" si="11"/>
        <v>40</v>
      </c>
      <c r="W68" s="75">
        <f t="shared" si="12"/>
        <v>40</v>
      </c>
      <c r="X68" s="75">
        <f t="shared" si="13"/>
        <v>40</v>
      </c>
      <c r="Y68" s="76">
        <v>20</v>
      </c>
      <c r="Z68" s="75">
        <f t="shared" si="14"/>
        <v>0</v>
      </c>
      <c r="AA68" s="75">
        <f t="shared" si="15"/>
        <v>54</v>
      </c>
      <c r="AB68" s="75">
        <f t="shared" si="16"/>
        <v>54</v>
      </c>
      <c r="AC68" s="75">
        <f t="shared" si="17"/>
        <v>54</v>
      </c>
      <c r="AD68" s="78">
        <f t="shared" si="18"/>
        <v>184</v>
      </c>
      <c r="AE68" s="78">
        <f t="shared" si="19"/>
        <v>184</v>
      </c>
      <c r="AF68" s="78">
        <f t="shared" si="20"/>
        <v>46</v>
      </c>
    </row>
    <row r="69" spans="1:34" s="79" customFormat="1" x14ac:dyDescent="0.25">
      <c r="A69" s="71">
        <v>64</v>
      </c>
      <c r="B69" s="72" t="s">
        <v>203</v>
      </c>
      <c r="C69" s="73">
        <v>19</v>
      </c>
      <c r="D69" s="74">
        <v>6.6</v>
      </c>
      <c r="E69" s="75">
        <f t="shared" si="0"/>
        <v>67</v>
      </c>
      <c r="F69" s="75">
        <f t="shared" si="1"/>
        <v>0</v>
      </c>
      <c r="G69" s="75">
        <f t="shared" si="2"/>
        <v>67</v>
      </c>
      <c r="H69" s="75">
        <f t="shared" si="3"/>
        <v>67</v>
      </c>
      <c r="I69" s="76">
        <v>16</v>
      </c>
      <c r="J69" s="75">
        <f t="shared" si="4"/>
        <v>54</v>
      </c>
      <c r="K69" s="75">
        <f t="shared" si="5"/>
        <v>0</v>
      </c>
      <c r="L69" s="75">
        <f t="shared" si="6"/>
        <v>54</v>
      </c>
      <c r="M69" s="75">
        <f t="shared" si="7"/>
        <v>54</v>
      </c>
      <c r="N69" s="75">
        <v>60</v>
      </c>
      <c r="O69" s="75">
        <f t="shared" si="25"/>
        <v>0</v>
      </c>
      <c r="P69" s="75">
        <f t="shared" si="26"/>
        <v>0</v>
      </c>
      <c r="Q69" s="75"/>
      <c r="R69" s="75">
        <f t="shared" si="23"/>
        <v>0</v>
      </c>
      <c r="S69" s="75">
        <f t="shared" si="24"/>
        <v>0</v>
      </c>
      <c r="T69" s="77">
        <v>242</v>
      </c>
      <c r="U69" s="75">
        <f t="shared" si="10"/>
        <v>0</v>
      </c>
      <c r="V69" s="75">
        <f t="shared" si="11"/>
        <v>56</v>
      </c>
      <c r="W69" s="75">
        <f t="shared" si="12"/>
        <v>56</v>
      </c>
      <c r="X69" s="75">
        <f t="shared" si="13"/>
        <v>56</v>
      </c>
      <c r="Y69" s="76">
        <v>14</v>
      </c>
      <c r="Z69" s="75">
        <f t="shared" si="14"/>
        <v>0</v>
      </c>
      <c r="AA69" s="75">
        <f t="shared" si="15"/>
        <v>38</v>
      </c>
      <c r="AB69" s="75">
        <f t="shared" si="16"/>
        <v>38</v>
      </c>
      <c r="AC69" s="75">
        <f t="shared" si="17"/>
        <v>38</v>
      </c>
      <c r="AD69" s="78">
        <f t="shared" si="18"/>
        <v>215</v>
      </c>
      <c r="AE69" s="78">
        <f t="shared" si="19"/>
        <v>215</v>
      </c>
      <c r="AF69" s="78">
        <f t="shared" si="20"/>
        <v>8</v>
      </c>
    </row>
    <row r="70" spans="1:34" s="79" customFormat="1" x14ac:dyDescent="0.25">
      <c r="A70" s="71">
        <v>65</v>
      </c>
      <c r="B70" s="72" t="s">
        <v>204</v>
      </c>
      <c r="C70" s="73">
        <v>19</v>
      </c>
      <c r="D70" s="74">
        <v>7</v>
      </c>
      <c r="E70" s="75">
        <f t="shared" ref="E70:E133" si="27">IF(D70&gt;7.83,0,IF(D70&gt;7.8,28,IF(D70&gt;7.76,29,IF(D70&gt;7.73,30,IF(D70&gt;7.7,31,IF(D70&gt;7.65,32,IF(D70&gt;7.63,33,IF(D70&gt;7.6,34,IF(D70&gt;7.55,35,IF(D70&gt;7.53,36,IF(D70&gt;7.5,37,IF(D70&gt;7.45,38,IF(D70&gt;7.44,39,IF(D70&gt;7.42,40,IF(D70&gt;7.4,41,IF(D70&gt;7.35,42,IF(D70&gt;7.34,43,IF(D70&gt;7.32,44,IF(D70&gt;7.3,45,IF(D70&gt;7.25,46,IF(D70&gt;7.24,47,IF(D70&gt;7.23,48,IF(D70&gt;7.2,49,IF(D70&gt;7.15,50,IF(D70&gt;7.13,51,IF(D70&gt;7.1,52,IF(D70&gt;7.05,53,IF(D70&gt;7.04,54,IF(D70&gt;7,55,IF(D70&gt;6.95,56,IF(D70&gt;6.94,57,IF(D70&gt;6.9,58,IF(D70&gt;6.85,59,IF(D70&gt;6.81,60,IF(D70&gt;6.8,61,IF(D70&gt;6.75,62,IF(D70&gt;6.73,63,IF(D70&gt;6.7,64,IF(D70&gt;6.65,65,IF(D70&gt;6.6,66,IF(D70&gt;6.56,67,IF(D70&gt;6.5,68,IF(D70&gt;6.4,69,IF(D70&gt;6.1,70,))))))))))))))))))))))))))))))))))))))))))))</f>
        <v>56</v>
      </c>
      <c r="F70" s="75">
        <f t="shared" ref="F70:F133" si="28">IF(D70&gt;9.2,0,IF(D70&gt;9.1,1,IF(D70&gt;9,2,IF(D70&gt;8.9,3,IF(D70&gt;8.8,4,IF(D70&gt;8.75,5,IF(D70&gt;8.7,6,IF(D70&gt;8.65,7,IF(D70&gt;8.6,8,IF(D70&gt;8.55,9,IF(D70&gt;8.5,10,IF(D70&gt;8.45,11,IF(D70&gt;8.4,12,IF(D70&gt;8.35,13,IF(D70&gt;8.3,14,IF(D70&gt;8.25,15,IF(D70&gt;8.2,16,IF(D70&gt;8.15,17,IF(D70&gt;8.13,18,IF(D70&gt;8.1,19,IF(D70&gt;8.05,20,IF(D70&gt;8.02,21,IF(D70&gt;8,22,IF(D70&gt;7.95,23,IF(D70&gt;7.93,24,IF(D70&gt;7.9,25,IF(D70&gt;7.85,26,IF(D70&gt;7.83,27,))))))))))))))))))))))))))))</f>
        <v>0</v>
      </c>
      <c r="G70" s="75">
        <f t="shared" ref="G70:G133" si="29">E70+F70</f>
        <v>56</v>
      </c>
      <c r="H70" s="75">
        <f t="shared" ref="H70:H133" si="30">G70</f>
        <v>56</v>
      </c>
      <c r="I70" s="76">
        <v>9</v>
      </c>
      <c r="J70" s="75">
        <f t="shared" ref="J70:J133" si="31">IF(I70&lt;13.6,0,IF(I70&lt;13.8,44,IF(I70&lt;14,45,IF(I70&lt;14.5,46,IF(I70&lt;14.6,47,IF(I70&lt;14.7,48,IF(I70&lt;15,49,IF(I70&lt;15.5,50,IF(I70&lt;15.6,51,IF(I70&lt;15.7,52,IF(I70&lt;16,53,IF(I70&lt;16.5,54,IF(I70&lt;16.6,55,IF(I70&lt;17,56,IF(I70&lt;17.5,57,IF(I70&lt;18,58,IF(I70&lt;18.5,59,IF(I70&lt;19,60,IF(I70&lt;19.5,61,IF(I70&lt;20,62,IF(I70&lt;21,63,IF(I70&lt;22,64,IF(I70&lt;23,65,IF(I70&lt;24,66,IF(I70&lt;26,67,IF(I70&lt;28,68,IF(I70&lt;30,69,IF(I70&lt;34,70,))))))))))))))))))))))))))))</f>
        <v>0</v>
      </c>
      <c r="K70" s="75">
        <f t="shared" ref="K70:K133" si="32">IF(I70&lt;1,0,IF(I70&lt;1.5,1,IF(I70&lt;1.6,2,IF(I70&lt;2,3,IF(I70&lt;2.5,4,IF(I70&lt;2.6,5,IF(I70&lt;3,6,IF(I70&lt;3.5,7,IF(I70&lt;3.6,8,IF(I70&lt;4,9,IF(I70&lt;4.5,10,IF(I70&lt;4.6,11,IF(I70&lt;5,12,IF(I70&lt;5.5,13,IF(I70&lt;5.6,14,IF(I70&lt;6,15,IF(I70&lt;6.55,16,IF(I70&lt;6.6,17,IF(I70&lt;7,18,IF(I70&lt;7.5,19,IF(I70&lt;7.6,20,IF(I70&lt;8,21,IF(I70&lt;8.5,22,IF(I70&lt;8.6,23,IF(I70&lt;8.7,24,IF(I70&lt;9,25,IF(I70&lt;9.5,26,IF(I70&lt;9.6,27,IF(I70&lt;9.7,28,IF(I70&lt;10,29,IF(I70&lt;10.5,30,IF(I70&lt;10.6,31,IF(I70&lt;10.7,32,IF(I70&lt;11,33,IF(I70&lt;11.5,34,IF(I70&lt;11.6,35,IF(I70&lt;11.7,36,IF(I70&lt;12,37,IF(I70&lt;12.5,38,IF(I70&lt;12.6,39,IF(I70&lt;12.7,40,IF(I70&lt;13,41,IF(I70&lt;13.5,42,IF(I70&lt;13.6,43,))))))))))))))))))))))))))))))))))))))))))))</f>
        <v>26</v>
      </c>
      <c r="L70" s="75">
        <f t="shared" ref="L70:L133" si="33">J70+K70</f>
        <v>26</v>
      </c>
      <c r="M70" s="75">
        <f t="shared" ref="M70:M133" si="34">L70</f>
        <v>26</v>
      </c>
      <c r="N70" s="75">
        <v>60</v>
      </c>
      <c r="O70" s="75">
        <f t="shared" si="25"/>
        <v>0</v>
      </c>
      <c r="P70" s="75">
        <f t="shared" si="26"/>
        <v>0</v>
      </c>
      <c r="Q70" s="75"/>
      <c r="R70" s="75">
        <f t="shared" ref="R70:R101" si="35">O70+P70+Q70</f>
        <v>0</v>
      </c>
      <c r="S70" s="75">
        <f t="shared" ref="S70:S101" si="36">R70</f>
        <v>0</v>
      </c>
      <c r="T70" s="77">
        <v>265</v>
      </c>
      <c r="U70" s="75">
        <f t="shared" ref="U70:U133" si="37">IF(T70&lt;250,0,IF(T70&lt;252,60,IF(T70&lt;254,61,IF(T70&lt;256,62,IF(T70&lt;258,63,IF(T70&lt;260,64,IF(T70&lt;262,65,IF(T70&lt;264,66,IF(T70&lt;266,67,IF(T70&lt;268,68,IF(T70&lt;270,69,IF(T70&lt;272,70,IF(T70&lt;274,71,IF(T70&lt;276,72,IF(T70&lt;278,73,IF(T70&lt;280,74,IF(T70&lt;282,75,IF(T70&lt;284,76,))))))))))))))))))</f>
        <v>67</v>
      </c>
      <c r="V70" s="75">
        <f t="shared" ref="V70:V133" si="38">IF(T70&lt;145,0,IF(T70&lt;149,1,IF(T70&lt;153,2,IF(T70&lt;157,3,IF(T70&lt;161,4,IF(T70&lt;164,5,IF(T70&lt;167,6,IF(T70&lt;170,7,IF(T70&lt;173,8,IF(T70&lt;176,9,IF(T70&lt;179,10,IF(T70&lt;182,11,IF(T70&lt;185,12,IF(T70&lt;187,13,IF(T70&lt;189,14,IF(T70&lt;191,15,IF(T70&lt;193,16,IF(T70&lt;195,17,IF(T70&lt;197,18,IF(T70&lt;199,19,IF(T70&lt;201,20,IF(T70&lt;203,21,IF(T70&lt;205,22,IF(T70&lt;207,23,IF(T70&lt;209,24,IF(T70&lt;211,25,IF(T70&lt;212,26,IF(T70&lt;213,27,IF(T70&lt;214,28,IF(T70&lt;215,29,IF(T70&lt;216,30,IF(T70&lt;217,31,IF(T70&lt;218,32,IF(T70&lt;219,33,IF(T70&lt;220,34,IF(T70&lt;221,35,IF(T70&lt;222,36,IF(T70&lt;223,37,IF(T70&lt;224,38,IF(T70&lt;225,39,IF(T70&lt;226,40,IF(T70&lt;227,41,IF(T70&lt;228,42,IF(T70&lt;229,43,IF(T70&lt;230,44,IF(T70&lt;231,45,IF(T70&lt;232,46,IF(T70&lt;233,47,IF(T70&lt;234,48,IF(T70&lt;235,49,IF(T70&lt;236,50,IF(T70&lt;237,51,IF(T70&lt;238,52,IF(T70&lt;239,53,IF(T70&lt;240,54,IF(T70&lt;242,55,IF(T70&lt;244,56,IF(T70&lt;246,57,IF(T70&lt;248,58,IF(T70&lt;250,59,))))))))))))))))))))))))))))))))))))))))))))))))))))))))))))</f>
        <v>0</v>
      </c>
      <c r="W70" s="75">
        <f t="shared" ref="W70:W133" si="39">U70+V70</f>
        <v>67</v>
      </c>
      <c r="X70" s="75">
        <f t="shared" ref="X70:X133" si="40">W70</f>
        <v>67</v>
      </c>
      <c r="Y70" s="76">
        <v>7</v>
      </c>
      <c r="Z70" s="75">
        <f t="shared" ref="Z70:Z133" si="41">IF(Y70&lt;23,0,IF(Y70&lt;23.5,60,IF(Y70&lt;24,61,IF(Y70&lt;25,62,IF(Y70&lt;26,63,IF(Y70&lt;27,64,IF(Y70&lt;28,65,IF(Y70&lt;29,66,IF(Y70&lt;30,67,IF(Y70&lt;31,68,IF(Y70&lt;32,69,IF(Y70&lt;33,70,IF(Y70&lt;40,71,)))))))))))))</f>
        <v>0</v>
      </c>
      <c r="AA70" s="75">
        <f t="shared" ref="AA70:AA133" si="42">IF(Y70&lt;-5,0,IF(Y70&lt;-4,1,IF(Y70&lt;-3,2,IF(Y70&lt;-2,3,IF(Y70&lt;-1.5,4,IF(Y70&lt;-1,5,IF(Y70&lt;-0.5,6,IF(Y70&lt;0,7,IF(Y70&lt;0.5,8,IF(Y70&lt;1,9,IF(Y70&lt;1.5,10,IF(Y70&lt;2,11,IF(Y70&lt;2.5,12,IF(Y70&lt;3,13,IF(Y70&lt;3.5,14,IF(Y70&lt;4,15,IF(Y70&lt;4.5,16,IF(Y70&lt;5,17,IF(Y70&lt;5.5,18,IF(Y70&lt;6,19,IF(Y70&lt;6.5,20,IF(Y70&lt;7,21,IF(Y70&lt;7.5,22,IF(Y70&lt;8,23,IF(Y70&lt;8.5,24,IF(Y70&lt;9,25,IF(Y70&lt;9.5,26,IF(Y70&lt;10,27,IF(Y70&lt;10.5,28,IF(Y70&lt;11,29,IF(Y70&lt;11.6,30,IF(Y70&lt;12,31,IF(Y70&lt;12.5,32,IF(Y70&lt;12.6,33,IF(Y70&lt;13,34,IF(Y70&lt;13.5,35,IF(Y70&lt;13.7,36,IF(Y70&lt;14,37,IF(Y70&lt;14.5,38,IF(Y70&lt;14.7,39,IF(Y70&lt;15,40,IF(Y70&lt;15.5,41,IF(Y70&lt;15.6,42,IF(Y70&lt;16,43,IF(Y70&lt;16.5,44,IF(Y70&lt;16.6,45,IF(Y70&lt;17,46,IF(Y70&lt;17.5,47,IF(Y70&lt;17.6,48,IF(Y70&lt;18,49,IF(Y70&lt;18.5,50,IF(Y70&lt;19,51,IF(Y70&lt;19.5,52,IF(Y70&lt;20,53,IF(Y70&lt;20.5,54,IF(Y70&lt;21,55,IF(Y70&lt;21.5,56,IF(Y70&lt;22,57,IF(Y70&lt;22.5,58,IF(Y70&lt;23,59,))))))))))))))))))))))))))))))))))))))))))))))))))))))))))))</f>
        <v>22</v>
      </c>
      <c r="AB70" s="75">
        <f t="shared" ref="AB70:AB133" si="43">Z70+AA70</f>
        <v>22</v>
      </c>
      <c r="AC70" s="75">
        <f t="shared" ref="AC70:AC133" si="44">AB70</f>
        <v>22</v>
      </c>
      <c r="AD70" s="78">
        <f t="shared" ref="AD70:AD133" si="45">H70+M70+S70+X70+AC70</f>
        <v>171</v>
      </c>
      <c r="AE70" s="78">
        <f t="shared" ref="AE70:AE133" si="46">AD70</f>
        <v>171</v>
      </c>
      <c r="AF70" s="78">
        <f t="shared" ref="AF70:AF133" si="47">IF(ISNUMBER(AE70),RANK(AE70,$AE$6:$AE$217,0),"")</f>
        <v>70</v>
      </c>
    </row>
    <row r="71" spans="1:34" s="79" customFormat="1" x14ac:dyDescent="0.25">
      <c r="A71" s="71">
        <v>66</v>
      </c>
      <c r="B71" s="72" t="s">
        <v>205</v>
      </c>
      <c r="C71" s="73">
        <v>19</v>
      </c>
      <c r="D71" s="74">
        <v>7</v>
      </c>
      <c r="E71" s="75">
        <f t="shared" si="27"/>
        <v>56</v>
      </c>
      <c r="F71" s="75">
        <f t="shared" si="28"/>
        <v>0</v>
      </c>
      <c r="G71" s="75">
        <f t="shared" si="29"/>
        <v>56</v>
      </c>
      <c r="H71" s="75">
        <f t="shared" si="30"/>
        <v>56</v>
      </c>
      <c r="I71" s="76">
        <v>14</v>
      </c>
      <c r="J71" s="75">
        <f t="shared" si="31"/>
        <v>46</v>
      </c>
      <c r="K71" s="75">
        <f t="shared" si="32"/>
        <v>0</v>
      </c>
      <c r="L71" s="75">
        <f t="shared" si="33"/>
        <v>46</v>
      </c>
      <c r="M71" s="75">
        <f t="shared" si="34"/>
        <v>46</v>
      </c>
      <c r="N71" s="75">
        <v>60</v>
      </c>
      <c r="O71" s="75">
        <f t="shared" ref="O71:O102" si="48">IF(N71&gt;1.567,0,IF(N71&gt;1.56,60,IF(N71&gt;1.554,61,IF(N71&gt;1.548,62,IF(N71&gt;1.542,63,IF(N71&gt;1.536,64,IF(N71&gt;1.53,65,IF(N71&gt;1.524,66,IF(N71&gt;1.518,67,IF(N71&gt;1.512,68,IF(N71&gt;1.506,69,IF(N71&gt;1.5,70,IF(N71&gt;1.494,71,IF(N71&gt;1.488,72,IF(N71&gt;1.482,73,IF(N71&gt;1.477,74,IF(N71&gt;1.473,75,IF(N71&gt;1.469,76,IF(N71&gt;1.464,77,IF(N71&gt;1.46,78,IF(N71&gt;1.455,79,IF(N71&gt;1.451,80,IF(N71&gt;1.447,81,IF(N71&gt;1.443,82,IF(N71&gt;1.439,83,IF(N71&gt;1.435,84,IF(N71&gt;1.432,85,IF(N71&gt;1.428,86,IF(N71&gt;1.425,87,IF(N71&gt;1.422,88,IF(N71&gt;1.419,89,IF(N71&gt;1.416,90,IF(N71&gt;1.413,91,IF(N71&gt;1.41,92,IF(N71&gt;1.407,93,IF(N71&gt;1.404,94,IF(N71&gt;1.401,95,IF(N71&gt;1.398,96,IF(N71&gt;1.395,97,IF(N71&gt;1.392,98,IF(N71&gt;1.389,99,IF(N71&gt;1.386,100,IF(N71&gt;1.383,101,IF(N71&gt;1.38,102,IF(N71&gt;1.378,103,IF(N71&gt;1.375,104,IF(N71&gt;1.372,105,IF(N71&gt;1.37,106,IF(N71&gt;1.367,107,IF(N71&gt;1.365,108,IF(N71&gt;1.362,109,IF(N71&gt;1.359,110,IF(N71&gt;1.357,111,IF(N71&gt;1.354,112,IF(N71&gt;1.351,113,IF(N71&gt;1.348,114,IF(N71&gt;1.346,115,IF(N71&gt;1.343,116,IF(N71&gt;1.341,117,IF(N71&gt;1.338,118,IF(N71&gt;1.336,119,)))))))))))))))))))))))))))))))))))))))))))))))))))))))))))))</f>
        <v>0</v>
      </c>
      <c r="P71" s="75">
        <f t="shared" ref="P71:P106" si="49">IF(N71&gt;3.015,0,IF(N71&gt;3.001,1,IF(N71&gt;2.587,2,IF(N71&gt;2.573,3,IF(N71&gt;2.559,4,IF(N71&gt;2.545,5,IF(N71&gt;2.531,6,IF(N71&gt;2.517,7,IF(N71&gt;2.503,8,IF(N71&gt;2.489,9,IF(N71&gt;2.475,10,IF(N71&gt;2.461,11,IF(N71&gt;2.448,12,IF(N71&gt;2.435,13,IF(N71&gt;2.422,14,IF(N71&gt;2.409,15,IF(N71&gt;2.396,16,IF(N71&gt;2.383,17,IF(N71&gt;2.37,18,IF(N71&gt;2.357,19,IF(N71&gt;2.344,20,IF(N71&gt;2.332,21,IF(N71&gt;2.32,22,IF(N71&gt;2.308,23,IF(N71&gt;2.296,24,IF(N71&gt;2.284,25,IF(N71&gt;2.272,26,IF(N71&gt;2.26,27,IF(N71&gt;2.248,28,IF(N71&gt;2.236,29,IF(N71&gt;2.225,30,IF(N71&gt;2.214,31,IF(N71&gt;2.203,32,IF(N71&gt;2.192,33,IF(N71&gt;2.181,34,IF(N71&gt;2.17,35,IF(N71&gt;2.16,36,IF(N71&gt;2.15,37,IF(N71&gt;2.14,38,IF(N71&gt;2.131,39,IF(N71&gt;2.122,40,IF(N71&gt;2.113,41,IF(N71&gt;2.104,42,IF(N71&gt;2.095,43,IF(N71&gt;2.086,44,IF(N71&gt;2.077,45,IF(N71&gt;2.068,46,IF(N71&gt;2.059,47,IF(N71&gt;2.05,48,IF(N71&gt;2.042,49,IF(N71&gt;2.034,50,IF(N71&gt;2.026,51,IF(N71&gt;2.018,52,IF(N71&gt;2.01,53,IF(N71&gt;2.002,54,IF(N71&gt;1.595,55,IF(N71&gt;1.588,56,IF(N71&gt;1.581,57,IF(N71&gt;1.574,58,IF(N71&gt;1.567,59,))))))))))))))))))))))))))))))))))))))))))))))))))))))))))))</f>
        <v>0</v>
      </c>
      <c r="Q71" s="75"/>
      <c r="R71" s="75">
        <f t="shared" si="35"/>
        <v>0</v>
      </c>
      <c r="S71" s="75">
        <f t="shared" si="36"/>
        <v>0</v>
      </c>
      <c r="T71" s="77">
        <v>230</v>
      </c>
      <c r="U71" s="75">
        <f t="shared" si="37"/>
        <v>0</v>
      </c>
      <c r="V71" s="75">
        <f t="shared" si="38"/>
        <v>45</v>
      </c>
      <c r="W71" s="75">
        <f t="shared" si="39"/>
        <v>45</v>
      </c>
      <c r="X71" s="75">
        <f t="shared" si="40"/>
        <v>45</v>
      </c>
      <c r="Y71" s="76">
        <v>11</v>
      </c>
      <c r="Z71" s="75">
        <f t="shared" si="41"/>
        <v>0</v>
      </c>
      <c r="AA71" s="75">
        <f t="shared" si="42"/>
        <v>30</v>
      </c>
      <c r="AB71" s="75">
        <f t="shared" si="43"/>
        <v>30</v>
      </c>
      <c r="AC71" s="75">
        <f t="shared" si="44"/>
        <v>30</v>
      </c>
      <c r="AD71" s="78">
        <f t="shared" si="45"/>
        <v>177</v>
      </c>
      <c r="AE71" s="78">
        <f t="shared" si="46"/>
        <v>177</v>
      </c>
      <c r="AF71" s="80">
        <f t="shared" si="47"/>
        <v>57</v>
      </c>
    </row>
    <row r="72" spans="1:34" s="79" customFormat="1" x14ac:dyDescent="0.25">
      <c r="A72" s="71">
        <v>67</v>
      </c>
      <c r="B72" s="72" t="s">
        <v>206</v>
      </c>
      <c r="C72" s="73">
        <v>19</v>
      </c>
      <c r="D72" s="74">
        <v>10.4</v>
      </c>
      <c r="E72" s="75">
        <f t="shared" si="27"/>
        <v>0</v>
      </c>
      <c r="F72" s="75">
        <f t="shared" si="28"/>
        <v>0</v>
      </c>
      <c r="G72" s="75">
        <f t="shared" si="29"/>
        <v>0</v>
      </c>
      <c r="H72" s="75">
        <f t="shared" si="30"/>
        <v>0</v>
      </c>
      <c r="I72" s="76">
        <v>4</v>
      </c>
      <c r="J72" s="75">
        <f t="shared" si="31"/>
        <v>0</v>
      </c>
      <c r="K72" s="75">
        <f t="shared" si="32"/>
        <v>10</v>
      </c>
      <c r="L72" s="75">
        <f t="shared" si="33"/>
        <v>10</v>
      </c>
      <c r="M72" s="75">
        <f t="shared" si="34"/>
        <v>10</v>
      </c>
      <c r="N72" s="75">
        <v>60</v>
      </c>
      <c r="O72" s="75">
        <f t="shared" si="48"/>
        <v>0</v>
      </c>
      <c r="P72" s="75">
        <f t="shared" si="49"/>
        <v>0</v>
      </c>
      <c r="Q72" s="75"/>
      <c r="R72" s="75">
        <f t="shared" si="35"/>
        <v>0</v>
      </c>
      <c r="S72" s="75">
        <f t="shared" si="36"/>
        <v>0</v>
      </c>
      <c r="T72" s="77">
        <v>260</v>
      </c>
      <c r="U72" s="75">
        <f t="shared" si="37"/>
        <v>65</v>
      </c>
      <c r="V72" s="75">
        <f t="shared" si="38"/>
        <v>0</v>
      </c>
      <c r="W72" s="75">
        <f t="shared" si="39"/>
        <v>65</v>
      </c>
      <c r="X72" s="75">
        <f t="shared" si="40"/>
        <v>65</v>
      </c>
      <c r="Y72" s="76">
        <v>23</v>
      </c>
      <c r="Z72" s="75">
        <f t="shared" si="41"/>
        <v>60</v>
      </c>
      <c r="AA72" s="75">
        <f t="shared" si="42"/>
        <v>0</v>
      </c>
      <c r="AB72" s="75">
        <f t="shared" si="43"/>
        <v>60</v>
      </c>
      <c r="AC72" s="75">
        <f t="shared" si="44"/>
        <v>60</v>
      </c>
      <c r="AD72" s="78">
        <f t="shared" si="45"/>
        <v>135</v>
      </c>
      <c r="AE72" s="78">
        <f t="shared" si="46"/>
        <v>135</v>
      </c>
      <c r="AF72" s="78">
        <f t="shared" si="47"/>
        <v>141</v>
      </c>
      <c r="AH72" s="79">
        <f>SUM(H68:H71,M68:M71,X69:X72,AC68:AC69,AC71:AC72)</f>
        <v>810</v>
      </c>
    </row>
    <row r="73" spans="1:34" x14ac:dyDescent="0.25">
      <c r="A73" s="43">
        <v>68</v>
      </c>
      <c r="B73" s="44" t="s">
        <v>207</v>
      </c>
      <c r="C73" s="45">
        <v>50</v>
      </c>
      <c r="D73" s="46">
        <v>7</v>
      </c>
      <c r="E73" s="14">
        <f t="shared" si="27"/>
        <v>56</v>
      </c>
      <c r="F73" s="14">
        <f t="shared" si="28"/>
        <v>0</v>
      </c>
      <c r="G73" s="14">
        <f t="shared" si="29"/>
        <v>56</v>
      </c>
      <c r="H73" s="15">
        <f t="shared" si="30"/>
        <v>56</v>
      </c>
      <c r="I73" s="47">
        <v>13</v>
      </c>
      <c r="J73" s="14">
        <f t="shared" si="31"/>
        <v>0</v>
      </c>
      <c r="K73" s="14">
        <f t="shared" si="32"/>
        <v>42</v>
      </c>
      <c r="L73" s="14">
        <f t="shared" si="33"/>
        <v>42</v>
      </c>
      <c r="M73" s="15">
        <f t="shared" si="34"/>
        <v>42</v>
      </c>
      <c r="N73" s="16">
        <v>60</v>
      </c>
      <c r="O73" s="16">
        <f t="shared" si="48"/>
        <v>0</v>
      </c>
      <c r="P73" s="16">
        <f t="shared" si="49"/>
        <v>0</v>
      </c>
      <c r="Q73" s="16"/>
      <c r="R73" s="16">
        <f t="shared" si="35"/>
        <v>0</v>
      </c>
      <c r="S73" s="16">
        <f t="shared" si="36"/>
        <v>0</v>
      </c>
      <c r="T73" s="50">
        <v>258</v>
      </c>
      <c r="U73" s="16">
        <f t="shared" si="37"/>
        <v>64</v>
      </c>
      <c r="V73" s="16">
        <f t="shared" si="38"/>
        <v>0</v>
      </c>
      <c r="W73" s="16">
        <f t="shared" si="39"/>
        <v>64</v>
      </c>
      <c r="X73" s="15">
        <f t="shared" si="40"/>
        <v>64</v>
      </c>
      <c r="Y73" s="47">
        <v>13</v>
      </c>
      <c r="Z73" s="16">
        <f t="shared" si="41"/>
        <v>0</v>
      </c>
      <c r="AA73" s="16">
        <f t="shared" si="42"/>
        <v>35</v>
      </c>
      <c r="AB73" s="16">
        <f t="shared" si="43"/>
        <v>35</v>
      </c>
      <c r="AC73" s="15">
        <f t="shared" si="44"/>
        <v>35</v>
      </c>
      <c r="AD73" s="18">
        <f t="shared" si="45"/>
        <v>197</v>
      </c>
      <c r="AE73" s="19">
        <f t="shared" si="46"/>
        <v>197</v>
      </c>
      <c r="AF73" s="19">
        <f t="shared" si="47"/>
        <v>25</v>
      </c>
    </row>
    <row r="74" spans="1:34" x14ac:dyDescent="0.25">
      <c r="A74" s="43">
        <v>69</v>
      </c>
      <c r="B74" s="44" t="s">
        <v>208</v>
      </c>
      <c r="C74" s="45">
        <v>50</v>
      </c>
      <c r="D74" s="46">
        <v>6.9</v>
      </c>
      <c r="E74" s="14">
        <f t="shared" si="27"/>
        <v>59</v>
      </c>
      <c r="F74" s="14">
        <f t="shared" si="28"/>
        <v>0</v>
      </c>
      <c r="G74" s="14">
        <f t="shared" si="29"/>
        <v>59</v>
      </c>
      <c r="H74" s="15">
        <f t="shared" si="30"/>
        <v>59</v>
      </c>
      <c r="I74" s="47">
        <v>8</v>
      </c>
      <c r="J74" s="14">
        <f t="shared" si="31"/>
        <v>0</v>
      </c>
      <c r="K74" s="14">
        <f t="shared" si="32"/>
        <v>22</v>
      </c>
      <c r="L74" s="14">
        <f t="shared" si="33"/>
        <v>22</v>
      </c>
      <c r="M74" s="15">
        <f t="shared" si="34"/>
        <v>22</v>
      </c>
      <c r="N74" s="16">
        <v>60</v>
      </c>
      <c r="O74" s="16">
        <f t="shared" si="48"/>
        <v>0</v>
      </c>
      <c r="P74" s="16">
        <f t="shared" si="49"/>
        <v>0</v>
      </c>
      <c r="Q74" s="16"/>
      <c r="R74" s="16">
        <f t="shared" si="35"/>
        <v>0</v>
      </c>
      <c r="S74" s="16">
        <f t="shared" si="36"/>
        <v>0</v>
      </c>
      <c r="T74" s="50">
        <v>250</v>
      </c>
      <c r="U74" s="16">
        <f t="shared" si="37"/>
        <v>60</v>
      </c>
      <c r="V74" s="16">
        <f t="shared" si="38"/>
        <v>0</v>
      </c>
      <c r="W74" s="16">
        <f t="shared" si="39"/>
        <v>60</v>
      </c>
      <c r="X74" s="15">
        <f t="shared" si="40"/>
        <v>60</v>
      </c>
      <c r="Y74" s="47">
        <v>10.5</v>
      </c>
      <c r="Z74" s="16">
        <f t="shared" si="41"/>
        <v>0</v>
      </c>
      <c r="AA74" s="16">
        <f t="shared" si="42"/>
        <v>29</v>
      </c>
      <c r="AB74" s="16">
        <f t="shared" si="43"/>
        <v>29</v>
      </c>
      <c r="AC74" s="15">
        <f t="shared" si="44"/>
        <v>29</v>
      </c>
      <c r="AD74" s="18">
        <f t="shared" si="45"/>
        <v>170</v>
      </c>
      <c r="AE74" s="19">
        <f t="shared" si="46"/>
        <v>170</v>
      </c>
      <c r="AF74" s="19">
        <f t="shared" si="47"/>
        <v>73</v>
      </c>
    </row>
    <row r="75" spans="1:34" x14ac:dyDescent="0.25">
      <c r="A75" s="43">
        <v>70</v>
      </c>
      <c r="B75" s="44" t="s">
        <v>209</v>
      </c>
      <c r="C75" s="45">
        <v>50</v>
      </c>
      <c r="D75" s="46">
        <v>7.1</v>
      </c>
      <c r="E75" s="14">
        <f t="shared" si="27"/>
        <v>53</v>
      </c>
      <c r="F75" s="14">
        <f t="shared" si="28"/>
        <v>0</v>
      </c>
      <c r="G75" s="14">
        <f t="shared" si="29"/>
        <v>53</v>
      </c>
      <c r="H75" s="15">
        <f t="shared" si="30"/>
        <v>53</v>
      </c>
      <c r="I75" s="47">
        <v>15</v>
      </c>
      <c r="J75" s="14">
        <f t="shared" si="31"/>
        <v>50</v>
      </c>
      <c r="K75" s="14">
        <f t="shared" si="32"/>
        <v>0</v>
      </c>
      <c r="L75" s="14">
        <f t="shared" si="33"/>
        <v>50</v>
      </c>
      <c r="M75" s="15">
        <f t="shared" si="34"/>
        <v>50</v>
      </c>
      <c r="N75" s="16">
        <v>60</v>
      </c>
      <c r="O75" s="16">
        <f t="shared" si="48"/>
        <v>0</v>
      </c>
      <c r="P75" s="16">
        <f t="shared" si="49"/>
        <v>0</v>
      </c>
      <c r="Q75" s="16"/>
      <c r="R75" s="16">
        <f t="shared" si="35"/>
        <v>0</v>
      </c>
      <c r="S75" s="16">
        <f t="shared" si="36"/>
        <v>0</v>
      </c>
      <c r="T75" s="50">
        <v>245</v>
      </c>
      <c r="U75" s="16">
        <f t="shared" si="37"/>
        <v>0</v>
      </c>
      <c r="V75" s="16">
        <f t="shared" si="38"/>
        <v>57</v>
      </c>
      <c r="W75" s="16">
        <f t="shared" si="39"/>
        <v>57</v>
      </c>
      <c r="X75" s="15">
        <f t="shared" si="40"/>
        <v>57</v>
      </c>
      <c r="Y75" s="47">
        <v>16</v>
      </c>
      <c r="Z75" s="16">
        <f t="shared" si="41"/>
        <v>0</v>
      </c>
      <c r="AA75" s="16">
        <f t="shared" si="42"/>
        <v>44</v>
      </c>
      <c r="AB75" s="16">
        <f t="shared" si="43"/>
        <v>44</v>
      </c>
      <c r="AC75" s="15">
        <f t="shared" si="44"/>
        <v>44</v>
      </c>
      <c r="AD75" s="18">
        <f t="shared" si="45"/>
        <v>204</v>
      </c>
      <c r="AE75" s="19">
        <f t="shared" si="46"/>
        <v>204</v>
      </c>
      <c r="AF75" s="19">
        <f t="shared" si="47"/>
        <v>14</v>
      </c>
    </row>
    <row r="76" spans="1:34" x14ac:dyDescent="0.25">
      <c r="A76" s="43">
        <v>71</v>
      </c>
      <c r="B76" s="44" t="s">
        <v>210</v>
      </c>
      <c r="C76" s="45">
        <v>50</v>
      </c>
      <c r="D76" s="46">
        <v>7.2</v>
      </c>
      <c r="E76" s="14">
        <f t="shared" si="27"/>
        <v>50</v>
      </c>
      <c r="F76" s="14">
        <f t="shared" si="28"/>
        <v>0</v>
      </c>
      <c r="G76" s="14">
        <f t="shared" si="29"/>
        <v>50</v>
      </c>
      <c r="H76" s="15">
        <f t="shared" si="30"/>
        <v>50</v>
      </c>
      <c r="I76" s="47">
        <v>15</v>
      </c>
      <c r="J76" s="14">
        <f t="shared" si="31"/>
        <v>50</v>
      </c>
      <c r="K76" s="14">
        <f t="shared" si="32"/>
        <v>0</v>
      </c>
      <c r="L76" s="14">
        <f t="shared" si="33"/>
        <v>50</v>
      </c>
      <c r="M76" s="15">
        <f t="shared" si="34"/>
        <v>50</v>
      </c>
      <c r="N76" s="16">
        <v>60</v>
      </c>
      <c r="O76" s="16">
        <f t="shared" si="48"/>
        <v>0</v>
      </c>
      <c r="P76" s="16">
        <f t="shared" si="49"/>
        <v>0</v>
      </c>
      <c r="Q76" s="16"/>
      <c r="R76" s="16">
        <f t="shared" si="35"/>
        <v>0</v>
      </c>
      <c r="S76" s="16">
        <f t="shared" si="36"/>
        <v>0</v>
      </c>
      <c r="T76" s="50">
        <v>235</v>
      </c>
      <c r="U76" s="16">
        <f t="shared" si="37"/>
        <v>0</v>
      </c>
      <c r="V76" s="16">
        <f t="shared" si="38"/>
        <v>50</v>
      </c>
      <c r="W76" s="16">
        <f t="shared" si="39"/>
        <v>50</v>
      </c>
      <c r="X76" s="15">
        <f t="shared" si="40"/>
        <v>50</v>
      </c>
      <c r="Y76" s="47">
        <v>12</v>
      </c>
      <c r="Z76" s="16">
        <f t="shared" si="41"/>
        <v>0</v>
      </c>
      <c r="AA76" s="16">
        <f t="shared" si="42"/>
        <v>32</v>
      </c>
      <c r="AB76" s="16">
        <f t="shared" si="43"/>
        <v>32</v>
      </c>
      <c r="AC76" s="15">
        <f t="shared" si="44"/>
        <v>32</v>
      </c>
      <c r="AD76" s="18">
        <f t="shared" si="45"/>
        <v>182</v>
      </c>
      <c r="AE76" s="19">
        <f t="shared" si="46"/>
        <v>182</v>
      </c>
      <c r="AF76" s="19">
        <f t="shared" si="47"/>
        <v>49</v>
      </c>
      <c r="AH76">
        <f>SUM(H73:H76,M73:M76,X73:X76,AC73:AC76)</f>
        <v>753</v>
      </c>
    </row>
    <row r="77" spans="1:34" s="79" customFormat="1" x14ac:dyDescent="0.25">
      <c r="A77" s="71">
        <v>72</v>
      </c>
      <c r="B77" s="72" t="s">
        <v>219</v>
      </c>
      <c r="C77" s="73">
        <v>23</v>
      </c>
      <c r="D77" s="74">
        <v>6.9</v>
      </c>
      <c r="E77" s="75">
        <f t="shared" si="27"/>
        <v>59</v>
      </c>
      <c r="F77" s="75">
        <f t="shared" si="28"/>
        <v>0</v>
      </c>
      <c r="G77" s="75">
        <f t="shared" si="29"/>
        <v>59</v>
      </c>
      <c r="H77" s="75">
        <f t="shared" si="30"/>
        <v>59</v>
      </c>
      <c r="I77" s="76">
        <v>18</v>
      </c>
      <c r="J77" s="75">
        <f t="shared" si="31"/>
        <v>59</v>
      </c>
      <c r="K77" s="75">
        <f t="shared" si="32"/>
        <v>0</v>
      </c>
      <c r="L77" s="75">
        <f t="shared" si="33"/>
        <v>59</v>
      </c>
      <c r="M77" s="75">
        <f t="shared" si="34"/>
        <v>59</v>
      </c>
      <c r="N77" s="75">
        <v>60</v>
      </c>
      <c r="O77" s="75">
        <f t="shared" si="48"/>
        <v>0</v>
      </c>
      <c r="P77" s="75">
        <f t="shared" si="49"/>
        <v>0</v>
      </c>
      <c r="Q77" s="75"/>
      <c r="R77" s="75">
        <f t="shared" si="35"/>
        <v>0</v>
      </c>
      <c r="S77" s="75">
        <f t="shared" si="36"/>
        <v>0</v>
      </c>
      <c r="T77" s="77">
        <v>243</v>
      </c>
      <c r="U77" s="75">
        <f t="shared" si="37"/>
        <v>0</v>
      </c>
      <c r="V77" s="75">
        <f t="shared" si="38"/>
        <v>56</v>
      </c>
      <c r="W77" s="75">
        <f t="shared" si="39"/>
        <v>56</v>
      </c>
      <c r="X77" s="75">
        <f t="shared" si="40"/>
        <v>56</v>
      </c>
      <c r="Y77" s="76">
        <v>17</v>
      </c>
      <c r="Z77" s="75">
        <f t="shared" si="41"/>
        <v>0</v>
      </c>
      <c r="AA77" s="75">
        <f t="shared" si="42"/>
        <v>47</v>
      </c>
      <c r="AB77" s="75">
        <f t="shared" si="43"/>
        <v>47</v>
      </c>
      <c r="AC77" s="75">
        <f t="shared" si="44"/>
        <v>47</v>
      </c>
      <c r="AD77" s="78">
        <f t="shared" si="45"/>
        <v>221</v>
      </c>
      <c r="AE77" s="78">
        <f t="shared" si="46"/>
        <v>221</v>
      </c>
      <c r="AF77" s="78">
        <f t="shared" si="47"/>
        <v>5</v>
      </c>
    </row>
    <row r="78" spans="1:34" s="79" customFormat="1" x14ac:dyDescent="0.25">
      <c r="A78" s="71">
        <v>73</v>
      </c>
      <c r="B78" s="72" t="s">
        <v>220</v>
      </c>
      <c r="C78" s="73">
        <v>23</v>
      </c>
      <c r="D78" s="74">
        <v>7.2</v>
      </c>
      <c r="E78" s="75">
        <f t="shared" si="27"/>
        <v>50</v>
      </c>
      <c r="F78" s="75">
        <f t="shared" si="28"/>
        <v>0</v>
      </c>
      <c r="G78" s="75">
        <f t="shared" si="29"/>
        <v>50</v>
      </c>
      <c r="H78" s="75">
        <f t="shared" si="30"/>
        <v>50</v>
      </c>
      <c r="I78" s="76">
        <v>20</v>
      </c>
      <c r="J78" s="75">
        <f t="shared" si="31"/>
        <v>63</v>
      </c>
      <c r="K78" s="75">
        <f t="shared" si="32"/>
        <v>0</v>
      </c>
      <c r="L78" s="75">
        <f t="shared" si="33"/>
        <v>63</v>
      </c>
      <c r="M78" s="75">
        <f t="shared" si="34"/>
        <v>63</v>
      </c>
      <c r="N78" s="75">
        <v>60</v>
      </c>
      <c r="O78" s="75">
        <f t="shared" si="48"/>
        <v>0</v>
      </c>
      <c r="P78" s="75">
        <f t="shared" si="49"/>
        <v>0</v>
      </c>
      <c r="Q78" s="75"/>
      <c r="R78" s="75">
        <f t="shared" si="35"/>
        <v>0</v>
      </c>
      <c r="S78" s="75">
        <f t="shared" si="36"/>
        <v>0</v>
      </c>
      <c r="T78" s="77">
        <v>250</v>
      </c>
      <c r="U78" s="75">
        <f t="shared" si="37"/>
        <v>60</v>
      </c>
      <c r="V78" s="75">
        <f t="shared" si="38"/>
        <v>0</v>
      </c>
      <c r="W78" s="75">
        <f t="shared" si="39"/>
        <v>60</v>
      </c>
      <c r="X78" s="75">
        <f t="shared" si="40"/>
        <v>60</v>
      </c>
      <c r="Y78" s="76">
        <v>3</v>
      </c>
      <c r="Z78" s="75">
        <f t="shared" si="41"/>
        <v>0</v>
      </c>
      <c r="AA78" s="75">
        <f t="shared" si="42"/>
        <v>14</v>
      </c>
      <c r="AB78" s="75">
        <f t="shared" si="43"/>
        <v>14</v>
      </c>
      <c r="AC78" s="75">
        <f t="shared" si="44"/>
        <v>14</v>
      </c>
      <c r="AD78" s="78">
        <f t="shared" si="45"/>
        <v>187</v>
      </c>
      <c r="AE78" s="78">
        <f t="shared" si="46"/>
        <v>187</v>
      </c>
      <c r="AF78" s="78">
        <f t="shared" si="47"/>
        <v>38</v>
      </c>
    </row>
    <row r="79" spans="1:34" s="79" customFormat="1" x14ac:dyDescent="0.25">
      <c r="A79" s="71">
        <v>74</v>
      </c>
      <c r="B79" s="72" t="s">
        <v>221</v>
      </c>
      <c r="C79" s="73">
        <v>23</v>
      </c>
      <c r="D79" s="74">
        <v>7.2</v>
      </c>
      <c r="E79" s="75">
        <f t="shared" si="27"/>
        <v>50</v>
      </c>
      <c r="F79" s="75">
        <f t="shared" si="28"/>
        <v>0</v>
      </c>
      <c r="G79" s="75">
        <f t="shared" si="29"/>
        <v>50</v>
      </c>
      <c r="H79" s="75">
        <f t="shared" si="30"/>
        <v>50</v>
      </c>
      <c r="I79" s="76">
        <v>13</v>
      </c>
      <c r="J79" s="75">
        <f t="shared" si="31"/>
        <v>0</v>
      </c>
      <c r="K79" s="75">
        <f t="shared" si="32"/>
        <v>42</v>
      </c>
      <c r="L79" s="75">
        <f t="shared" si="33"/>
        <v>42</v>
      </c>
      <c r="M79" s="75">
        <f t="shared" si="34"/>
        <v>42</v>
      </c>
      <c r="N79" s="75">
        <v>60</v>
      </c>
      <c r="O79" s="75">
        <f t="shared" si="48"/>
        <v>0</v>
      </c>
      <c r="P79" s="75">
        <f t="shared" si="49"/>
        <v>0</v>
      </c>
      <c r="Q79" s="75"/>
      <c r="R79" s="75">
        <f t="shared" si="35"/>
        <v>0</v>
      </c>
      <c r="S79" s="75">
        <f t="shared" si="36"/>
        <v>0</v>
      </c>
      <c r="T79" s="77">
        <v>242</v>
      </c>
      <c r="U79" s="75">
        <f t="shared" si="37"/>
        <v>0</v>
      </c>
      <c r="V79" s="75">
        <f t="shared" si="38"/>
        <v>56</v>
      </c>
      <c r="W79" s="75">
        <f t="shared" si="39"/>
        <v>56</v>
      </c>
      <c r="X79" s="75">
        <f t="shared" si="40"/>
        <v>56</v>
      </c>
      <c r="Y79" s="76">
        <v>10</v>
      </c>
      <c r="Z79" s="75">
        <f t="shared" si="41"/>
        <v>0</v>
      </c>
      <c r="AA79" s="75">
        <f t="shared" si="42"/>
        <v>28</v>
      </c>
      <c r="AB79" s="75">
        <f t="shared" si="43"/>
        <v>28</v>
      </c>
      <c r="AC79" s="75">
        <f t="shared" si="44"/>
        <v>28</v>
      </c>
      <c r="AD79" s="78">
        <f t="shared" si="45"/>
        <v>176</v>
      </c>
      <c r="AE79" s="78">
        <f t="shared" si="46"/>
        <v>176</v>
      </c>
      <c r="AF79" s="78">
        <f t="shared" si="47"/>
        <v>59</v>
      </c>
    </row>
    <row r="80" spans="1:34" s="79" customFormat="1" x14ac:dyDescent="0.25">
      <c r="A80" s="71">
        <v>75</v>
      </c>
      <c r="B80" s="72" t="s">
        <v>222</v>
      </c>
      <c r="C80" s="73">
        <v>23</v>
      </c>
      <c r="D80" s="74">
        <v>7.3</v>
      </c>
      <c r="E80" s="75">
        <f t="shared" si="27"/>
        <v>46</v>
      </c>
      <c r="F80" s="75">
        <f t="shared" si="28"/>
        <v>0</v>
      </c>
      <c r="G80" s="75">
        <f t="shared" si="29"/>
        <v>46</v>
      </c>
      <c r="H80" s="75">
        <f t="shared" si="30"/>
        <v>46</v>
      </c>
      <c r="I80" s="76">
        <v>14</v>
      </c>
      <c r="J80" s="75">
        <f t="shared" si="31"/>
        <v>46</v>
      </c>
      <c r="K80" s="75">
        <f t="shared" si="32"/>
        <v>0</v>
      </c>
      <c r="L80" s="75">
        <f t="shared" si="33"/>
        <v>46</v>
      </c>
      <c r="M80" s="75">
        <f t="shared" si="34"/>
        <v>46</v>
      </c>
      <c r="N80" s="75">
        <v>60</v>
      </c>
      <c r="O80" s="75">
        <f t="shared" si="48"/>
        <v>0</v>
      </c>
      <c r="P80" s="75">
        <f t="shared" si="49"/>
        <v>0</v>
      </c>
      <c r="Q80" s="75"/>
      <c r="R80" s="75">
        <f t="shared" si="35"/>
        <v>0</v>
      </c>
      <c r="S80" s="75">
        <f t="shared" si="36"/>
        <v>0</v>
      </c>
      <c r="T80" s="77">
        <v>228</v>
      </c>
      <c r="U80" s="75">
        <f t="shared" si="37"/>
        <v>0</v>
      </c>
      <c r="V80" s="75">
        <f t="shared" si="38"/>
        <v>43</v>
      </c>
      <c r="W80" s="75">
        <f t="shared" si="39"/>
        <v>43</v>
      </c>
      <c r="X80" s="75">
        <f t="shared" si="40"/>
        <v>43</v>
      </c>
      <c r="Y80" s="76">
        <v>5.5</v>
      </c>
      <c r="Z80" s="75">
        <f t="shared" si="41"/>
        <v>0</v>
      </c>
      <c r="AA80" s="75">
        <f t="shared" si="42"/>
        <v>19</v>
      </c>
      <c r="AB80" s="75">
        <f t="shared" si="43"/>
        <v>19</v>
      </c>
      <c r="AC80" s="75">
        <f t="shared" si="44"/>
        <v>19</v>
      </c>
      <c r="AD80" s="78">
        <f t="shared" si="45"/>
        <v>154</v>
      </c>
      <c r="AE80" s="78">
        <f t="shared" si="46"/>
        <v>154</v>
      </c>
      <c r="AF80" s="78">
        <f t="shared" si="47"/>
        <v>106</v>
      </c>
    </row>
    <row r="81" spans="1:34" s="79" customFormat="1" x14ac:dyDescent="0.25">
      <c r="A81" s="71">
        <v>76</v>
      </c>
      <c r="B81" s="72" t="s">
        <v>223</v>
      </c>
      <c r="C81" s="73">
        <v>23</v>
      </c>
      <c r="D81" s="74">
        <v>7</v>
      </c>
      <c r="E81" s="75">
        <f t="shared" si="27"/>
        <v>56</v>
      </c>
      <c r="F81" s="75">
        <f t="shared" si="28"/>
        <v>0</v>
      </c>
      <c r="G81" s="75">
        <f t="shared" si="29"/>
        <v>56</v>
      </c>
      <c r="H81" s="75">
        <f t="shared" si="30"/>
        <v>56</v>
      </c>
      <c r="I81" s="76">
        <v>16</v>
      </c>
      <c r="J81" s="75">
        <f t="shared" si="31"/>
        <v>54</v>
      </c>
      <c r="K81" s="75">
        <f t="shared" si="32"/>
        <v>0</v>
      </c>
      <c r="L81" s="75">
        <f t="shared" si="33"/>
        <v>54</v>
      </c>
      <c r="M81" s="75">
        <f t="shared" si="34"/>
        <v>54</v>
      </c>
      <c r="N81" s="75">
        <v>60</v>
      </c>
      <c r="O81" s="75">
        <f t="shared" si="48"/>
        <v>0</v>
      </c>
      <c r="P81" s="75">
        <f t="shared" si="49"/>
        <v>0</v>
      </c>
      <c r="Q81" s="75"/>
      <c r="R81" s="75">
        <f t="shared" si="35"/>
        <v>0</v>
      </c>
      <c r="S81" s="75">
        <f t="shared" si="36"/>
        <v>0</v>
      </c>
      <c r="T81" s="77">
        <v>240</v>
      </c>
      <c r="U81" s="75">
        <f t="shared" si="37"/>
        <v>0</v>
      </c>
      <c r="V81" s="75">
        <f t="shared" si="38"/>
        <v>55</v>
      </c>
      <c r="W81" s="75">
        <f t="shared" si="39"/>
        <v>55</v>
      </c>
      <c r="X81" s="75">
        <f t="shared" si="40"/>
        <v>55</v>
      </c>
      <c r="Y81" s="76">
        <v>12</v>
      </c>
      <c r="Z81" s="75">
        <f t="shared" si="41"/>
        <v>0</v>
      </c>
      <c r="AA81" s="75">
        <f t="shared" si="42"/>
        <v>32</v>
      </c>
      <c r="AB81" s="75">
        <f t="shared" si="43"/>
        <v>32</v>
      </c>
      <c r="AC81" s="75">
        <f t="shared" si="44"/>
        <v>32</v>
      </c>
      <c r="AD81" s="78">
        <f t="shared" si="45"/>
        <v>197</v>
      </c>
      <c r="AE81" s="78">
        <f t="shared" si="46"/>
        <v>197</v>
      </c>
      <c r="AF81" s="78">
        <f t="shared" si="47"/>
        <v>25</v>
      </c>
      <c r="AH81" s="79">
        <f>SUM(H77:H79,H81,M80:M81,M77:M78,X81,X77:X79,AC77,AC79:AC81)</f>
        <v>790</v>
      </c>
    </row>
    <row r="82" spans="1:34" x14ac:dyDescent="0.25">
      <c r="A82" s="43">
        <v>77</v>
      </c>
      <c r="B82" s="44" t="s">
        <v>224</v>
      </c>
      <c r="C82" s="45">
        <v>27</v>
      </c>
      <c r="D82" s="46">
        <v>6.8</v>
      </c>
      <c r="E82" s="14">
        <f t="shared" si="27"/>
        <v>62</v>
      </c>
      <c r="F82" s="14">
        <f t="shared" si="28"/>
        <v>0</v>
      </c>
      <c r="G82" s="14">
        <f t="shared" si="29"/>
        <v>62</v>
      </c>
      <c r="H82" s="15">
        <f t="shared" si="30"/>
        <v>62</v>
      </c>
      <c r="I82" s="47">
        <v>19</v>
      </c>
      <c r="J82" s="14">
        <f t="shared" si="31"/>
        <v>61</v>
      </c>
      <c r="K82" s="14">
        <f t="shared" si="32"/>
        <v>0</v>
      </c>
      <c r="L82" s="14">
        <f t="shared" si="33"/>
        <v>61</v>
      </c>
      <c r="M82" s="15">
        <f t="shared" si="34"/>
        <v>61</v>
      </c>
      <c r="N82" s="16">
        <v>60</v>
      </c>
      <c r="O82" s="16">
        <f t="shared" si="48"/>
        <v>0</v>
      </c>
      <c r="P82" s="16">
        <f t="shared" si="49"/>
        <v>0</v>
      </c>
      <c r="Q82" s="16"/>
      <c r="R82" s="16">
        <f t="shared" si="35"/>
        <v>0</v>
      </c>
      <c r="S82" s="16">
        <f t="shared" si="36"/>
        <v>0</v>
      </c>
      <c r="T82" s="50">
        <v>270</v>
      </c>
      <c r="U82" s="16">
        <f t="shared" si="37"/>
        <v>70</v>
      </c>
      <c r="V82" s="16">
        <f t="shared" si="38"/>
        <v>0</v>
      </c>
      <c r="W82" s="16">
        <f t="shared" si="39"/>
        <v>70</v>
      </c>
      <c r="X82" s="15">
        <f t="shared" si="40"/>
        <v>70</v>
      </c>
      <c r="Y82" s="47">
        <v>15.5</v>
      </c>
      <c r="Z82" s="16">
        <f t="shared" si="41"/>
        <v>0</v>
      </c>
      <c r="AA82" s="16">
        <f t="shared" si="42"/>
        <v>42</v>
      </c>
      <c r="AB82" s="16">
        <f t="shared" si="43"/>
        <v>42</v>
      </c>
      <c r="AC82" s="15">
        <f t="shared" si="44"/>
        <v>42</v>
      </c>
      <c r="AD82" s="18">
        <f t="shared" si="45"/>
        <v>235</v>
      </c>
      <c r="AE82" s="19">
        <f t="shared" si="46"/>
        <v>235</v>
      </c>
      <c r="AF82" s="19">
        <f t="shared" si="47"/>
        <v>1</v>
      </c>
    </row>
    <row r="83" spans="1:34" x14ac:dyDescent="0.25">
      <c r="A83" s="43">
        <v>78</v>
      </c>
      <c r="B83" s="44" t="s">
        <v>225</v>
      </c>
      <c r="C83" s="45">
        <v>27</v>
      </c>
      <c r="D83" s="46">
        <v>6.7</v>
      </c>
      <c r="E83" s="14">
        <f t="shared" si="27"/>
        <v>65</v>
      </c>
      <c r="F83" s="14">
        <f t="shared" si="28"/>
        <v>0</v>
      </c>
      <c r="G83" s="14">
        <f t="shared" si="29"/>
        <v>65</v>
      </c>
      <c r="H83" s="15">
        <f t="shared" si="30"/>
        <v>65</v>
      </c>
      <c r="I83" s="47">
        <v>18</v>
      </c>
      <c r="J83" s="14">
        <f t="shared" si="31"/>
        <v>59</v>
      </c>
      <c r="K83" s="14">
        <f t="shared" si="32"/>
        <v>0</v>
      </c>
      <c r="L83" s="14">
        <f t="shared" si="33"/>
        <v>59</v>
      </c>
      <c r="M83" s="15">
        <f t="shared" si="34"/>
        <v>59</v>
      </c>
      <c r="N83" s="16">
        <v>60</v>
      </c>
      <c r="O83" s="16">
        <f t="shared" si="48"/>
        <v>0</v>
      </c>
      <c r="P83" s="16">
        <f t="shared" si="49"/>
        <v>0</v>
      </c>
      <c r="Q83" s="16"/>
      <c r="R83" s="16">
        <f t="shared" si="35"/>
        <v>0</v>
      </c>
      <c r="S83" s="16">
        <f t="shared" si="36"/>
        <v>0</v>
      </c>
      <c r="T83" s="50">
        <v>265</v>
      </c>
      <c r="U83" s="16">
        <f t="shared" si="37"/>
        <v>67</v>
      </c>
      <c r="V83" s="16">
        <f t="shared" si="38"/>
        <v>0</v>
      </c>
      <c r="W83" s="16">
        <f t="shared" si="39"/>
        <v>67</v>
      </c>
      <c r="X83" s="15">
        <f t="shared" si="40"/>
        <v>67</v>
      </c>
      <c r="Y83" s="47">
        <v>12</v>
      </c>
      <c r="Z83" s="16">
        <f t="shared" si="41"/>
        <v>0</v>
      </c>
      <c r="AA83" s="16">
        <f t="shared" si="42"/>
        <v>32</v>
      </c>
      <c r="AB83" s="16">
        <f t="shared" si="43"/>
        <v>32</v>
      </c>
      <c r="AC83" s="15">
        <f t="shared" si="44"/>
        <v>32</v>
      </c>
      <c r="AD83" s="18">
        <f t="shared" si="45"/>
        <v>223</v>
      </c>
      <c r="AE83" s="19">
        <f t="shared" si="46"/>
        <v>223</v>
      </c>
      <c r="AF83" s="19">
        <f t="shared" si="47"/>
        <v>4</v>
      </c>
    </row>
    <row r="84" spans="1:34" x14ac:dyDescent="0.25">
      <c r="A84" s="43">
        <v>79</v>
      </c>
      <c r="B84" s="44" t="s">
        <v>226</v>
      </c>
      <c r="C84" s="45">
        <v>27</v>
      </c>
      <c r="D84" s="46">
        <v>6.8</v>
      </c>
      <c r="E84" s="14">
        <f t="shared" si="27"/>
        <v>62</v>
      </c>
      <c r="F84" s="14">
        <f t="shared" si="28"/>
        <v>0</v>
      </c>
      <c r="G84" s="14">
        <f t="shared" si="29"/>
        <v>62</v>
      </c>
      <c r="H84" s="15">
        <f t="shared" si="30"/>
        <v>62</v>
      </c>
      <c r="I84" s="47">
        <v>14</v>
      </c>
      <c r="J84" s="14">
        <f t="shared" si="31"/>
        <v>46</v>
      </c>
      <c r="K84" s="14">
        <f t="shared" si="32"/>
        <v>0</v>
      </c>
      <c r="L84" s="14">
        <f t="shared" si="33"/>
        <v>46</v>
      </c>
      <c r="M84" s="15">
        <f t="shared" si="34"/>
        <v>46</v>
      </c>
      <c r="N84" s="16">
        <v>60</v>
      </c>
      <c r="O84" s="16">
        <f t="shared" si="48"/>
        <v>0</v>
      </c>
      <c r="P84" s="16">
        <f t="shared" si="49"/>
        <v>0</v>
      </c>
      <c r="Q84" s="16"/>
      <c r="R84" s="16">
        <f t="shared" si="35"/>
        <v>0</v>
      </c>
      <c r="S84" s="16">
        <f t="shared" si="36"/>
        <v>0</v>
      </c>
      <c r="T84" s="50">
        <v>238</v>
      </c>
      <c r="U84" s="16">
        <f t="shared" si="37"/>
        <v>0</v>
      </c>
      <c r="V84" s="16">
        <f t="shared" si="38"/>
        <v>53</v>
      </c>
      <c r="W84" s="16">
        <f t="shared" si="39"/>
        <v>53</v>
      </c>
      <c r="X84" s="15">
        <f t="shared" si="40"/>
        <v>53</v>
      </c>
      <c r="Y84" s="47">
        <v>21</v>
      </c>
      <c r="Z84" s="16">
        <f t="shared" si="41"/>
        <v>0</v>
      </c>
      <c r="AA84" s="16">
        <f t="shared" si="42"/>
        <v>56</v>
      </c>
      <c r="AB84" s="16">
        <f t="shared" si="43"/>
        <v>56</v>
      </c>
      <c r="AC84" s="15">
        <f t="shared" si="44"/>
        <v>56</v>
      </c>
      <c r="AD84" s="18">
        <f t="shared" si="45"/>
        <v>217</v>
      </c>
      <c r="AE84" s="19">
        <f t="shared" si="46"/>
        <v>217</v>
      </c>
      <c r="AF84" s="19">
        <f t="shared" si="47"/>
        <v>7</v>
      </c>
    </row>
    <row r="85" spans="1:34" x14ac:dyDescent="0.25">
      <c r="A85" s="43">
        <v>80</v>
      </c>
      <c r="B85" s="44" t="s">
        <v>227</v>
      </c>
      <c r="C85" s="45">
        <v>27</v>
      </c>
      <c r="D85" s="46">
        <v>7.4</v>
      </c>
      <c r="E85" s="14">
        <f t="shared" si="27"/>
        <v>42</v>
      </c>
      <c r="F85" s="14">
        <f t="shared" si="28"/>
        <v>0</v>
      </c>
      <c r="G85" s="14">
        <f t="shared" si="29"/>
        <v>42</v>
      </c>
      <c r="H85" s="15">
        <f t="shared" si="30"/>
        <v>42</v>
      </c>
      <c r="I85" s="47">
        <v>8</v>
      </c>
      <c r="J85" s="14">
        <f t="shared" si="31"/>
        <v>0</v>
      </c>
      <c r="K85" s="14">
        <f t="shared" si="32"/>
        <v>22</v>
      </c>
      <c r="L85" s="14">
        <f t="shared" si="33"/>
        <v>22</v>
      </c>
      <c r="M85" s="15">
        <f t="shared" si="34"/>
        <v>22</v>
      </c>
      <c r="N85" s="16">
        <v>60</v>
      </c>
      <c r="O85" s="16">
        <f t="shared" si="48"/>
        <v>0</v>
      </c>
      <c r="P85" s="16">
        <f t="shared" si="49"/>
        <v>0</v>
      </c>
      <c r="Q85" s="16"/>
      <c r="R85" s="16">
        <f t="shared" si="35"/>
        <v>0</v>
      </c>
      <c r="S85" s="16">
        <f t="shared" si="36"/>
        <v>0</v>
      </c>
      <c r="T85" s="50">
        <v>218</v>
      </c>
      <c r="U85" s="16">
        <f t="shared" si="37"/>
        <v>0</v>
      </c>
      <c r="V85" s="16">
        <f t="shared" si="38"/>
        <v>33</v>
      </c>
      <c r="W85" s="16">
        <f t="shared" si="39"/>
        <v>33</v>
      </c>
      <c r="X85" s="15">
        <f t="shared" si="40"/>
        <v>33</v>
      </c>
      <c r="Y85" s="47">
        <v>24</v>
      </c>
      <c r="Z85" s="16">
        <f t="shared" si="41"/>
        <v>62</v>
      </c>
      <c r="AA85" s="16">
        <f t="shared" si="42"/>
        <v>0</v>
      </c>
      <c r="AB85" s="16">
        <f t="shared" si="43"/>
        <v>62</v>
      </c>
      <c r="AC85" s="15">
        <f t="shared" si="44"/>
        <v>62</v>
      </c>
      <c r="AD85" s="18">
        <f t="shared" si="45"/>
        <v>159</v>
      </c>
      <c r="AE85" s="19">
        <f t="shared" si="46"/>
        <v>159</v>
      </c>
      <c r="AF85" s="19">
        <f t="shared" si="47"/>
        <v>95</v>
      </c>
      <c r="AH85">
        <f>SUM(H82:H85,M82:M85,X82:X85,AC82:AC85)</f>
        <v>834</v>
      </c>
    </row>
    <row r="86" spans="1:34" s="79" customFormat="1" x14ac:dyDescent="0.25">
      <c r="A86" s="71">
        <v>81</v>
      </c>
      <c r="B86" s="72" t="s">
        <v>228</v>
      </c>
      <c r="C86" s="73">
        <v>67</v>
      </c>
      <c r="D86" s="74">
        <v>7</v>
      </c>
      <c r="E86" s="75">
        <f t="shared" si="27"/>
        <v>56</v>
      </c>
      <c r="F86" s="75">
        <f t="shared" si="28"/>
        <v>0</v>
      </c>
      <c r="G86" s="75">
        <f t="shared" si="29"/>
        <v>56</v>
      </c>
      <c r="H86" s="75">
        <f t="shared" si="30"/>
        <v>56</v>
      </c>
      <c r="I86" s="76">
        <v>17</v>
      </c>
      <c r="J86" s="75">
        <f t="shared" si="31"/>
        <v>57</v>
      </c>
      <c r="K86" s="75">
        <f t="shared" si="32"/>
        <v>0</v>
      </c>
      <c r="L86" s="75">
        <f t="shared" si="33"/>
        <v>57</v>
      </c>
      <c r="M86" s="75">
        <f t="shared" si="34"/>
        <v>57</v>
      </c>
      <c r="N86" s="75">
        <v>60</v>
      </c>
      <c r="O86" s="75">
        <f t="shared" si="48"/>
        <v>0</v>
      </c>
      <c r="P86" s="75">
        <f t="shared" si="49"/>
        <v>0</v>
      </c>
      <c r="Q86" s="75"/>
      <c r="R86" s="75">
        <f t="shared" si="35"/>
        <v>0</v>
      </c>
      <c r="S86" s="75">
        <f t="shared" si="36"/>
        <v>0</v>
      </c>
      <c r="T86" s="77">
        <v>230</v>
      </c>
      <c r="U86" s="75">
        <f t="shared" si="37"/>
        <v>0</v>
      </c>
      <c r="V86" s="75">
        <f t="shared" si="38"/>
        <v>45</v>
      </c>
      <c r="W86" s="75">
        <f t="shared" si="39"/>
        <v>45</v>
      </c>
      <c r="X86" s="75">
        <f t="shared" si="40"/>
        <v>45</v>
      </c>
      <c r="Y86" s="76">
        <v>18.5</v>
      </c>
      <c r="Z86" s="75">
        <f t="shared" si="41"/>
        <v>0</v>
      </c>
      <c r="AA86" s="75">
        <f t="shared" si="42"/>
        <v>51</v>
      </c>
      <c r="AB86" s="75">
        <f t="shared" si="43"/>
        <v>51</v>
      </c>
      <c r="AC86" s="75">
        <f t="shared" si="44"/>
        <v>51</v>
      </c>
      <c r="AD86" s="78">
        <f t="shared" si="45"/>
        <v>209</v>
      </c>
      <c r="AE86" s="78">
        <f t="shared" si="46"/>
        <v>209</v>
      </c>
      <c r="AF86" s="78">
        <f t="shared" si="47"/>
        <v>12</v>
      </c>
    </row>
    <row r="87" spans="1:34" s="79" customFormat="1" x14ac:dyDescent="0.25">
      <c r="A87" s="71">
        <v>82</v>
      </c>
      <c r="B87" s="72" t="s">
        <v>229</v>
      </c>
      <c r="C87" s="73">
        <v>67</v>
      </c>
      <c r="D87" s="74">
        <v>7.4</v>
      </c>
      <c r="E87" s="75">
        <f t="shared" si="27"/>
        <v>42</v>
      </c>
      <c r="F87" s="75">
        <f t="shared" si="28"/>
        <v>0</v>
      </c>
      <c r="G87" s="75">
        <f t="shared" si="29"/>
        <v>42</v>
      </c>
      <c r="H87" s="75">
        <f t="shared" si="30"/>
        <v>42</v>
      </c>
      <c r="I87" s="76">
        <v>9</v>
      </c>
      <c r="J87" s="75">
        <f t="shared" si="31"/>
        <v>0</v>
      </c>
      <c r="K87" s="75">
        <f t="shared" si="32"/>
        <v>26</v>
      </c>
      <c r="L87" s="75">
        <f t="shared" si="33"/>
        <v>26</v>
      </c>
      <c r="M87" s="75">
        <f t="shared" si="34"/>
        <v>26</v>
      </c>
      <c r="N87" s="75">
        <v>60</v>
      </c>
      <c r="O87" s="75">
        <f t="shared" si="48"/>
        <v>0</v>
      </c>
      <c r="P87" s="75">
        <f t="shared" si="49"/>
        <v>0</v>
      </c>
      <c r="Q87" s="75"/>
      <c r="R87" s="75">
        <f t="shared" si="35"/>
        <v>0</v>
      </c>
      <c r="S87" s="75">
        <f t="shared" si="36"/>
        <v>0</v>
      </c>
      <c r="T87" s="77">
        <v>250</v>
      </c>
      <c r="U87" s="75">
        <f t="shared" si="37"/>
        <v>60</v>
      </c>
      <c r="V87" s="75">
        <f t="shared" si="38"/>
        <v>0</v>
      </c>
      <c r="W87" s="75">
        <f t="shared" si="39"/>
        <v>60</v>
      </c>
      <c r="X87" s="75">
        <f t="shared" si="40"/>
        <v>60</v>
      </c>
      <c r="Y87" s="76">
        <v>18.5</v>
      </c>
      <c r="Z87" s="75">
        <f t="shared" si="41"/>
        <v>0</v>
      </c>
      <c r="AA87" s="75">
        <f t="shared" si="42"/>
        <v>51</v>
      </c>
      <c r="AB87" s="75">
        <f t="shared" si="43"/>
        <v>51</v>
      </c>
      <c r="AC87" s="75">
        <f t="shared" si="44"/>
        <v>51</v>
      </c>
      <c r="AD87" s="78">
        <f t="shared" si="45"/>
        <v>179</v>
      </c>
      <c r="AE87" s="78">
        <f t="shared" si="46"/>
        <v>179</v>
      </c>
      <c r="AF87" s="78">
        <f t="shared" si="47"/>
        <v>54</v>
      </c>
    </row>
    <row r="88" spans="1:34" s="79" customFormat="1" x14ac:dyDescent="0.25">
      <c r="A88" s="71">
        <v>83</v>
      </c>
      <c r="B88" s="72" t="s">
        <v>230</v>
      </c>
      <c r="C88" s="73">
        <v>67</v>
      </c>
      <c r="D88" s="74">
        <v>6.9</v>
      </c>
      <c r="E88" s="75">
        <f t="shared" si="27"/>
        <v>59</v>
      </c>
      <c r="F88" s="75">
        <f t="shared" si="28"/>
        <v>0</v>
      </c>
      <c r="G88" s="75">
        <f t="shared" si="29"/>
        <v>59</v>
      </c>
      <c r="H88" s="75">
        <f t="shared" si="30"/>
        <v>59</v>
      </c>
      <c r="I88" s="76">
        <v>3</v>
      </c>
      <c r="J88" s="75">
        <f t="shared" si="31"/>
        <v>0</v>
      </c>
      <c r="K88" s="75">
        <f t="shared" si="32"/>
        <v>7</v>
      </c>
      <c r="L88" s="75">
        <f t="shared" si="33"/>
        <v>7</v>
      </c>
      <c r="M88" s="75">
        <f t="shared" si="34"/>
        <v>7</v>
      </c>
      <c r="N88" s="75">
        <v>60</v>
      </c>
      <c r="O88" s="75">
        <f t="shared" si="48"/>
        <v>0</v>
      </c>
      <c r="P88" s="75">
        <f t="shared" si="49"/>
        <v>0</v>
      </c>
      <c r="Q88" s="75"/>
      <c r="R88" s="75">
        <f t="shared" si="35"/>
        <v>0</v>
      </c>
      <c r="S88" s="75">
        <f t="shared" si="36"/>
        <v>0</v>
      </c>
      <c r="T88" s="77">
        <v>253</v>
      </c>
      <c r="U88" s="75">
        <f t="shared" si="37"/>
        <v>61</v>
      </c>
      <c r="V88" s="75">
        <f t="shared" si="38"/>
        <v>0</v>
      </c>
      <c r="W88" s="75">
        <f t="shared" si="39"/>
        <v>61</v>
      </c>
      <c r="X88" s="75">
        <f t="shared" si="40"/>
        <v>61</v>
      </c>
      <c r="Y88" s="76">
        <v>14</v>
      </c>
      <c r="Z88" s="75">
        <f t="shared" si="41"/>
        <v>0</v>
      </c>
      <c r="AA88" s="75">
        <f t="shared" si="42"/>
        <v>38</v>
      </c>
      <c r="AB88" s="75">
        <f t="shared" si="43"/>
        <v>38</v>
      </c>
      <c r="AC88" s="75">
        <f t="shared" si="44"/>
        <v>38</v>
      </c>
      <c r="AD88" s="78">
        <f t="shared" si="45"/>
        <v>165</v>
      </c>
      <c r="AE88" s="78">
        <f t="shared" si="46"/>
        <v>165</v>
      </c>
      <c r="AF88" s="78">
        <f t="shared" si="47"/>
        <v>88</v>
      </c>
    </row>
    <row r="89" spans="1:34" s="79" customFormat="1" x14ac:dyDescent="0.25">
      <c r="A89" s="71">
        <v>84</v>
      </c>
      <c r="B89" s="72" t="s">
        <v>231</v>
      </c>
      <c r="C89" s="73">
        <v>67</v>
      </c>
      <c r="D89" s="74">
        <v>7</v>
      </c>
      <c r="E89" s="75">
        <f t="shared" si="27"/>
        <v>56</v>
      </c>
      <c r="F89" s="75">
        <f t="shared" si="28"/>
        <v>0</v>
      </c>
      <c r="G89" s="75">
        <f t="shared" si="29"/>
        <v>56</v>
      </c>
      <c r="H89" s="75">
        <f t="shared" si="30"/>
        <v>56</v>
      </c>
      <c r="I89" s="76">
        <v>8</v>
      </c>
      <c r="J89" s="75">
        <f t="shared" si="31"/>
        <v>0</v>
      </c>
      <c r="K89" s="75">
        <f t="shared" si="32"/>
        <v>22</v>
      </c>
      <c r="L89" s="75">
        <f t="shared" si="33"/>
        <v>22</v>
      </c>
      <c r="M89" s="75">
        <f t="shared" si="34"/>
        <v>22</v>
      </c>
      <c r="N89" s="75">
        <v>60</v>
      </c>
      <c r="O89" s="75">
        <f t="shared" si="48"/>
        <v>0</v>
      </c>
      <c r="P89" s="75">
        <f t="shared" si="49"/>
        <v>0</v>
      </c>
      <c r="Q89" s="75"/>
      <c r="R89" s="75">
        <f t="shared" si="35"/>
        <v>0</v>
      </c>
      <c r="S89" s="75">
        <f t="shared" si="36"/>
        <v>0</v>
      </c>
      <c r="T89" s="77">
        <v>240</v>
      </c>
      <c r="U89" s="75">
        <f t="shared" si="37"/>
        <v>0</v>
      </c>
      <c r="V89" s="75">
        <f t="shared" si="38"/>
        <v>55</v>
      </c>
      <c r="W89" s="75">
        <f t="shared" si="39"/>
        <v>55</v>
      </c>
      <c r="X89" s="75">
        <f t="shared" si="40"/>
        <v>55</v>
      </c>
      <c r="Y89" s="76">
        <v>17</v>
      </c>
      <c r="Z89" s="75">
        <f t="shared" si="41"/>
        <v>0</v>
      </c>
      <c r="AA89" s="75">
        <f t="shared" si="42"/>
        <v>47</v>
      </c>
      <c r="AB89" s="75">
        <f t="shared" si="43"/>
        <v>47</v>
      </c>
      <c r="AC89" s="75">
        <f t="shared" si="44"/>
        <v>47</v>
      </c>
      <c r="AD89" s="78">
        <f t="shared" si="45"/>
        <v>180</v>
      </c>
      <c r="AE89" s="78">
        <f t="shared" si="46"/>
        <v>180</v>
      </c>
      <c r="AF89" s="78">
        <f t="shared" si="47"/>
        <v>53</v>
      </c>
    </row>
    <row r="90" spans="1:34" s="79" customFormat="1" x14ac:dyDescent="0.25">
      <c r="A90" s="71">
        <v>85</v>
      </c>
      <c r="B90" s="72" t="s">
        <v>232</v>
      </c>
      <c r="C90" s="73">
        <v>67</v>
      </c>
      <c r="D90" s="74">
        <v>7.4</v>
      </c>
      <c r="E90" s="75">
        <f t="shared" si="27"/>
        <v>42</v>
      </c>
      <c r="F90" s="75">
        <f t="shared" si="28"/>
        <v>0</v>
      </c>
      <c r="G90" s="75">
        <f t="shared" si="29"/>
        <v>42</v>
      </c>
      <c r="H90" s="75">
        <f t="shared" si="30"/>
        <v>42</v>
      </c>
      <c r="I90" s="76">
        <v>6</v>
      </c>
      <c r="J90" s="75">
        <f t="shared" si="31"/>
        <v>0</v>
      </c>
      <c r="K90" s="75">
        <f t="shared" si="32"/>
        <v>16</v>
      </c>
      <c r="L90" s="75">
        <f t="shared" si="33"/>
        <v>16</v>
      </c>
      <c r="M90" s="75">
        <f t="shared" si="34"/>
        <v>16</v>
      </c>
      <c r="N90" s="75">
        <v>60</v>
      </c>
      <c r="O90" s="75">
        <f t="shared" si="48"/>
        <v>0</v>
      </c>
      <c r="P90" s="75">
        <f t="shared" si="49"/>
        <v>0</v>
      </c>
      <c r="Q90" s="75"/>
      <c r="R90" s="75">
        <f t="shared" si="35"/>
        <v>0</v>
      </c>
      <c r="S90" s="75">
        <f t="shared" si="36"/>
        <v>0</v>
      </c>
      <c r="T90" s="77">
        <v>238</v>
      </c>
      <c r="U90" s="75">
        <f t="shared" si="37"/>
        <v>0</v>
      </c>
      <c r="V90" s="75">
        <f t="shared" si="38"/>
        <v>53</v>
      </c>
      <c r="W90" s="75">
        <f t="shared" si="39"/>
        <v>53</v>
      </c>
      <c r="X90" s="75">
        <f t="shared" si="40"/>
        <v>53</v>
      </c>
      <c r="Y90" s="76">
        <v>21</v>
      </c>
      <c r="Z90" s="75">
        <f t="shared" si="41"/>
        <v>0</v>
      </c>
      <c r="AA90" s="75">
        <f t="shared" si="42"/>
        <v>56</v>
      </c>
      <c r="AB90" s="75">
        <f t="shared" si="43"/>
        <v>56</v>
      </c>
      <c r="AC90" s="75">
        <f t="shared" si="44"/>
        <v>56</v>
      </c>
      <c r="AD90" s="78">
        <f t="shared" si="45"/>
        <v>167</v>
      </c>
      <c r="AE90" s="78">
        <f t="shared" si="46"/>
        <v>167</v>
      </c>
      <c r="AF90" s="78">
        <f t="shared" si="47"/>
        <v>82</v>
      </c>
      <c r="AH90" s="79">
        <f>SUM(H86:H89,M86:M87,M89:M90,X87:X90,AC86:AC87,AC89:AC90)</f>
        <v>768</v>
      </c>
    </row>
    <row r="91" spans="1:34" x14ac:dyDescent="0.25">
      <c r="A91" s="43">
        <v>86</v>
      </c>
      <c r="B91" s="44" t="s">
        <v>233</v>
      </c>
      <c r="C91" s="45">
        <v>11</v>
      </c>
      <c r="D91" s="46">
        <v>7.3</v>
      </c>
      <c r="E91" s="14">
        <f t="shared" si="27"/>
        <v>46</v>
      </c>
      <c r="F91" s="14">
        <f t="shared" si="28"/>
        <v>0</v>
      </c>
      <c r="G91" s="14">
        <f t="shared" si="29"/>
        <v>46</v>
      </c>
      <c r="H91" s="15">
        <f t="shared" si="30"/>
        <v>46</v>
      </c>
      <c r="I91" s="47">
        <v>11</v>
      </c>
      <c r="J91" s="14">
        <f t="shared" si="31"/>
        <v>0</v>
      </c>
      <c r="K91" s="14">
        <f t="shared" si="32"/>
        <v>34</v>
      </c>
      <c r="L91" s="14">
        <f t="shared" si="33"/>
        <v>34</v>
      </c>
      <c r="M91" s="15">
        <f t="shared" si="34"/>
        <v>34</v>
      </c>
      <c r="N91" s="16">
        <v>60</v>
      </c>
      <c r="O91" s="16">
        <f t="shared" si="48"/>
        <v>0</v>
      </c>
      <c r="P91" s="16">
        <f t="shared" si="49"/>
        <v>0</v>
      </c>
      <c r="Q91" s="16"/>
      <c r="R91" s="16">
        <f t="shared" si="35"/>
        <v>0</v>
      </c>
      <c r="S91" s="16">
        <f t="shared" si="36"/>
        <v>0</v>
      </c>
      <c r="T91" s="50">
        <v>255</v>
      </c>
      <c r="U91" s="16">
        <f t="shared" si="37"/>
        <v>62</v>
      </c>
      <c r="V91" s="16">
        <f t="shared" si="38"/>
        <v>0</v>
      </c>
      <c r="W91" s="16">
        <f t="shared" si="39"/>
        <v>62</v>
      </c>
      <c r="X91" s="15">
        <f t="shared" si="40"/>
        <v>62</v>
      </c>
      <c r="Y91" s="47">
        <v>17.5</v>
      </c>
      <c r="Z91" s="16">
        <f t="shared" si="41"/>
        <v>0</v>
      </c>
      <c r="AA91" s="16">
        <f t="shared" si="42"/>
        <v>48</v>
      </c>
      <c r="AB91" s="16">
        <f t="shared" si="43"/>
        <v>48</v>
      </c>
      <c r="AC91" s="15">
        <f t="shared" si="44"/>
        <v>48</v>
      </c>
      <c r="AD91" s="18">
        <f t="shared" si="45"/>
        <v>190</v>
      </c>
      <c r="AE91" s="19">
        <f t="shared" si="46"/>
        <v>190</v>
      </c>
      <c r="AF91" s="19">
        <f t="shared" si="47"/>
        <v>33</v>
      </c>
    </row>
    <row r="92" spans="1:34" x14ac:dyDescent="0.25">
      <c r="A92" s="43">
        <v>87</v>
      </c>
      <c r="B92" s="44" t="s">
        <v>234</v>
      </c>
      <c r="C92" s="45">
        <v>11</v>
      </c>
      <c r="D92" s="46">
        <v>7.1</v>
      </c>
      <c r="E92" s="14">
        <f t="shared" si="27"/>
        <v>53</v>
      </c>
      <c r="F92" s="14">
        <f t="shared" si="28"/>
        <v>0</v>
      </c>
      <c r="G92" s="14">
        <f t="shared" si="29"/>
        <v>53</v>
      </c>
      <c r="H92" s="15">
        <f t="shared" si="30"/>
        <v>53</v>
      </c>
      <c r="I92" s="47">
        <v>8</v>
      </c>
      <c r="J92" s="14">
        <f t="shared" si="31"/>
        <v>0</v>
      </c>
      <c r="K92" s="14">
        <f t="shared" si="32"/>
        <v>22</v>
      </c>
      <c r="L92" s="14">
        <f t="shared" si="33"/>
        <v>22</v>
      </c>
      <c r="M92" s="15">
        <f t="shared" si="34"/>
        <v>22</v>
      </c>
      <c r="N92" s="16">
        <v>60</v>
      </c>
      <c r="O92" s="16">
        <f t="shared" si="48"/>
        <v>0</v>
      </c>
      <c r="P92" s="16">
        <f t="shared" si="49"/>
        <v>0</v>
      </c>
      <c r="Q92" s="16"/>
      <c r="R92" s="16">
        <f t="shared" si="35"/>
        <v>0</v>
      </c>
      <c r="S92" s="16">
        <f t="shared" si="36"/>
        <v>0</v>
      </c>
      <c r="T92" s="50">
        <v>253</v>
      </c>
      <c r="U92" s="16">
        <f t="shared" si="37"/>
        <v>61</v>
      </c>
      <c r="V92" s="16">
        <f t="shared" si="38"/>
        <v>0</v>
      </c>
      <c r="W92" s="16">
        <f t="shared" si="39"/>
        <v>61</v>
      </c>
      <c r="X92" s="15">
        <f t="shared" si="40"/>
        <v>61</v>
      </c>
      <c r="Y92" s="47">
        <v>11.5</v>
      </c>
      <c r="Z92" s="16">
        <f t="shared" si="41"/>
        <v>0</v>
      </c>
      <c r="AA92" s="16">
        <f t="shared" si="42"/>
        <v>30</v>
      </c>
      <c r="AB92" s="16">
        <f t="shared" si="43"/>
        <v>30</v>
      </c>
      <c r="AC92" s="15">
        <f t="shared" si="44"/>
        <v>30</v>
      </c>
      <c r="AD92" s="18">
        <f t="shared" si="45"/>
        <v>166</v>
      </c>
      <c r="AE92" s="19">
        <f t="shared" si="46"/>
        <v>166</v>
      </c>
      <c r="AF92" s="19">
        <f t="shared" si="47"/>
        <v>85</v>
      </c>
    </row>
    <row r="93" spans="1:34" x14ac:dyDescent="0.25">
      <c r="A93" s="43">
        <v>88</v>
      </c>
      <c r="B93" s="44" t="s">
        <v>235</v>
      </c>
      <c r="C93" s="45">
        <v>11</v>
      </c>
      <c r="D93" s="46">
        <v>7.3</v>
      </c>
      <c r="E93" s="14">
        <f t="shared" si="27"/>
        <v>46</v>
      </c>
      <c r="F93" s="14">
        <f t="shared" si="28"/>
        <v>0</v>
      </c>
      <c r="G93" s="14">
        <f t="shared" si="29"/>
        <v>46</v>
      </c>
      <c r="H93" s="15">
        <f t="shared" si="30"/>
        <v>46</v>
      </c>
      <c r="I93" s="47">
        <v>9</v>
      </c>
      <c r="J93" s="14">
        <f t="shared" si="31"/>
        <v>0</v>
      </c>
      <c r="K93" s="14">
        <f t="shared" si="32"/>
        <v>26</v>
      </c>
      <c r="L93" s="14">
        <f t="shared" si="33"/>
        <v>26</v>
      </c>
      <c r="M93" s="15">
        <f t="shared" si="34"/>
        <v>26</v>
      </c>
      <c r="N93" s="16">
        <v>60</v>
      </c>
      <c r="O93" s="16">
        <f t="shared" si="48"/>
        <v>0</v>
      </c>
      <c r="P93" s="16">
        <f t="shared" si="49"/>
        <v>0</v>
      </c>
      <c r="Q93" s="16"/>
      <c r="R93" s="16">
        <f t="shared" si="35"/>
        <v>0</v>
      </c>
      <c r="S93" s="16">
        <f t="shared" si="36"/>
        <v>0</v>
      </c>
      <c r="T93" s="50">
        <v>100</v>
      </c>
      <c r="U93" s="16">
        <f t="shared" si="37"/>
        <v>0</v>
      </c>
      <c r="V93" s="16">
        <f t="shared" si="38"/>
        <v>0</v>
      </c>
      <c r="W93" s="16">
        <f t="shared" si="39"/>
        <v>0</v>
      </c>
      <c r="X93" s="15">
        <f t="shared" si="40"/>
        <v>0</v>
      </c>
      <c r="Y93" s="47">
        <v>10</v>
      </c>
      <c r="Z93" s="16">
        <f t="shared" si="41"/>
        <v>0</v>
      </c>
      <c r="AA93" s="16">
        <f t="shared" si="42"/>
        <v>28</v>
      </c>
      <c r="AB93" s="16">
        <f t="shared" si="43"/>
        <v>28</v>
      </c>
      <c r="AC93" s="15">
        <f t="shared" si="44"/>
        <v>28</v>
      </c>
      <c r="AD93" s="18">
        <f t="shared" si="45"/>
        <v>100</v>
      </c>
      <c r="AE93" s="19">
        <f t="shared" si="46"/>
        <v>100</v>
      </c>
      <c r="AF93" s="19">
        <f t="shared" si="47"/>
        <v>178</v>
      </c>
    </row>
    <row r="94" spans="1:34" x14ac:dyDescent="0.25">
      <c r="A94" s="43">
        <v>89</v>
      </c>
      <c r="B94" s="44" t="s">
        <v>236</v>
      </c>
      <c r="C94" s="45">
        <v>11</v>
      </c>
      <c r="D94" s="46">
        <v>7.6</v>
      </c>
      <c r="E94" s="14">
        <f t="shared" si="27"/>
        <v>35</v>
      </c>
      <c r="F94" s="14">
        <f t="shared" si="28"/>
        <v>0</v>
      </c>
      <c r="G94" s="14">
        <f t="shared" si="29"/>
        <v>35</v>
      </c>
      <c r="H94" s="15">
        <f t="shared" si="30"/>
        <v>35</v>
      </c>
      <c r="I94" s="47">
        <v>7</v>
      </c>
      <c r="J94" s="14">
        <f t="shared" si="31"/>
        <v>0</v>
      </c>
      <c r="K94" s="14">
        <f t="shared" si="32"/>
        <v>19</v>
      </c>
      <c r="L94" s="14">
        <f t="shared" si="33"/>
        <v>19</v>
      </c>
      <c r="M94" s="15">
        <f t="shared" si="34"/>
        <v>19</v>
      </c>
      <c r="N94" s="16">
        <v>60</v>
      </c>
      <c r="O94" s="16">
        <f t="shared" si="48"/>
        <v>0</v>
      </c>
      <c r="P94" s="16">
        <f t="shared" si="49"/>
        <v>0</v>
      </c>
      <c r="Q94" s="16"/>
      <c r="R94" s="16">
        <f t="shared" si="35"/>
        <v>0</v>
      </c>
      <c r="S94" s="16">
        <f t="shared" si="36"/>
        <v>0</v>
      </c>
      <c r="T94" s="50">
        <v>235</v>
      </c>
      <c r="U94" s="16">
        <f t="shared" si="37"/>
        <v>0</v>
      </c>
      <c r="V94" s="16">
        <f t="shared" si="38"/>
        <v>50</v>
      </c>
      <c r="W94" s="16">
        <f t="shared" si="39"/>
        <v>50</v>
      </c>
      <c r="X94" s="15">
        <f t="shared" si="40"/>
        <v>50</v>
      </c>
      <c r="Y94" s="47">
        <v>4</v>
      </c>
      <c r="Z94" s="16">
        <f t="shared" si="41"/>
        <v>0</v>
      </c>
      <c r="AA94" s="16">
        <f t="shared" si="42"/>
        <v>16</v>
      </c>
      <c r="AB94" s="16">
        <f t="shared" si="43"/>
        <v>16</v>
      </c>
      <c r="AC94" s="15">
        <f t="shared" si="44"/>
        <v>16</v>
      </c>
      <c r="AD94" s="18">
        <f t="shared" si="45"/>
        <v>120</v>
      </c>
      <c r="AE94" s="19">
        <f t="shared" si="46"/>
        <v>120</v>
      </c>
      <c r="AF94" s="19">
        <f t="shared" si="47"/>
        <v>154</v>
      </c>
    </row>
    <row r="95" spans="1:34" x14ac:dyDescent="0.25">
      <c r="A95" s="43">
        <v>90</v>
      </c>
      <c r="B95" s="44" t="s">
        <v>237</v>
      </c>
      <c r="C95" s="45">
        <v>11</v>
      </c>
      <c r="D95" s="46">
        <v>7.2</v>
      </c>
      <c r="E95" s="14">
        <f t="shared" si="27"/>
        <v>50</v>
      </c>
      <c r="F95" s="14">
        <f t="shared" si="28"/>
        <v>0</v>
      </c>
      <c r="G95" s="14">
        <f t="shared" si="29"/>
        <v>50</v>
      </c>
      <c r="H95" s="15">
        <f t="shared" si="30"/>
        <v>50</v>
      </c>
      <c r="I95" s="47">
        <v>9</v>
      </c>
      <c r="J95" s="14">
        <f t="shared" si="31"/>
        <v>0</v>
      </c>
      <c r="K95" s="14">
        <f t="shared" si="32"/>
        <v>26</v>
      </c>
      <c r="L95" s="14">
        <f t="shared" si="33"/>
        <v>26</v>
      </c>
      <c r="M95" s="15">
        <f t="shared" si="34"/>
        <v>26</v>
      </c>
      <c r="N95" s="16">
        <v>60</v>
      </c>
      <c r="O95" s="16">
        <f t="shared" si="48"/>
        <v>0</v>
      </c>
      <c r="P95" s="16">
        <f t="shared" si="49"/>
        <v>0</v>
      </c>
      <c r="Q95" s="16"/>
      <c r="R95" s="16">
        <f t="shared" si="35"/>
        <v>0</v>
      </c>
      <c r="S95" s="16">
        <f t="shared" si="36"/>
        <v>0</v>
      </c>
      <c r="T95" s="50">
        <v>230</v>
      </c>
      <c r="U95" s="16">
        <f t="shared" si="37"/>
        <v>0</v>
      </c>
      <c r="V95" s="16">
        <f t="shared" si="38"/>
        <v>45</v>
      </c>
      <c r="W95" s="16">
        <f t="shared" si="39"/>
        <v>45</v>
      </c>
      <c r="X95" s="15">
        <f t="shared" si="40"/>
        <v>45</v>
      </c>
      <c r="Y95" s="47">
        <v>3.5</v>
      </c>
      <c r="Z95" s="16">
        <f t="shared" si="41"/>
        <v>0</v>
      </c>
      <c r="AA95" s="16">
        <f t="shared" si="42"/>
        <v>15</v>
      </c>
      <c r="AB95" s="16">
        <f t="shared" si="43"/>
        <v>15</v>
      </c>
      <c r="AC95" s="15">
        <f t="shared" si="44"/>
        <v>15</v>
      </c>
      <c r="AD95" s="18">
        <f t="shared" si="45"/>
        <v>136</v>
      </c>
      <c r="AE95" s="19">
        <f t="shared" si="46"/>
        <v>136</v>
      </c>
      <c r="AF95" s="19">
        <f t="shared" si="47"/>
        <v>138</v>
      </c>
      <c r="AH95">
        <f>SUM(H91:H93,H95,M91:M93,M95,X91:X92,X94:X95,AC91:AC94)</f>
        <v>643</v>
      </c>
    </row>
    <row r="96" spans="1:34" s="79" customFormat="1" x14ac:dyDescent="0.25">
      <c r="A96" s="71">
        <v>91</v>
      </c>
      <c r="B96" s="72" t="s">
        <v>274</v>
      </c>
      <c r="C96" s="73">
        <v>28</v>
      </c>
      <c r="D96" s="74">
        <v>7.5</v>
      </c>
      <c r="E96" s="75">
        <f t="shared" si="27"/>
        <v>38</v>
      </c>
      <c r="F96" s="75">
        <f t="shared" si="28"/>
        <v>0</v>
      </c>
      <c r="G96" s="75">
        <f t="shared" si="29"/>
        <v>38</v>
      </c>
      <c r="H96" s="75">
        <f t="shared" si="30"/>
        <v>38</v>
      </c>
      <c r="I96" s="76">
        <v>8</v>
      </c>
      <c r="J96" s="75">
        <f t="shared" si="31"/>
        <v>0</v>
      </c>
      <c r="K96" s="75">
        <f t="shared" si="32"/>
        <v>22</v>
      </c>
      <c r="L96" s="75">
        <f t="shared" si="33"/>
        <v>22</v>
      </c>
      <c r="M96" s="75">
        <f t="shared" si="34"/>
        <v>22</v>
      </c>
      <c r="N96" s="75">
        <v>60</v>
      </c>
      <c r="O96" s="75">
        <f t="shared" si="48"/>
        <v>0</v>
      </c>
      <c r="P96" s="75">
        <f t="shared" si="49"/>
        <v>0</v>
      </c>
      <c r="Q96" s="75"/>
      <c r="R96" s="75">
        <f t="shared" si="35"/>
        <v>0</v>
      </c>
      <c r="S96" s="75">
        <f t="shared" si="36"/>
        <v>0</v>
      </c>
      <c r="T96" s="77">
        <v>220</v>
      </c>
      <c r="U96" s="75">
        <f t="shared" si="37"/>
        <v>0</v>
      </c>
      <c r="V96" s="75">
        <f t="shared" si="38"/>
        <v>35</v>
      </c>
      <c r="W96" s="75">
        <f t="shared" si="39"/>
        <v>35</v>
      </c>
      <c r="X96" s="75">
        <f t="shared" si="40"/>
        <v>35</v>
      </c>
      <c r="Y96" s="76">
        <v>14</v>
      </c>
      <c r="Z96" s="75">
        <f t="shared" si="41"/>
        <v>0</v>
      </c>
      <c r="AA96" s="75">
        <f t="shared" si="42"/>
        <v>38</v>
      </c>
      <c r="AB96" s="75">
        <f t="shared" si="43"/>
        <v>38</v>
      </c>
      <c r="AC96" s="75">
        <f t="shared" si="44"/>
        <v>38</v>
      </c>
      <c r="AD96" s="78">
        <f t="shared" si="45"/>
        <v>133</v>
      </c>
      <c r="AE96" s="78">
        <f t="shared" si="46"/>
        <v>133</v>
      </c>
      <c r="AF96" s="78">
        <f t="shared" si="47"/>
        <v>144</v>
      </c>
    </row>
    <row r="97" spans="1:34" s="79" customFormat="1" x14ac:dyDescent="0.25">
      <c r="A97" s="71">
        <v>92</v>
      </c>
      <c r="B97" s="72" t="s">
        <v>275</v>
      </c>
      <c r="C97" s="73">
        <v>28</v>
      </c>
      <c r="D97" s="74">
        <v>7.6</v>
      </c>
      <c r="E97" s="75">
        <f t="shared" si="27"/>
        <v>35</v>
      </c>
      <c r="F97" s="75">
        <f t="shared" si="28"/>
        <v>0</v>
      </c>
      <c r="G97" s="75">
        <f t="shared" si="29"/>
        <v>35</v>
      </c>
      <c r="H97" s="75">
        <f t="shared" si="30"/>
        <v>35</v>
      </c>
      <c r="I97" s="76">
        <v>7</v>
      </c>
      <c r="J97" s="75">
        <f t="shared" si="31"/>
        <v>0</v>
      </c>
      <c r="K97" s="75">
        <f t="shared" si="32"/>
        <v>19</v>
      </c>
      <c r="L97" s="75">
        <f t="shared" si="33"/>
        <v>19</v>
      </c>
      <c r="M97" s="75">
        <f t="shared" si="34"/>
        <v>19</v>
      </c>
      <c r="N97" s="75">
        <v>60</v>
      </c>
      <c r="O97" s="75">
        <f t="shared" si="48"/>
        <v>0</v>
      </c>
      <c r="P97" s="75">
        <f t="shared" si="49"/>
        <v>0</v>
      </c>
      <c r="Q97" s="75"/>
      <c r="R97" s="75">
        <f t="shared" si="35"/>
        <v>0</v>
      </c>
      <c r="S97" s="75">
        <f t="shared" si="36"/>
        <v>0</v>
      </c>
      <c r="T97" s="77">
        <v>210</v>
      </c>
      <c r="U97" s="75">
        <f t="shared" si="37"/>
        <v>0</v>
      </c>
      <c r="V97" s="75">
        <f t="shared" si="38"/>
        <v>25</v>
      </c>
      <c r="W97" s="75">
        <f t="shared" si="39"/>
        <v>25</v>
      </c>
      <c r="X97" s="75">
        <f t="shared" si="40"/>
        <v>25</v>
      </c>
      <c r="Y97" s="76">
        <v>9.5</v>
      </c>
      <c r="Z97" s="75">
        <f t="shared" si="41"/>
        <v>0</v>
      </c>
      <c r="AA97" s="75">
        <f t="shared" si="42"/>
        <v>27</v>
      </c>
      <c r="AB97" s="75">
        <f t="shared" si="43"/>
        <v>27</v>
      </c>
      <c r="AC97" s="75">
        <f t="shared" si="44"/>
        <v>27</v>
      </c>
      <c r="AD97" s="78">
        <f t="shared" si="45"/>
        <v>106</v>
      </c>
      <c r="AE97" s="78">
        <f t="shared" si="46"/>
        <v>106</v>
      </c>
      <c r="AF97" s="78">
        <f t="shared" si="47"/>
        <v>172</v>
      </c>
    </row>
    <row r="98" spans="1:34" s="79" customFormat="1" x14ac:dyDescent="0.25">
      <c r="A98" s="71">
        <v>93</v>
      </c>
      <c r="B98" s="72" t="s">
        <v>276</v>
      </c>
      <c r="C98" s="73">
        <v>28</v>
      </c>
      <c r="D98" s="74">
        <v>7.2</v>
      </c>
      <c r="E98" s="75">
        <f t="shared" si="27"/>
        <v>50</v>
      </c>
      <c r="F98" s="75">
        <f t="shared" si="28"/>
        <v>0</v>
      </c>
      <c r="G98" s="75">
        <f t="shared" si="29"/>
        <v>50</v>
      </c>
      <c r="H98" s="75">
        <f t="shared" si="30"/>
        <v>50</v>
      </c>
      <c r="I98" s="76">
        <v>22</v>
      </c>
      <c r="J98" s="75">
        <f t="shared" si="31"/>
        <v>65</v>
      </c>
      <c r="K98" s="75">
        <f t="shared" si="32"/>
        <v>0</v>
      </c>
      <c r="L98" s="75">
        <f t="shared" si="33"/>
        <v>65</v>
      </c>
      <c r="M98" s="75">
        <f t="shared" si="34"/>
        <v>65</v>
      </c>
      <c r="N98" s="75">
        <v>60</v>
      </c>
      <c r="O98" s="75">
        <f t="shared" si="48"/>
        <v>0</v>
      </c>
      <c r="P98" s="75">
        <f t="shared" si="49"/>
        <v>0</v>
      </c>
      <c r="Q98" s="75"/>
      <c r="R98" s="75">
        <f t="shared" si="35"/>
        <v>0</v>
      </c>
      <c r="S98" s="75">
        <f t="shared" si="36"/>
        <v>0</v>
      </c>
      <c r="T98" s="77">
        <v>235</v>
      </c>
      <c r="U98" s="75">
        <f t="shared" si="37"/>
        <v>0</v>
      </c>
      <c r="V98" s="75">
        <f t="shared" si="38"/>
        <v>50</v>
      </c>
      <c r="W98" s="75">
        <f t="shared" si="39"/>
        <v>50</v>
      </c>
      <c r="X98" s="75">
        <f t="shared" si="40"/>
        <v>50</v>
      </c>
      <c r="Y98" s="76">
        <v>1</v>
      </c>
      <c r="Z98" s="75">
        <f t="shared" si="41"/>
        <v>0</v>
      </c>
      <c r="AA98" s="75">
        <f t="shared" si="42"/>
        <v>10</v>
      </c>
      <c r="AB98" s="75">
        <f t="shared" si="43"/>
        <v>10</v>
      </c>
      <c r="AC98" s="75">
        <f t="shared" si="44"/>
        <v>10</v>
      </c>
      <c r="AD98" s="78">
        <f t="shared" si="45"/>
        <v>175</v>
      </c>
      <c r="AE98" s="78">
        <f t="shared" si="46"/>
        <v>175</v>
      </c>
      <c r="AF98" s="78">
        <f t="shared" si="47"/>
        <v>63</v>
      </c>
    </row>
    <row r="99" spans="1:34" s="79" customFormat="1" x14ac:dyDescent="0.25">
      <c r="A99" s="71">
        <v>94</v>
      </c>
      <c r="B99" s="72" t="s">
        <v>277</v>
      </c>
      <c r="C99" s="73">
        <v>28</v>
      </c>
      <c r="D99" s="74">
        <v>7.2</v>
      </c>
      <c r="E99" s="75">
        <f t="shared" si="27"/>
        <v>50</v>
      </c>
      <c r="F99" s="75">
        <f t="shared" si="28"/>
        <v>0</v>
      </c>
      <c r="G99" s="75">
        <f t="shared" si="29"/>
        <v>50</v>
      </c>
      <c r="H99" s="75">
        <f t="shared" si="30"/>
        <v>50</v>
      </c>
      <c r="I99" s="76">
        <v>7</v>
      </c>
      <c r="J99" s="75">
        <f t="shared" si="31"/>
        <v>0</v>
      </c>
      <c r="K99" s="75">
        <f t="shared" si="32"/>
        <v>19</v>
      </c>
      <c r="L99" s="75">
        <f t="shared" si="33"/>
        <v>19</v>
      </c>
      <c r="M99" s="75">
        <f t="shared" si="34"/>
        <v>19</v>
      </c>
      <c r="N99" s="75">
        <v>60</v>
      </c>
      <c r="O99" s="75">
        <f t="shared" si="48"/>
        <v>0</v>
      </c>
      <c r="P99" s="75">
        <f t="shared" si="49"/>
        <v>0</v>
      </c>
      <c r="Q99" s="75"/>
      <c r="R99" s="75">
        <f t="shared" si="35"/>
        <v>0</v>
      </c>
      <c r="S99" s="75">
        <f t="shared" si="36"/>
        <v>0</v>
      </c>
      <c r="T99" s="77">
        <v>250</v>
      </c>
      <c r="U99" s="75">
        <f t="shared" si="37"/>
        <v>60</v>
      </c>
      <c r="V99" s="75">
        <f t="shared" si="38"/>
        <v>0</v>
      </c>
      <c r="W99" s="75">
        <f t="shared" si="39"/>
        <v>60</v>
      </c>
      <c r="X99" s="75">
        <f t="shared" si="40"/>
        <v>60</v>
      </c>
      <c r="Y99" s="76">
        <v>13.5</v>
      </c>
      <c r="Z99" s="75">
        <f t="shared" si="41"/>
        <v>0</v>
      </c>
      <c r="AA99" s="75">
        <f t="shared" si="42"/>
        <v>36</v>
      </c>
      <c r="AB99" s="75">
        <f t="shared" si="43"/>
        <v>36</v>
      </c>
      <c r="AC99" s="75">
        <f t="shared" si="44"/>
        <v>36</v>
      </c>
      <c r="AD99" s="78">
        <f t="shared" si="45"/>
        <v>165</v>
      </c>
      <c r="AE99" s="78">
        <f t="shared" si="46"/>
        <v>165</v>
      </c>
      <c r="AF99" s="78">
        <f t="shared" si="47"/>
        <v>88</v>
      </c>
      <c r="AH99" s="79">
        <f>SUM(H96:H99,M96:M99,X96:X99,AC96:AC99)</f>
        <v>579</v>
      </c>
    </row>
    <row r="100" spans="1:34" x14ac:dyDescent="0.25">
      <c r="A100" s="43">
        <v>94</v>
      </c>
      <c r="B100" s="44" t="s">
        <v>278</v>
      </c>
      <c r="C100" s="45">
        <v>43</v>
      </c>
      <c r="D100" s="46">
        <v>7.3</v>
      </c>
      <c r="E100" s="14">
        <f t="shared" si="27"/>
        <v>46</v>
      </c>
      <c r="F100" s="14">
        <f t="shared" si="28"/>
        <v>0</v>
      </c>
      <c r="G100" s="14">
        <f t="shared" si="29"/>
        <v>46</v>
      </c>
      <c r="H100" s="15">
        <f t="shared" si="30"/>
        <v>46</v>
      </c>
      <c r="I100" s="47">
        <v>13</v>
      </c>
      <c r="J100" s="14">
        <f t="shared" si="31"/>
        <v>0</v>
      </c>
      <c r="K100" s="14">
        <f t="shared" si="32"/>
        <v>42</v>
      </c>
      <c r="L100" s="14">
        <f t="shared" si="33"/>
        <v>42</v>
      </c>
      <c r="M100" s="15">
        <f t="shared" si="34"/>
        <v>42</v>
      </c>
      <c r="N100" s="16">
        <v>60</v>
      </c>
      <c r="O100" s="16">
        <f t="shared" si="48"/>
        <v>0</v>
      </c>
      <c r="P100" s="16">
        <f t="shared" si="49"/>
        <v>0</v>
      </c>
      <c r="Q100" s="16"/>
      <c r="R100" s="16">
        <f t="shared" si="35"/>
        <v>0</v>
      </c>
      <c r="S100" s="16">
        <f t="shared" si="36"/>
        <v>0</v>
      </c>
      <c r="T100" s="50">
        <v>273</v>
      </c>
      <c r="U100" s="16">
        <f t="shared" si="37"/>
        <v>71</v>
      </c>
      <c r="V100" s="16">
        <f t="shared" si="38"/>
        <v>0</v>
      </c>
      <c r="W100" s="16">
        <f t="shared" si="39"/>
        <v>71</v>
      </c>
      <c r="X100" s="15">
        <f t="shared" si="40"/>
        <v>71</v>
      </c>
      <c r="Y100" s="47">
        <v>10</v>
      </c>
      <c r="Z100" s="16">
        <f t="shared" si="41"/>
        <v>0</v>
      </c>
      <c r="AA100" s="16">
        <f t="shared" si="42"/>
        <v>28</v>
      </c>
      <c r="AB100" s="16">
        <f t="shared" si="43"/>
        <v>28</v>
      </c>
      <c r="AC100" s="15">
        <f t="shared" si="44"/>
        <v>28</v>
      </c>
      <c r="AD100" s="18">
        <f t="shared" si="45"/>
        <v>187</v>
      </c>
      <c r="AE100" s="19">
        <f t="shared" si="46"/>
        <v>187</v>
      </c>
      <c r="AF100" s="19">
        <f t="shared" si="47"/>
        <v>38</v>
      </c>
    </row>
    <row r="101" spans="1:34" x14ac:dyDescent="0.25">
      <c r="A101" s="43">
        <v>95</v>
      </c>
      <c r="B101" s="44" t="s">
        <v>279</v>
      </c>
      <c r="C101" s="45">
        <v>43</v>
      </c>
      <c r="D101" s="46">
        <v>7.3</v>
      </c>
      <c r="E101" s="14">
        <f t="shared" si="27"/>
        <v>46</v>
      </c>
      <c r="F101" s="14">
        <f t="shared" si="28"/>
        <v>0</v>
      </c>
      <c r="G101" s="14">
        <f t="shared" si="29"/>
        <v>46</v>
      </c>
      <c r="H101" s="15">
        <f t="shared" si="30"/>
        <v>46</v>
      </c>
      <c r="I101" s="47">
        <v>10</v>
      </c>
      <c r="J101" s="14">
        <f t="shared" si="31"/>
        <v>0</v>
      </c>
      <c r="K101" s="14">
        <f t="shared" si="32"/>
        <v>30</v>
      </c>
      <c r="L101" s="14">
        <f t="shared" si="33"/>
        <v>30</v>
      </c>
      <c r="M101" s="15">
        <f t="shared" si="34"/>
        <v>30</v>
      </c>
      <c r="N101" s="16">
        <v>60</v>
      </c>
      <c r="O101" s="16">
        <f t="shared" si="48"/>
        <v>0</v>
      </c>
      <c r="P101" s="16">
        <f t="shared" si="49"/>
        <v>0</v>
      </c>
      <c r="Q101" s="16"/>
      <c r="R101" s="16">
        <f t="shared" si="35"/>
        <v>0</v>
      </c>
      <c r="S101" s="16">
        <f t="shared" si="36"/>
        <v>0</v>
      </c>
      <c r="T101" s="50">
        <v>235</v>
      </c>
      <c r="U101" s="16">
        <f t="shared" si="37"/>
        <v>0</v>
      </c>
      <c r="V101" s="16">
        <f t="shared" si="38"/>
        <v>50</v>
      </c>
      <c r="W101" s="16">
        <f t="shared" si="39"/>
        <v>50</v>
      </c>
      <c r="X101" s="15">
        <f t="shared" si="40"/>
        <v>50</v>
      </c>
      <c r="Y101" s="47">
        <v>16</v>
      </c>
      <c r="Z101" s="16">
        <f t="shared" si="41"/>
        <v>0</v>
      </c>
      <c r="AA101" s="16">
        <f t="shared" si="42"/>
        <v>44</v>
      </c>
      <c r="AB101" s="16">
        <f t="shared" si="43"/>
        <v>44</v>
      </c>
      <c r="AC101" s="15">
        <f t="shared" si="44"/>
        <v>44</v>
      </c>
      <c r="AD101" s="18">
        <f t="shared" si="45"/>
        <v>170</v>
      </c>
      <c r="AE101" s="19">
        <f t="shared" si="46"/>
        <v>170</v>
      </c>
      <c r="AF101" s="68">
        <f t="shared" si="47"/>
        <v>73</v>
      </c>
    </row>
    <row r="102" spans="1:34" x14ac:dyDescent="0.25">
      <c r="A102" s="43">
        <v>96</v>
      </c>
      <c r="B102" s="44" t="s">
        <v>280</v>
      </c>
      <c r="C102" s="45">
        <v>43</v>
      </c>
      <c r="D102" s="46">
        <v>7.2</v>
      </c>
      <c r="E102" s="14">
        <f t="shared" si="27"/>
        <v>50</v>
      </c>
      <c r="F102" s="14">
        <f t="shared" si="28"/>
        <v>0</v>
      </c>
      <c r="G102" s="14">
        <f t="shared" si="29"/>
        <v>50</v>
      </c>
      <c r="H102" s="15">
        <f t="shared" si="30"/>
        <v>50</v>
      </c>
      <c r="I102" s="47">
        <v>9</v>
      </c>
      <c r="J102" s="14">
        <f t="shared" si="31"/>
        <v>0</v>
      </c>
      <c r="K102" s="14">
        <f t="shared" si="32"/>
        <v>26</v>
      </c>
      <c r="L102" s="14">
        <f t="shared" si="33"/>
        <v>26</v>
      </c>
      <c r="M102" s="15">
        <f t="shared" si="34"/>
        <v>26</v>
      </c>
      <c r="N102" s="16">
        <v>60</v>
      </c>
      <c r="O102" s="16">
        <f t="shared" si="48"/>
        <v>0</v>
      </c>
      <c r="P102" s="16">
        <f t="shared" si="49"/>
        <v>0</v>
      </c>
      <c r="Q102" s="16"/>
      <c r="R102" s="16">
        <f t="shared" ref="R102:R106" si="50">O102+P102+Q102</f>
        <v>0</v>
      </c>
      <c r="S102" s="16">
        <f t="shared" ref="S102:S106" si="51">R102</f>
        <v>0</v>
      </c>
      <c r="T102" s="50">
        <v>235</v>
      </c>
      <c r="U102" s="16">
        <f t="shared" si="37"/>
        <v>0</v>
      </c>
      <c r="V102" s="16">
        <f t="shared" si="38"/>
        <v>50</v>
      </c>
      <c r="W102" s="16">
        <f t="shared" si="39"/>
        <v>50</v>
      </c>
      <c r="X102" s="15">
        <f t="shared" si="40"/>
        <v>50</v>
      </c>
      <c r="Y102" s="47">
        <v>18</v>
      </c>
      <c r="Z102" s="16">
        <f t="shared" si="41"/>
        <v>0</v>
      </c>
      <c r="AA102" s="16">
        <f t="shared" si="42"/>
        <v>50</v>
      </c>
      <c r="AB102" s="16">
        <f t="shared" si="43"/>
        <v>50</v>
      </c>
      <c r="AC102" s="15">
        <f t="shared" si="44"/>
        <v>50</v>
      </c>
      <c r="AD102" s="18">
        <f t="shared" si="45"/>
        <v>176</v>
      </c>
      <c r="AE102" s="19">
        <f t="shared" si="46"/>
        <v>176</v>
      </c>
      <c r="AF102" s="19">
        <f t="shared" si="47"/>
        <v>59</v>
      </c>
    </row>
    <row r="103" spans="1:34" x14ac:dyDescent="0.25">
      <c r="A103" s="43">
        <v>97</v>
      </c>
      <c r="B103" s="44" t="s">
        <v>281</v>
      </c>
      <c r="C103" s="45">
        <v>43</v>
      </c>
      <c r="D103" s="46">
        <v>7.3</v>
      </c>
      <c r="E103" s="14">
        <f t="shared" si="27"/>
        <v>46</v>
      </c>
      <c r="F103" s="14">
        <f t="shared" si="28"/>
        <v>0</v>
      </c>
      <c r="G103" s="14">
        <f t="shared" si="29"/>
        <v>46</v>
      </c>
      <c r="H103" s="15">
        <f t="shared" si="30"/>
        <v>46</v>
      </c>
      <c r="I103" s="47">
        <v>6</v>
      </c>
      <c r="J103" s="14">
        <f t="shared" si="31"/>
        <v>0</v>
      </c>
      <c r="K103" s="14">
        <f t="shared" si="32"/>
        <v>16</v>
      </c>
      <c r="L103" s="14">
        <f t="shared" si="33"/>
        <v>16</v>
      </c>
      <c r="M103" s="15">
        <f t="shared" si="34"/>
        <v>16</v>
      </c>
      <c r="N103" s="16">
        <v>60</v>
      </c>
      <c r="O103" s="16">
        <f t="shared" ref="O103:O106" si="52">IF(N103&gt;1.567,0,IF(N103&gt;1.56,60,IF(N103&gt;1.554,61,IF(N103&gt;1.548,62,IF(N103&gt;1.542,63,IF(N103&gt;1.536,64,IF(N103&gt;1.53,65,IF(N103&gt;1.524,66,IF(N103&gt;1.518,67,IF(N103&gt;1.512,68,IF(N103&gt;1.506,69,IF(N103&gt;1.5,70,IF(N103&gt;1.494,71,IF(N103&gt;1.488,72,IF(N103&gt;1.482,73,IF(N103&gt;1.477,74,IF(N103&gt;1.473,75,IF(N103&gt;1.469,76,IF(N103&gt;1.464,77,IF(N103&gt;1.46,78,IF(N103&gt;1.455,79,IF(N103&gt;1.451,80,IF(N103&gt;1.447,81,IF(N103&gt;1.443,82,IF(N103&gt;1.439,83,IF(N103&gt;1.435,84,IF(N103&gt;1.432,85,IF(N103&gt;1.428,86,IF(N103&gt;1.425,87,IF(N103&gt;1.422,88,IF(N103&gt;1.419,89,IF(N103&gt;1.416,90,IF(N103&gt;1.413,91,IF(N103&gt;1.41,92,IF(N103&gt;1.407,93,IF(N103&gt;1.404,94,IF(N103&gt;1.401,95,IF(N103&gt;1.398,96,IF(N103&gt;1.395,97,IF(N103&gt;1.392,98,IF(N103&gt;1.389,99,IF(N103&gt;1.386,100,IF(N103&gt;1.383,101,IF(N103&gt;1.38,102,IF(N103&gt;1.378,103,IF(N103&gt;1.375,104,IF(N103&gt;1.372,105,IF(N103&gt;1.37,106,IF(N103&gt;1.367,107,IF(N103&gt;1.365,108,IF(N103&gt;1.362,109,IF(N103&gt;1.359,110,IF(N103&gt;1.357,111,IF(N103&gt;1.354,112,IF(N103&gt;1.351,113,IF(N103&gt;1.348,114,IF(N103&gt;1.346,115,IF(N103&gt;1.343,116,IF(N103&gt;1.341,117,IF(N103&gt;1.338,118,IF(N103&gt;1.336,119,)))))))))))))))))))))))))))))))))))))))))))))))))))))))))))))</f>
        <v>0</v>
      </c>
      <c r="P103" s="16">
        <f t="shared" si="49"/>
        <v>0</v>
      </c>
      <c r="Q103" s="16"/>
      <c r="R103" s="16">
        <f t="shared" si="50"/>
        <v>0</v>
      </c>
      <c r="S103" s="16">
        <f t="shared" si="51"/>
        <v>0</v>
      </c>
      <c r="T103" s="50">
        <v>225</v>
      </c>
      <c r="U103" s="16">
        <f t="shared" si="37"/>
        <v>0</v>
      </c>
      <c r="V103" s="16">
        <f t="shared" si="38"/>
        <v>40</v>
      </c>
      <c r="W103" s="16">
        <f t="shared" si="39"/>
        <v>40</v>
      </c>
      <c r="X103" s="15">
        <f t="shared" si="40"/>
        <v>40</v>
      </c>
      <c r="Y103" s="47">
        <v>-5</v>
      </c>
      <c r="Z103" s="16">
        <f t="shared" si="41"/>
        <v>0</v>
      </c>
      <c r="AA103" s="16">
        <f t="shared" si="42"/>
        <v>1</v>
      </c>
      <c r="AB103" s="16">
        <f t="shared" si="43"/>
        <v>1</v>
      </c>
      <c r="AC103" s="15">
        <f t="shared" si="44"/>
        <v>1</v>
      </c>
      <c r="AD103" s="18">
        <f t="shared" si="45"/>
        <v>103</v>
      </c>
      <c r="AE103" s="19">
        <f t="shared" si="46"/>
        <v>103</v>
      </c>
      <c r="AF103" s="19">
        <f t="shared" si="47"/>
        <v>175</v>
      </c>
    </row>
    <row r="104" spans="1:34" x14ac:dyDescent="0.25">
      <c r="A104" s="43">
        <v>98</v>
      </c>
      <c r="B104" s="44" t="s">
        <v>282</v>
      </c>
      <c r="C104" s="45">
        <v>43</v>
      </c>
      <c r="D104" s="46">
        <v>7</v>
      </c>
      <c r="E104" s="14">
        <f t="shared" si="27"/>
        <v>56</v>
      </c>
      <c r="F104" s="14">
        <f t="shared" si="28"/>
        <v>0</v>
      </c>
      <c r="G104" s="14">
        <f t="shared" si="29"/>
        <v>56</v>
      </c>
      <c r="H104" s="15">
        <f t="shared" si="30"/>
        <v>56</v>
      </c>
      <c r="I104" s="47">
        <v>10</v>
      </c>
      <c r="J104" s="14">
        <f t="shared" si="31"/>
        <v>0</v>
      </c>
      <c r="K104" s="14">
        <f t="shared" si="32"/>
        <v>30</v>
      </c>
      <c r="L104" s="14">
        <f t="shared" si="33"/>
        <v>30</v>
      </c>
      <c r="M104" s="15">
        <f t="shared" si="34"/>
        <v>30</v>
      </c>
      <c r="N104" s="16">
        <v>60</v>
      </c>
      <c r="O104" s="16">
        <f t="shared" si="52"/>
        <v>0</v>
      </c>
      <c r="P104" s="16">
        <f t="shared" si="49"/>
        <v>0</v>
      </c>
      <c r="Q104" s="16"/>
      <c r="R104" s="16">
        <f t="shared" si="50"/>
        <v>0</v>
      </c>
      <c r="S104" s="16">
        <f t="shared" si="51"/>
        <v>0</v>
      </c>
      <c r="T104" s="50">
        <v>207</v>
      </c>
      <c r="U104" s="16">
        <f t="shared" si="37"/>
        <v>0</v>
      </c>
      <c r="V104" s="16">
        <f t="shared" si="38"/>
        <v>24</v>
      </c>
      <c r="W104" s="16">
        <f t="shared" si="39"/>
        <v>24</v>
      </c>
      <c r="X104" s="15">
        <f t="shared" si="40"/>
        <v>24</v>
      </c>
      <c r="Y104" s="47">
        <v>4</v>
      </c>
      <c r="Z104" s="16">
        <f t="shared" si="41"/>
        <v>0</v>
      </c>
      <c r="AA104" s="16">
        <f t="shared" si="42"/>
        <v>16</v>
      </c>
      <c r="AB104" s="16">
        <f t="shared" si="43"/>
        <v>16</v>
      </c>
      <c r="AC104" s="15">
        <f t="shared" si="44"/>
        <v>16</v>
      </c>
      <c r="AD104" s="18">
        <f t="shared" si="45"/>
        <v>126</v>
      </c>
      <c r="AE104" s="19">
        <f t="shared" si="46"/>
        <v>126</v>
      </c>
      <c r="AF104" s="19">
        <f t="shared" si="47"/>
        <v>149</v>
      </c>
      <c r="AH104">
        <f>SUM(H101:H104,M100:M102,M104,X100:X103,AC100:AC102,AC104)</f>
        <v>675</v>
      </c>
    </row>
    <row r="105" spans="1:34" s="79" customFormat="1" x14ac:dyDescent="0.25">
      <c r="A105" s="71">
        <v>99</v>
      </c>
      <c r="B105" s="72" t="s">
        <v>283</v>
      </c>
      <c r="C105" s="73">
        <v>24</v>
      </c>
      <c r="D105" s="74">
        <v>0</v>
      </c>
      <c r="E105" s="75">
        <f t="shared" si="27"/>
        <v>0</v>
      </c>
      <c r="F105" s="75">
        <f t="shared" si="28"/>
        <v>0</v>
      </c>
      <c r="G105" s="75">
        <f t="shared" si="29"/>
        <v>0</v>
      </c>
      <c r="H105" s="75">
        <f t="shared" si="30"/>
        <v>0</v>
      </c>
      <c r="I105" s="76">
        <v>12</v>
      </c>
      <c r="J105" s="75">
        <f t="shared" si="31"/>
        <v>0</v>
      </c>
      <c r="K105" s="75">
        <f t="shared" si="32"/>
        <v>38</v>
      </c>
      <c r="L105" s="75">
        <f t="shared" si="33"/>
        <v>38</v>
      </c>
      <c r="M105" s="75">
        <f t="shared" si="34"/>
        <v>38</v>
      </c>
      <c r="N105" s="75">
        <v>60</v>
      </c>
      <c r="O105" s="75">
        <f t="shared" si="52"/>
        <v>0</v>
      </c>
      <c r="P105" s="75">
        <f t="shared" si="49"/>
        <v>0</v>
      </c>
      <c r="Q105" s="75"/>
      <c r="R105" s="75">
        <f t="shared" si="50"/>
        <v>0</v>
      </c>
      <c r="S105" s="75">
        <f t="shared" si="51"/>
        <v>0</v>
      </c>
      <c r="T105" s="77">
        <v>210</v>
      </c>
      <c r="U105" s="75">
        <f t="shared" si="37"/>
        <v>0</v>
      </c>
      <c r="V105" s="75">
        <f t="shared" si="38"/>
        <v>25</v>
      </c>
      <c r="W105" s="75">
        <f t="shared" si="39"/>
        <v>25</v>
      </c>
      <c r="X105" s="75">
        <f t="shared" si="40"/>
        <v>25</v>
      </c>
      <c r="Y105" s="76">
        <v>3</v>
      </c>
      <c r="Z105" s="75">
        <f t="shared" si="41"/>
        <v>0</v>
      </c>
      <c r="AA105" s="75">
        <f t="shared" si="42"/>
        <v>14</v>
      </c>
      <c r="AB105" s="75">
        <f t="shared" si="43"/>
        <v>14</v>
      </c>
      <c r="AC105" s="75">
        <f t="shared" si="44"/>
        <v>14</v>
      </c>
      <c r="AD105" s="78">
        <f t="shared" si="45"/>
        <v>77</v>
      </c>
      <c r="AE105" s="78">
        <f t="shared" si="46"/>
        <v>77</v>
      </c>
      <c r="AF105" s="78">
        <f t="shared" si="47"/>
        <v>190</v>
      </c>
    </row>
    <row r="106" spans="1:34" s="79" customFormat="1" x14ac:dyDescent="0.25">
      <c r="A106" s="71">
        <v>100</v>
      </c>
      <c r="B106" s="72" t="s">
        <v>284</v>
      </c>
      <c r="C106" s="73">
        <v>24</v>
      </c>
      <c r="D106" s="74">
        <v>7.1</v>
      </c>
      <c r="E106" s="75">
        <f t="shared" si="27"/>
        <v>53</v>
      </c>
      <c r="F106" s="75">
        <f t="shared" si="28"/>
        <v>0</v>
      </c>
      <c r="G106" s="75">
        <f t="shared" si="29"/>
        <v>53</v>
      </c>
      <c r="H106" s="75">
        <f t="shared" si="30"/>
        <v>53</v>
      </c>
      <c r="I106" s="76">
        <v>12</v>
      </c>
      <c r="J106" s="75">
        <f t="shared" si="31"/>
        <v>0</v>
      </c>
      <c r="K106" s="75">
        <f t="shared" si="32"/>
        <v>38</v>
      </c>
      <c r="L106" s="75">
        <f t="shared" si="33"/>
        <v>38</v>
      </c>
      <c r="M106" s="75">
        <f t="shared" si="34"/>
        <v>38</v>
      </c>
      <c r="N106" s="75">
        <v>60</v>
      </c>
      <c r="O106" s="75">
        <f t="shared" si="52"/>
        <v>0</v>
      </c>
      <c r="P106" s="75">
        <f t="shared" si="49"/>
        <v>0</v>
      </c>
      <c r="Q106" s="75"/>
      <c r="R106" s="75">
        <f t="shared" si="50"/>
        <v>0</v>
      </c>
      <c r="S106" s="75">
        <f t="shared" si="51"/>
        <v>0</v>
      </c>
      <c r="T106" s="77">
        <v>233</v>
      </c>
      <c r="U106" s="75">
        <f t="shared" si="37"/>
        <v>0</v>
      </c>
      <c r="V106" s="75">
        <f t="shared" si="38"/>
        <v>48</v>
      </c>
      <c r="W106" s="75">
        <f t="shared" si="39"/>
        <v>48</v>
      </c>
      <c r="X106" s="75">
        <f t="shared" si="40"/>
        <v>48</v>
      </c>
      <c r="Y106" s="76">
        <v>18</v>
      </c>
      <c r="Z106" s="75">
        <f t="shared" si="41"/>
        <v>0</v>
      </c>
      <c r="AA106" s="75">
        <f t="shared" si="42"/>
        <v>50</v>
      </c>
      <c r="AB106" s="75">
        <f t="shared" si="43"/>
        <v>50</v>
      </c>
      <c r="AC106" s="75">
        <f t="shared" si="44"/>
        <v>50</v>
      </c>
      <c r="AD106" s="78">
        <f t="shared" si="45"/>
        <v>189</v>
      </c>
      <c r="AE106" s="78">
        <f t="shared" si="46"/>
        <v>189</v>
      </c>
      <c r="AF106" s="78">
        <f t="shared" si="47"/>
        <v>35</v>
      </c>
    </row>
    <row r="107" spans="1:34" s="79" customFormat="1" x14ac:dyDescent="0.25">
      <c r="A107" s="71">
        <v>101</v>
      </c>
      <c r="B107" s="72" t="s">
        <v>285</v>
      </c>
      <c r="C107" s="73">
        <v>24</v>
      </c>
      <c r="D107" s="74">
        <v>7.1</v>
      </c>
      <c r="E107" s="75">
        <f t="shared" si="27"/>
        <v>53</v>
      </c>
      <c r="F107" s="75">
        <f t="shared" si="28"/>
        <v>0</v>
      </c>
      <c r="G107" s="75">
        <f t="shared" si="29"/>
        <v>53</v>
      </c>
      <c r="H107" s="75">
        <f t="shared" si="30"/>
        <v>53</v>
      </c>
      <c r="I107" s="76">
        <v>13</v>
      </c>
      <c r="J107" s="75">
        <f t="shared" si="31"/>
        <v>0</v>
      </c>
      <c r="K107" s="75">
        <f t="shared" si="32"/>
        <v>42</v>
      </c>
      <c r="L107" s="75">
        <f t="shared" si="33"/>
        <v>42</v>
      </c>
      <c r="M107" s="75">
        <f t="shared" si="34"/>
        <v>42</v>
      </c>
      <c r="N107" s="75"/>
      <c r="O107" s="75"/>
      <c r="P107" s="75"/>
      <c r="Q107" s="75"/>
      <c r="R107" s="75"/>
      <c r="S107" s="75"/>
      <c r="T107" s="77">
        <v>272</v>
      </c>
      <c r="U107" s="75">
        <f t="shared" si="37"/>
        <v>71</v>
      </c>
      <c r="V107" s="75">
        <f t="shared" si="38"/>
        <v>0</v>
      </c>
      <c r="W107" s="75">
        <f t="shared" si="39"/>
        <v>71</v>
      </c>
      <c r="X107" s="75">
        <f t="shared" si="40"/>
        <v>71</v>
      </c>
      <c r="Y107" s="76">
        <v>-3</v>
      </c>
      <c r="Z107" s="75">
        <f t="shared" si="41"/>
        <v>0</v>
      </c>
      <c r="AA107" s="75">
        <f t="shared" si="42"/>
        <v>3</v>
      </c>
      <c r="AB107" s="75">
        <f t="shared" si="43"/>
        <v>3</v>
      </c>
      <c r="AC107" s="75">
        <f t="shared" si="44"/>
        <v>3</v>
      </c>
      <c r="AD107" s="78">
        <f t="shared" si="45"/>
        <v>169</v>
      </c>
      <c r="AE107" s="78">
        <f t="shared" si="46"/>
        <v>169</v>
      </c>
      <c r="AF107" s="78">
        <f t="shared" si="47"/>
        <v>76</v>
      </c>
    </row>
    <row r="108" spans="1:34" s="79" customFormat="1" x14ac:dyDescent="0.25">
      <c r="A108" s="71">
        <v>102</v>
      </c>
      <c r="B108" s="72" t="s">
        <v>286</v>
      </c>
      <c r="C108" s="73">
        <v>24</v>
      </c>
      <c r="D108" s="74">
        <v>7.1</v>
      </c>
      <c r="E108" s="75">
        <f t="shared" si="27"/>
        <v>53</v>
      </c>
      <c r="F108" s="75">
        <f t="shared" si="28"/>
        <v>0</v>
      </c>
      <c r="G108" s="75">
        <f t="shared" si="29"/>
        <v>53</v>
      </c>
      <c r="H108" s="75">
        <f t="shared" si="30"/>
        <v>53</v>
      </c>
      <c r="I108" s="76">
        <v>5</v>
      </c>
      <c r="J108" s="75">
        <f t="shared" si="31"/>
        <v>0</v>
      </c>
      <c r="K108" s="75">
        <f t="shared" si="32"/>
        <v>13</v>
      </c>
      <c r="L108" s="75">
        <f t="shared" si="33"/>
        <v>13</v>
      </c>
      <c r="M108" s="75">
        <f t="shared" si="34"/>
        <v>13</v>
      </c>
      <c r="N108" s="75"/>
      <c r="O108" s="75"/>
      <c r="P108" s="75"/>
      <c r="Q108" s="75"/>
      <c r="R108" s="75"/>
      <c r="S108" s="75"/>
      <c r="T108" s="77">
        <v>240</v>
      </c>
      <c r="U108" s="75">
        <f t="shared" si="37"/>
        <v>0</v>
      </c>
      <c r="V108" s="75">
        <f t="shared" si="38"/>
        <v>55</v>
      </c>
      <c r="W108" s="75">
        <f t="shared" si="39"/>
        <v>55</v>
      </c>
      <c r="X108" s="75">
        <f t="shared" si="40"/>
        <v>55</v>
      </c>
      <c r="Y108" s="76">
        <v>4</v>
      </c>
      <c r="Z108" s="75">
        <f t="shared" si="41"/>
        <v>0</v>
      </c>
      <c r="AA108" s="75">
        <f t="shared" si="42"/>
        <v>16</v>
      </c>
      <c r="AB108" s="75">
        <f t="shared" si="43"/>
        <v>16</v>
      </c>
      <c r="AC108" s="75">
        <f t="shared" si="44"/>
        <v>16</v>
      </c>
      <c r="AD108" s="78">
        <f t="shared" si="45"/>
        <v>137</v>
      </c>
      <c r="AE108" s="78">
        <f t="shared" si="46"/>
        <v>137</v>
      </c>
      <c r="AF108" s="78">
        <f t="shared" si="47"/>
        <v>136</v>
      </c>
    </row>
    <row r="109" spans="1:34" s="79" customFormat="1" x14ac:dyDescent="0.25">
      <c r="A109" s="71">
        <v>103</v>
      </c>
      <c r="B109" s="72" t="s">
        <v>287</v>
      </c>
      <c r="C109" s="73">
        <v>24</v>
      </c>
      <c r="D109" s="74">
        <v>7.5</v>
      </c>
      <c r="E109" s="75">
        <f t="shared" si="27"/>
        <v>38</v>
      </c>
      <c r="F109" s="75">
        <f t="shared" si="28"/>
        <v>0</v>
      </c>
      <c r="G109" s="75">
        <f t="shared" si="29"/>
        <v>38</v>
      </c>
      <c r="H109" s="75">
        <f t="shared" si="30"/>
        <v>38</v>
      </c>
      <c r="I109" s="76">
        <v>6</v>
      </c>
      <c r="J109" s="75">
        <f t="shared" si="31"/>
        <v>0</v>
      </c>
      <c r="K109" s="75">
        <f t="shared" si="32"/>
        <v>16</v>
      </c>
      <c r="L109" s="75">
        <f t="shared" si="33"/>
        <v>16</v>
      </c>
      <c r="M109" s="75">
        <f t="shared" si="34"/>
        <v>16</v>
      </c>
      <c r="N109" s="75"/>
      <c r="O109" s="75"/>
      <c r="P109" s="75"/>
      <c r="Q109" s="75"/>
      <c r="R109" s="75"/>
      <c r="S109" s="75"/>
      <c r="T109" s="77">
        <v>0</v>
      </c>
      <c r="U109" s="75">
        <f t="shared" si="37"/>
        <v>0</v>
      </c>
      <c r="V109" s="75">
        <f t="shared" si="38"/>
        <v>0</v>
      </c>
      <c r="W109" s="75">
        <f t="shared" si="39"/>
        <v>0</v>
      </c>
      <c r="X109" s="75">
        <f t="shared" si="40"/>
        <v>0</v>
      </c>
      <c r="Y109" s="76">
        <v>15.5</v>
      </c>
      <c r="Z109" s="75">
        <f t="shared" si="41"/>
        <v>0</v>
      </c>
      <c r="AA109" s="75">
        <f t="shared" si="42"/>
        <v>42</v>
      </c>
      <c r="AB109" s="75">
        <f t="shared" si="43"/>
        <v>42</v>
      </c>
      <c r="AC109" s="75">
        <f t="shared" si="44"/>
        <v>42</v>
      </c>
      <c r="AD109" s="78">
        <f t="shared" si="45"/>
        <v>96</v>
      </c>
      <c r="AE109" s="78">
        <f t="shared" si="46"/>
        <v>96</v>
      </c>
      <c r="AF109" s="78">
        <f t="shared" si="47"/>
        <v>182</v>
      </c>
      <c r="AH109" s="79">
        <f>SUM(H106:H109,M105:M107,M109,X105:X108,AC105:AC106,AC108:AC109)</f>
        <v>652</v>
      </c>
    </row>
    <row r="110" spans="1:34" x14ac:dyDescent="0.25">
      <c r="A110" s="43">
        <v>104</v>
      </c>
      <c r="B110" s="44" t="s">
        <v>288</v>
      </c>
      <c r="C110" s="45">
        <v>7</v>
      </c>
      <c r="D110" s="46">
        <v>6.7</v>
      </c>
      <c r="E110" s="14">
        <f t="shared" si="27"/>
        <v>65</v>
      </c>
      <c r="F110" s="14">
        <f t="shared" si="28"/>
        <v>0</v>
      </c>
      <c r="G110" s="14">
        <f t="shared" si="29"/>
        <v>65</v>
      </c>
      <c r="H110" s="15">
        <f t="shared" si="30"/>
        <v>65</v>
      </c>
      <c r="I110" s="47">
        <v>10</v>
      </c>
      <c r="J110" s="14">
        <f t="shared" si="31"/>
        <v>0</v>
      </c>
      <c r="K110" s="14">
        <f t="shared" si="32"/>
        <v>30</v>
      </c>
      <c r="L110" s="14">
        <f t="shared" si="33"/>
        <v>30</v>
      </c>
      <c r="M110" s="15">
        <f t="shared" si="34"/>
        <v>30</v>
      </c>
      <c r="N110" s="16"/>
      <c r="O110" s="16"/>
      <c r="P110" s="16"/>
      <c r="Q110" s="16"/>
      <c r="R110" s="16"/>
      <c r="S110" s="16"/>
      <c r="T110" s="50">
        <v>227</v>
      </c>
      <c r="U110" s="16">
        <f t="shared" si="37"/>
        <v>0</v>
      </c>
      <c r="V110" s="16">
        <f t="shared" si="38"/>
        <v>42</v>
      </c>
      <c r="W110" s="16">
        <f t="shared" si="39"/>
        <v>42</v>
      </c>
      <c r="X110" s="15">
        <f t="shared" si="40"/>
        <v>42</v>
      </c>
      <c r="Y110" s="47">
        <v>5</v>
      </c>
      <c r="Z110" s="16">
        <f t="shared" si="41"/>
        <v>0</v>
      </c>
      <c r="AA110" s="16">
        <f t="shared" si="42"/>
        <v>18</v>
      </c>
      <c r="AB110" s="16">
        <f t="shared" si="43"/>
        <v>18</v>
      </c>
      <c r="AC110" s="15">
        <f t="shared" si="44"/>
        <v>18</v>
      </c>
      <c r="AD110" s="18">
        <f t="shared" si="45"/>
        <v>155</v>
      </c>
      <c r="AE110" s="19">
        <f t="shared" si="46"/>
        <v>155</v>
      </c>
      <c r="AF110" s="19">
        <f t="shared" si="47"/>
        <v>102</v>
      </c>
    </row>
    <row r="111" spans="1:34" x14ac:dyDescent="0.25">
      <c r="A111" s="43">
        <v>105</v>
      </c>
      <c r="B111" s="44" t="s">
        <v>289</v>
      </c>
      <c r="C111" s="45">
        <v>7</v>
      </c>
      <c r="D111" s="46">
        <v>6.9</v>
      </c>
      <c r="E111" s="14">
        <f t="shared" si="27"/>
        <v>59</v>
      </c>
      <c r="F111" s="14">
        <f t="shared" si="28"/>
        <v>0</v>
      </c>
      <c r="G111" s="14">
        <f t="shared" si="29"/>
        <v>59</v>
      </c>
      <c r="H111" s="15">
        <f t="shared" si="30"/>
        <v>59</v>
      </c>
      <c r="I111" s="47">
        <v>5</v>
      </c>
      <c r="J111" s="14">
        <f t="shared" si="31"/>
        <v>0</v>
      </c>
      <c r="K111" s="14">
        <f t="shared" si="32"/>
        <v>13</v>
      </c>
      <c r="L111" s="14">
        <f t="shared" si="33"/>
        <v>13</v>
      </c>
      <c r="M111" s="15">
        <f t="shared" si="34"/>
        <v>13</v>
      </c>
      <c r="N111" s="17"/>
      <c r="O111" s="17"/>
      <c r="P111" s="17"/>
      <c r="Q111" s="17"/>
      <c r="R111" s="17"/>
      <c r="S111" s="17"/>
      <c r="T111" s="50">
        <v>235</v>
      </c>
      <c r="U111" s="16">
        <f t="shared" si="37"/>
        <v>0</v>
      </c>
      <c r="V111" s="16">
        <f t="shared" si="38"/>
        <v>50</v>
      </c>
      <c r="W111" s="16">
        <f t="shared" si="39"/>
        <v>50</v>
      </c>
      <c r="X111" s="15">
        <f t="shared" si="40"/>
        <v>50</v>
      </c>
      <c r="Y111" s="47">
        <v>19</v>
      </c>
      <c r="Z111" s="16">
        <f t="shared" si="41"/>
        <v>0</v>
      </c>
      <c r="AA111" s="16">
        <f t="shared" si="42"/>
        <v>52</v>
      </c>
      <c r="AB111" s="16">
        <f t="shared" si="43"/>
        <v>52</v>
      </c>
      <c r="AC111" s="15">
        <f t="shared" si="44"/>
        <v>52</v>
      </c>
      <c r="AD111" s="18">
        <f t="shared" si="45"/>
        <v>174</v>
      </c>
      <c r="AE111" s="19">
        <f t="shared" si="46"/>
        <v>174</v>
      </c>
      <c r="AF111" s="19">
        <f t="shared" si="47"/>
        <v>67</v>
      </c>
    </row>
    <row r="112" spans="1:34" x14ac:dyDescent="0.25">
      <c r="A112" s="43">
        <v>106</v>
      </c>
      <c r="B112" s="44" t="s">
        <v>290</v>
      </c>
      <c r="C112" s="45">
        <v>7</v>
      </c>
      <c r="D112" s="46">
        <v>7.6</v>
      </c>
      <c r="E112" s="14">
        <f t="shared" si="27"/>
        <v>35</v>
      </c>
      <c r="F112" s="14">
        <f t="shared" si="28"/>
        <v>0</v>
      </c>
      <c r="G112" s="14">
        <f t="shared" si="29"/>
        <v>35</v>
      </c>
      <c r="H112" s="15">
        <f t="shared" si="30"/>
        <v>35</v>
      </c>
      <c r="I112" s="47">
        <v>7</v>
      </c>
      <c r="J112" s="14">
        <f t="shared" si="31"/>
        <v>0</v>
      </c>
      <c r="K112" s="14">
        <f t="shared" si="32"/>
        <v>19</v>
      </c>
      <c r="L112" s="14">
        <f t="shared" si="33"/>
        <v>19</v>
      </c>
      <c r="M112" s="15">
        <f t="shared" si="34"/>
        <v>19</v>
      </c>
      <c r="N112" s="17"/>
      <c r="O112" s="17"/>
      <c r="P112" s="17"/>
      <c r="Q112" s="17"/>
      <c r="R112" s="17"/>
      <c r="S112" s="17"/>
      <c r="T112" s="50">
        <v>200</v>
      </c>
      <c r="U112" s="16">
        <f t="shared" si="37"/>
        <v>0</v>
      </c>
      <c r="V112" s="16">
        <f t="shared" si="38"/>
        <v>20</v>
      </c>
      <c r="W112" s="16">
        <f t="shared" si="39"/>
        <v>20</v>
      </c>
      <c r="X112" s="15">
        <f t="shared" si="40"/>
        <v>20</v>
      </c>
      <c r="Y112" s="47">
        <v>5</v>
      </c>
      <c r="Z112" s="16">
        <f t="shared" si="41"/>
        <v>0</v>
      </c>
      <c r="AA112" s="16">
        <f t="shared" si="42"/>
        <v>18</v>
      </c>
      <c r="AB112" s="16">
        <f t="shared" si="43"/>
        <v>18</v>
      </c>
      <c r="AC112" s="15">
        <f t="shared" si="44"/>
        <v>18</v>
      </c>
      <c r="AD112" s="18">
        <f t="shared" si="45"/>
        <v>92</v>
      </c>
      <c r="AE112" s="19">
        <f t="shared" si="46"/>
        <v>92</v>
      </c>
      <c r="AF112" s="19">
        <f t="shared" si="47"/>
        <v>185</v>
      </c>
    </row>
    <row r="113" spans="1:34" x14ac:dyDescent="0.25">
      <c r="A113" s="43">
        <v>107</v>
      </c>
      <c r="B113" s="44" t="s">
        <v>291</v>
      </c>
      <c r="C113" s="45">
        <v>7</v>
      </c>
      <c r="D113" s="46">
        <v>7.4</v>
      </c>
      <c r="E113" s="14">
        <f t="shared" si="27"/>
        <v>42</v>
      </c>
      <c r="F113" s="14">
        <f t="shared" si="28"/>
        <v>0</v>
      </c>
      <c r="G113" s="14">
        <f t="shared" si="29"/>
        <v>42</v>
      </c>
      <c r="H113" s="15">
        <f t="shared" si="30"/>
        <v>42</v>
      </c>
      <c r="I113" s="47">
        <v>19</v>
      </c>
      <c r="J113" s="14">
        <f t="shared" si="31"/>
        <v>61</v>
      </c>
      <c r="K113" s="14">
        <f t="shared" si="32"/>
        <v>0</v>
      </c>
      <c r="L113" s="14">
        <f t="shared" si="33"/>
        <v>61</v>
      </c>
      <c r="M113" s="15">
        <f t="shared" si="34"/>
        <v>61</v>
      </c>
      <c r="N113" s="17"/>
      <c r="O113" s="17"/>
      <c r="P113" s="17"/>
      <c r="Q113" s="17"/>
      <c r="R113" s="17"/>
      <c r="S113" s="17"/>
      <c r="T113" s="50">
        <v>200</v>
      </c>
      <c r="U113" s="16">
        <f t="shared" si="37"/>
        <v>0</v>
      </c>
      <c r="V113" s="16">
        <f t="shared" si="38"/>
        <v>20</v>
      </c>
      <c r="W113" s="16">
        <f t="shared" si="39"/>
        <v>20</v>
      </c>
      <c r="X113" s="15">
        <f t="shared" si="40"/>
        <v>20</v>
      </c>
      <c r="Y113" s="47">
        <v>11</v>
      </c>
      <c r="Z113" s="16">
        <f t="shared" si="41"/>
        <v>0</v>
      </c>
      <c r="AA113" s="16">
        <f t="shared" si="42"/>
        <v>30</v>
      </c>
      <c r="AB113" s="16">
        <f t="shared" si="43"/>
        <v>30</v>
      </c>
      <c r="AC113" s="15">
        <f t="shared" si="44"/>
        <v>30</v>
      </c>
      <c r="AD113" s="18">
        <f t="shared" si="45"/>
        <v>153</v>
      </c>
      <c r="AE113" s="19">
        <f t="shared" si="46"/>
        <v>153</v>
      </c>
      <c r="AF113" s="19">
        <f t="shared" si="47"/>
        <v>109</v>
      </c>
      <c r="AH113">
        <f>SUM(H110:H113,M110:M113,X110:X113,AC110:AC113)</f>
        <v>574</v>
      </c>
    </row>
    <row r="114" spans="1:34" s="79" customFormat="1" x14ac:dyDescent="0.25">
      <c r="A114" s="71">
        <v>108</v>
      </c>
      <c r="B114" s="72" t="s">
        <v>292</v>
      </c>
      <c r="C114" s="73">
        <v>52</v>
      </c>
      <c r="D114" s="74">
        <v>7.3</v>
      </c>
      <c r="E114" s="75">
        <f t="shared" si="27"/>
        <v>46</v>
      </c>
      <c r="F114" s="75">
        <f t="shared" si="28"/>
        <v>0</v>
      </c>
      <c r="G114" s="75">
        <f t="shared" si="29"/>
        <v>46</v>
      </c>
      <c r="H114" s="75">
        <f t="shared" si="30"/>
        <v>46</v>
      </c>
      <c r="I114" s="76">
        <v>11</v>
      </c>
      <c r="J114" s="75">
        <f t="shared" si="31"/>
        <v>0</v>
      </c>
      <c r="K114" s="75">
        <f t="shared" si="32"/>
        <v>34</v>
      </c>
      <c r="L114" s="75">
        <f t="shared" si="33"/>
        <v>34</v>
      </c>
      <c r="M114" s="75">
        <f t="shared" si="34"/>
        <v>34</v>
      </c>
      <c r="N114" s="81"/>
      <c r="O114" s="81"/>
      <c r="P114" s="81"/>
      <c r="Q114" s="81"/>
      <c r="R114" s="81"/>
      <c r="S114" s="81"/>
      <c r="T114" s="77">
        <v>238</v>
      </c>
      <c r="U114" s="75">
        <f t="shared" si="37"/>
        <v>0</v>
      </c>
      <c r="V114" s="75">
        <f t="shared" si="38"/>
        <v>53</v>
      </c>
      <c r="W114" s="75">
        <f t="shared" si="39"/>
        <v>53</v>
      </c>
      <c r="X114" s="75">
        <f t="shared" si="40"/>
        <v>53</v>
      </c>
      <c r="Y114" s="76">
        <v>19</v>
      </c>
      <c r="Z114" s="75">
        <f t="shared" si="41"/>
        <v>0</v>
      </c>
      <c r="AA114" s="75">
        <f t="shared" si="42"/>
        <v>52</v>
      </c>
      <c r="AB114" s="75">
        <f t="shared" si="43"/>
        <v>52</v>
      </c>
      <c r="AC114" s="75">
        <f t="shared" si="44"/>
        <v>52</v>
      </c>
      <c r="AD114" s="78">
        <f t="shared" si="45"/>
        <v>185</v>
      </c>
      <c r="AE114" s="78">
        <f t="shared" si="46"/>
        <v>185</v>
      </c>
      <c r="AF114" s="78">
        <f t="shared" si="47"/>
        <v>42</v>
      </c>
    </row>
    <row r="115" spans="1:34" s="79" customFormat="1" x14ac:dyDescent="0.25">
      <c r="A115" s="71">
        <v>109</v>
      </c>
      <c r="B115" s="72" t="s">
        <v>293</v>
      </c>
      <c r="C115" s="73">
        <v>52</v>
      </c>
      <c r="D115" s="74">
        <v>7</v>
      </c>
      <c r="E115" s="75">
        <f t="shared" si="27"/>
        <v>56</v>
      </c>
      <c r="F115" s="75">
        <f t="shared" si="28"/>
        <v>0</v>
      </c>
      <c r="G115" s="75">
        <f t="shared" si="29"/>
        <v>56</v>
      </c>
      <c r="H115" s="75">
        <f t="shared" si="30"/>
        <v>56</v>
      </c>
      <c r="I115" s="76">
        <v>17</v>
      </c>
      <c r="J115" s="75">
        <f t="shared" si="31"/>
        <v>57</v>
      </c>
      <c r="K115" s="75">
        <f t="shared" si="32"/>
        <v>0</v>
      </c>
      <c r="L115" s="75">
        <f t="shared" si="33"/>
        <v>57</v>
      </c>
      <c r="M115" s="75">
        <f t="shared" si="34"/>
        <v>57</v>
      </c>
      <c r="N115" s="81"/>
      <c r="O115" s="81"/>
      <c r="P115" s="81"/>
      <c r="Q115" s="81"/>
      <c r="R115" s="81"/>
      <c r="S115" s="81"/>
      <c r="T115" s="77">
        <v>237</v>
      </c>
      <c r="U115" s="75">
        <f t="shared" si="37"/>
        <v>0</v>
      </c>
      <c r="V115" s="75">
        <f t="shared" si="38"/>
        <v>52</v>
      </c>
      <c r="W115" s="75">
        <f t="shared" si="39"/>
        <v>52</v>
      </c>
      <c r="X115" s="75">
        <f t="shared" si="40"/>
        <v>52</v>
      </c>
      <c r="Y115" s="76">
        <v>17.5</v>
      </c>
      <c r="Z115" s="75">
        <f t="shared" si="41"/>
        <v>0</v>
      </c>
      <c r="AA115" s="75">
        <f t="shared" si="42"/>
        <v>48</v>
      </c>
      <c r="AB115" s="75">
        <f t="shared" si="43"/>
        <v>48</v>
      </c>
      <c r="AC115" s="75">
        <f t="shared" si="44"/>
        <v>48</v>
      </c>
      <c r="AD115" s="78">
        <f t="shared" si="45"/>
        <v>213</v>
      </c>
      <c r="AE115" s="78">
        <f t="shared" si="46"/>
        <v>213</v>
      </c>
      <c r="AF115" s="78">
        <f t="shared" si="47"/>
        <v>9</v>
      </c>
    </row>
    <row r="116" spans="1:34" s="79" customFormat="1" x14ac:dyDescent="0.25">
      <c r="A116" s="71">
        <v>110</v>
      </c>
      <c r="B116" s="72" t="s">
        <v>294</v>
      </c>
      <c r="C116" s="73">
        <v>52</v>
      </c>
      <c r="D116" s="74">
        <v>7.1</v>
      </c>
      <c r="E116" s="75">
        <f t="shared" si="27"/>
        <v>53</v>
      </c>
      <c r="F116" s="75">
        <f t="shared" si="28"/>
        <v>0</v>
      </c>
      <c r="G116" s="75">
        <f t="shared" si="29"/>
        <v>53</v>
      </c>
      <c r="H116" s="75">
        <f t="shared" si="30"/>
        <v>53</v>
      </c>
      <c r="I116" s="76">
        <v>17</v>
      </c>
      <c r="J116" s="75">
        <f t="shared" si="31"/>
        <v>57</v>
      </c>
      <c r="K116" s="75">
        <f t="shared" si="32"/>
        <v>0</v>
      </c>
      <c r="L116" s="75">
        <f t="shared" si="33"/>
        <v>57</v>
      </c>
      <c r="M116" s="75">
        <f t="shared" si="34"/>
        <v>57</v>
      </c>
      <c r="N116" s="81"/>
      <c r="O116" s="81"/>
      <c r="P116" s="81"/>
      <c r="Q116" s="81"/>
      <c r="R116" s="81"/>
      <c r="S116" s="81"/>
      <c r="T116" s="77">
        <v>238</v>
      </c>
      <c r="U116" s="75">
        <f t="shared" si="37"/>
        <v>0</v>
      </c>
      <c r="V116" s="75">
        <f t="shared" si="38"/>
        <v>53</v>
      </c>
      <c r="W116" s="75">
        <f t="shared" si="39"/>
        <v>53</v>
      </c>
      <c r="X116" s="75">
        <f t="shared" si="40"/>
        <v>53</v>
      </c>
      <c r="Y116" s="76">
        <v>10</v>
      </c>
      <c r="Z116" s="75">
        <f t="shared" si="41"/>
        <v>0</v>
      </c>
      <c r="AA116" s="75">
        <f t="shared" si="42"/>
        <v>28</v>
      </c>
      <c r="AB116" s="75">
        <f t="shared" si="43"/>
        <v>28</v>
      </c>
      <c r="AC116" s="75">
        <f t="shared" si="44"/>
        <v>28</v>
      </c>
      <c r="AD116" s="78">
        <f t="shared" si="45"/>
        <v>191</v>
      </c>
      <c r="AE116" s="78">
        <f t="shared" si="46"/>
        <v>191</v>
      </c>
      <c r="AF116" s="78">
        <f t="shared" si="47"/>
        <v>31</v>
      </c>
    </row>
    <row r="117" spans="1:34" s="79" customFormat="1" x14ac:dyDescent="0.25">
      <c r="A117" s="71">
        <v>111</v>
      </c>
      <c r="B117" s="72" t="s">
        <v>295</v>
      </c>
      <c r="C117" s="73">
        <v>52</v>
      </c>
      <c r="D117" s="74">
        <v>7.7</v>
      </c>
      <c r="E117" s="75">
        <f t="shared" si="27"/>
        <v>32</v>
      </c>
      <c r="F117" s="75">
        <f t="shared" si="28"/>
        <v>0</v>
      </c>
      <c r="G117" s="75">
        <f t="shared" si="29"/>
        <v>32</v>
      </c>
      <c r="H117" s="75">
        <f t="shared" si="30"/>
        <v>32</v>
      </c>
      <c r="I117" s="76">
        <v>16</v>
      </c>
      <c r="J117" s="75">
        <f t="shared" si="31"/>
        <v>54</v>
      </c>
      <c r="K117" s="75">
        <f t="shared" si="32"/>
        <v>0</v>
      </c>
      <c r="L117" s="75">
        <f t="shared" si="33"/>
        <v>54</v>
      </c>
      <c r="M117" s="75">
        <f t="shared" si="34"/>
        <v>54</v>
      </c>
      <c r="N117" s="81"/>
      <c r="O117" s="81"/>
      <c r="P117" s="81"/>
      <c r="Q117" s="81"/>
      <c r="R117" s="81"/>
      <c r="S117" s="81"/>
      <c r="T117" s="77">
        <v>242</v>
      </c>
      <c r="U117" s="75">
        <f t="shared" si="37"/>
        <v>0</v>
      </c>
      <c r="V117" s="75">
        <f t="shared" si="38"/>
        <v>56</v>
      </c>
      <c r="W117" s="75">
        <f t="shared" si="39"/>
        <v>56</v>
      </c>
      <c r="X117" s="75">
        <f t="shared" si="40"/>
        <v>56</v>
      </c>
      <c r="Y117" s="76">
        <v>15</v>
      </c>
      <c r="Z117" s="75">
        <f t="shared" si="41"/>
        <v>0</v>
      </c>
      <c r="AA117" s="75">
        <f t="shared" si="42"/>
        <v>41</v>
      </c>
      <c r="AB117" s="75">
        <f t="shared" si="43"/>
        <v>41</v>
      </c>
      <c r="AC117" s="75">
        <f t="shared" si="44"/>
        <v>41</v>
      </c>
      <c r="AD117" s="78">
        <f t="shared" si="45"/>
        <v>183</v>
      </c>
      <c r="AE117" s="78">
        <f t="shared" si="46"/>
        <v>183</v>
      </c>
      <c r="AF117" s="78">
        <f t="shared" si="47"/>
        <v>48</v>
      </c>
    </row>
    <row r="118" spans="1:34" s="79" customFormat="1" x14ac:dyDescent="0.25">
      <c r="A118" s="71">
        <v>112</v>
      </c>
      <c r="B118" s="72" t="s">
        <v>296</v>
      </c>
      <c r="C118" s="73">
        <v>52</v>
      </c>
      <c r="D118" s="74">
        <v>7.1</v>
      </c>
      <c r="E118" s="75">
        <f t="shared" si="27"/>
        <v>53</v>
      </c>
      <c r="F118" s="75">
        <f t="shared" si="28"/>
        <v>0</v>
      </c>
      <c r="G118" s="75">
        <f t="shared" si="29"/>
        <v>53</v>
      </c>
      <c r="H118" s="75">
        <f t="shared" si="30"/>
        <v>53</v>
      </c>
      <c r="I118" s="76">
        <v>11</v>
      </c>
      <c r="J118" s="75">
        <f t="shared" si="31"/>
        <v>0</v>
      </c>
      <c r="K118" s="75">
        <f t="shared" si="32"/>
        <v>34</v>
      </c>
      <c r="L118" s="75">
        <f t="shared" si="33"/>
        <v>34</v>
      </c>
      <c r="M118" s="75">
        <f t="shared" si="34"/>
        <v>34</v>
      </c>
      <c r="N118" s="81"/>
      <c r="O118" s="81"/>
      <c r="P118" s="81"/>
      <c r="Q118" s="81"/>
      <c r="R118" s="81"/>
      <c r="S118" s="81"/>
      <c r="T118" s="77">
        <v>235</v>
      </c>
      <c r="U118" s="75">
        <f t="shared" si="37"/>
        <v>0</v>
      </c>
      <c r="V118" s="75">
        <f t="shared" si="38"/>
        <v>50</v>
      </c>
      <c r="W118" s="75">
        <f t="shared" si="39"/>
        <v>50</v>
      </c>
      <c r="X118" s="75">
        <f t="shared" si="40"/>
        <v>50</v>
      </c>
      <c r="Y118" s="76">
        <v>9</v>
      </c>
      <c r="Z118" s="75">
        <f t="shared" si="41"/>
        <v>0</v>
      </c>
      <c r="AA118" s="75">
        <f t="shared" si="42"/>
        <v>26</v>
      </c>
      <c r="AB118" s="75">
        <f t="shared" si="43"/>
        <v>26</v>
      </c>
      <c r="AC118" s="75">
        <f t="shared" si="44"/>
        <v>26</v>
      </c>
      <c r="AD118" s="78">
        <f t="shared" si="45"/>
        <v>163</v>
      </c>
      <c r="AE118" s="78">
        <f t="shared" si="46"/>
        <v>163</v>
      </c>
      <c r="AF118" s="78">
        <f t="shared" si="47"/>
        <v>92</v>
      </c>
      <c r="AH118" s="79">
        <f>SUM(H114:H116,H118,M115:M118,X114,X115:X117,AC114:AC117)</f>
        <v>793</v>
      </c>
    </row>
    <row r="119" spans="1:34" x14ac:dyDescent="0.25">
      <c r="A119" s="43">
        <v>113</v>
      </c>
      <c r="B119" s="44" t="s">
        <v>297</v>
      </c>
      <c r="C119" s="45">
        <v>29</v>
      </c>
      <c r="D119" s="46">
        <v>7.4</v>
      </c>
      <c r="E119" s="14">
        <f t="shared" si="27"/>
        <v>42</v>
      </c>
      <c r="F119" s="14">
        <f t="shared" si="28"/>
        <v>0</v>
      </c>
      <c r="G119" s="14">
        <f t="shared" si="29"/>
        <v>42</v>
      </c>
      <c r="H119" s="15">
        <f t="shared" si="30"/>
        <v>42</v>
      </c>
      <c r="I119" s="47">
        <v>12</v>
      </c>
      <c r="J119" s="14">
        <f t="shared" si="31"/>
        <v>0</v>
      </c>
      <c r="K119" s="14">
        <f t="shared" si="32"/>
        <v>38</v>
      </c>
      <c r="L119" s="14">
        <f t="shared" si="33"/>
        <v>38</v>
      </c>
      <c r="M119" s="15">
        <f t="shared" si="34"/>
        <v>38</v>
      </c>
      <c r="N119" s="17"/>
      <c r="O119" s="17"/>
      <c r="P119" s="17"/>
      <c r="Q119" s="17"/>
      <c r="R119" s="17"/>
      <c r="S119" s="17"/>
      <c r="T119" s="50">
        <v>230</v>
      </c>
      <c r="U119" s="16">
        <f t="shared" si="37"/>
        <v>0</v>
      </c>
      <c r="V119" s="16">
        <f t="shared" si="38"/>
        <v>45</v>
      </c>
      <c r="W119" s="16">
        <f t="shared" si="39"/>
        <v>45</v>
      </c>
      <c r="X119" s="15">
        <f t="shared" si="40"/>
        <v>45</v>
      </c>
      <c r="Y119" s="47">
        <v>-27</v>
      </c>
      <c r="Z119" s="16">
        <f t="shared" si="41"/>
        <v>0</v>
      </c>
      <c r="AA119" s="16">
        <f t="shared" si="42"/>
        <v>0</v>
      </c>
      <c r="AB119" s="16">
        <f t="shared" si="43"/>
        <v>0</v>
      </c>
      <c r="AC119" s="15">
        <f t="shared" si="44"/>
        <v>0</v>
      </c>
      <c r="AD119" s="18">
        <f t="shared" si="45"/>
        <v>125</v>
      </c>
      <c r="AE119" s="19">
        <f t="shared" si="46"/>
        <v>125</v>
      </c>
      <c r="AF119" s="19">
        <f t="shared" si="47"/>
        <v>151</v>
      </c>
    </row>
    <row r="120" spans="1:34" x14ac:dyDescent="0.25">
      <c r="A120" s="43">
        <v>114</v>
      </c>
      <c r="B120" s="44" t="s">
        <v>298</v>
      </c>
      <c r="C120" s="45">
        <v>29</v>
      </c>
      <c r="D120" s="46">
        <v>7.8</v>
      </c>
      <c r="E120" s="14">
        <f t="shared" si="27"/>
        <v>29</v>
      </c>
      <c r="F120" s="14">
        <f t="shared" si="28"/>
        <v>0</v>
      </c>
      <c r="G120" s="14">
        <f t="shared" si="29"/>
        <v>29</v>
      </c>
      <c r="H120" s="15">
        <f t="shared" si="30"/>
        <v>29</v>
      </c>
      <c r="I120" s="47">
        <v>7</v>
      </c>
      <c r="J120" s="14">
        <f t="shared" si="31"/>
        <v>0</v>
      </c>
      <c r="K120" s="14">
        <f t="shared" si="32"/>
        <v>19</v>
      </c>
      <c r="L120" s="14">
        <f t="shared" si="33"/>
        <v>19</v>
      </c>
      <c r="M120" s="15">
        <f t="shared" si="34"/>
        <v>19</v>
      </c>
      <c r="N120" s="17"/>
      <c r="O120" s="17"/>
      <c r="P120" s="17"/>
      <c r="Q120" s="17"/>
      <c r="R120" s="17"/>
      <c r="S120" s="17"/>
      <c r="T120" s="50">
        <v>240</v>
      </c>
      <c r="U120" s="16">
        <f t="shared" si="37"/>
        <v>0</v>
      </c>
      <c r="V120" s="16">
        <f t="shared" si="38"/>
        <v>55</v>
      </c>
      <c r="W120" s="16">
        <f t="shared" si="39"/>
        <v>55</v>
      </c>
      <c r="X120" s="15">
        <f t="shared" si="40"/>
        <v>55</v>
      </c>
      <c r="Y120" s="47">
        <v>-3</v>
      </c>
      <c r="Z120" s="16">
        <f t="shared" si="41"/>
        <v>0</v>
      </c>
      <c r="AA120" s="16">
        <f t="shared" si="42"/>
        <v>3</v>
      </c>
      <c r="AB120" s="16">
        <f t="shared" si="43"/>
        <v>3</v>
      </c>
      <c r="AC120" s="15">
        <f t="shared" si="44"/>
        <v>3</v>
      </c>
      <c r="AD120" s="18">
        <f t="shared" si="45"/>
        <v>106</v>
      </c>
      <c r="AE120" s="19">
        <f t="shared" si="46"/>
        <v>106</v>
      </c>
      <c r="AF120" s="19">
        <f t="shared" si="47"/>
        <v>172</v>
      </c>
    </row>
    <row r="121" spans="1:34" x14ac:dyDescent="0.25">
      <c r="A121" s="43">
        <v>115</v>
      </c>
      <c r="B121" s="44" t="s">
        <v>299</v>
      </c>
      <c r="C121" s="45">
        <v>29</v>
      </c>
      <c r="D121" s="46">
        <v>7.4</v>
      </c>
      <c r="E121" s="14">
        <f t="shared" si="27"/>
        <v>42</v>
      </c>
      <c r="F121" s="14">
        <f t="shared" si="28"/>
        <v>0</v>
      </c>
      <c r="G121" s="14">
        <f t="shared" si="29"/>
        <v>42</v>
      </c>
      <c r="H121" s="15">
        <f t="shared" si="30"/>
        <v>42</v>
      </c>
      <c r="I121" s="47">
        <v>8</v>
      </c>
      <c r="J121" s="14">
        <f t="shared" si="31"/>
        <v>0</v>
      </c>
      <c r="K121" s="14">
        <f t="shared" si="32"/>
        <v>22</v>
      </c>
      <c r="L121" s="14">
        <f t="shared" si="33"/>
        <v>22</v>
      </c>
      <c r="M121" s="15">
        <f t="shared" si="34"/>
        <v>22</v>
      </c>
      <c r="N121" s="17"/>
      <c r="O121" s="17"/>
      <c r="P121" s="17"/>
      <c r="Q121" s="17"/>
      <c r="R121" s="17"/>
      <c r="S121" s="17"/>
      <c r="T121" s="50">
        <v>228</v>
      </c>
      <c r="U121" s="16">
        <f t="shared" si="37"/>
        <v>0</v>
      </c>
      <c r="V121" s="16">
        <f t="shared" si="38"/>
        <v>43</v>
      </c>
      <c r="W121" s="16">
        <f t="shared" si="39"/>
        <v>43</v>
      </c>
      <c r="X121" s="15">
        <f t="shared" si="40"/>
        <v>43</v>
      </c>
      <c r="Y121" s="47">
        <v>3</v>
      </c>
      <c r="Z121" s="16">
        <f t="shared" si="41"/>
        <v>0</v>
      </c>
      <c r="AA121" s="16">
        <f t="shared" si="42"/>
        <v>14</v>
      </c>
      <c r="AB121" s="16">
        <f t="shared" si="43"/>
        <v>14</v>
      </c>
      <c r="AC121" s="15">
        <f t="shared" si="44"/>
        <v>14</v>
      </c>
      <c r="AD121" s="18">
        <f t="shared" si="45"/>
        <v>121</v>
      </c>
      <c r="AE121" s="19">
        <f t="shared" si="46"/>
        <v>121</v>
      </c>
      <c r="AF121" s="19">
        <f t="shared" si="47"/>
        <v>153</v>
      </c>
    </row>
    <row r="122" spans="1:34" x14ac:dyDescent="0.25">
      <c r="A122" s="43">
        <v>116</v>
      </c>
      <c r="B122" s="44" t="s">
        <v>300</v>
      </c>
      <c r="C122" s="45">
        <v>29</v>
      </c>
      <c r="D122" s="46">
        <v>7.8</v>
      </c>
      <c r="E122" s="14">
        <f t="shared" si="27"/>
        <v>29</v>
      </c>
      <c r="F122" s="14">
        <f t="shared" si="28"/>
        <v>0</v>
      </c>
      <c r="G122" s="14">
        <f t="shared" si="29"/>
        <v>29</v>
      </c>
      <c r="H122" s="15">
        <f t="shared" si="30"/>
        <v>29</v>
      </c>
      <c r="I122" s="47">
        <v>8</v>
      </c>
      <c r="J122" s="14">
        <f t="shared" si="31"/>
        <v>0</v>
      </c>
      <c r="K122" s="14">
        <f t="shared" si="32"/>
        <v>22</v>
      </c>
      <c r="L122" s="14">
        <f t="shared" si="33"/>
        <v>22</v>
      </c>
      <c r="M122" s="15">
        <f t="shared" si="34"/>
        <v>22</v>
      </c>
      <c r="N122" s="17"/>
      <c r="O122" s="17"/>
      <c r="P122" s="17"/>
      <c r="Q122" s="17"/>
      <c r="R122" s="17"/>
      <c r="S122" s="17"/>
      <c r="T122" s="50">
        <v>195</v>
      </c>
      <c r="U122" s="16">
        <f t="shared" si="37"/>
        <v>0</v>
      </c>
      <c r="V122" s="16">
        <f t="shared" si="38"/>
        <v>18</v>
      </c>
      <c r="W122" s="16">
        <f t="shared" si="39"/>
        <v>18</v>
      </c>
      <c r="X122" s="15">
        <f t="shared" si="40"/>
        <v>18</v>
      </c>
      <c r="Y122" s="47">
        <v>3</v>
      </c>
      <c r="Z122" s="16">
        <f t="shared" si="41"/>
        <v>0</v>
      </c>
      <c r="AA122" s="16">
        <f t="shared" si="42"/>
        <v>14</v>
      </c>
      <c r="AB122" s="16">
        <f t="shared" si="43"/>
        <v>14</v>
      </c>
      <c r="AC122" s="15">
        <f t="shared" si="44"/>
        <v>14</v>
      </c>
      <c r="AD122" s="18">
        <f t="shared" si="45"/>
        <v>83</v>
      </c>
      <c r="AE122" s="19">
        <f t="shared" si="46"/>
        <v>83</v>
      </c>
      <c r="AF122" s="19">
        <f t="shared" si="47"/>
        <v>188</v>
      </c>
      <c r="AH122">
        <f>SUM(H119:H122,M119:M122,X119:X122,AC119:AC122)</f>
        <v>435</v>
      </c>
    </row>
    <row r="123" spans="1:34" s="79" customFormat="1" x14ac:dyDescent="0.25">
      <c r="A123" s="71">
        <v>117</v>
      </c>
      <c r="B123" s="72" t="s">
        <v>301</v>
      </c>
      <c r="C123" s="73">
        <v>56</v>
      </c>
      <c r="D123" s="74">
        <v>7.4</v>
      </c>
      <c r="E123" s="75">
        <f t="shared" si="27"/>
        <v>42</v>
      </c>
      <c r="F123" s="75">
        <f t="shared" si="28"/>
        <v>0</v>
      </c>
      <c r="G123" s="75">
        <f t="shared" si="29"/>
        <v>42</v>
      </c>
      <c r="H123" s="75">
        <f t="shared" si="30"/>
        <v>42</v>
      </c>
      <c r="I123" s="76">
        <v>17</v>
      </c>
      <c r="J123" s="75">
        <f t="shared" si="31"/>
        <v>57</v>
      </c>
      <c r="K123" s="75">
        <f t="shared" si="32"/>
        <v>0</v>
      </c>
      <c r="L123" s="75">
        <f t="shared" si="33"/>
        <v>57</v>
      </c>
      <c r="M123" s="75">
        <f t="shared" si="34"/>
        <v>57</v>
      </c>
      <c r="N123" s="81"/>
      <c r="O123" s="81"/>
      <c r="P123" s="81"/>
      <c r="Q123" s="81"/>
      <c r="R123" s="81"/>
      <c r="S123" s="81"/>
      <c r="T123" s="77">
        <v>242</v>
      </c>
      <c r="U123" s="75">
        <f t="shared" si="37"/>
        <v>0</v>
      </c>
      <c r="V123" s="75">
        <f t="shared" si="38"/>
        <v>56</v>
      </c>
      <c r="W123" s="75">
        <f t="shared" si="39"/>
        <v>56</v>
      </c>
      <c r="X123" s="75">
        <f t="shared" si="40"/>
        <v>56</v>
      </c>
      <c r="Y123" s="76">
        <v>9</v>
      </c>
      <c r="Z123" s="75">
        <f t="shared" si="41"/>
        <v>0</v>
      </c>
      <c r="AA123" s="75">
        <f t="shared" si="42"/>
        <v>26</v>
      </c>
      <c r="AB123" s="75">
        <f t="shared" si="43"/>
        <v>26</v>
      </c>
      <c r="AC123" s="75">
        <f t="shared" si="44"/>
        <v>26</v>
      </c>
      <c r="AD123" s="78">
        <f t="shared" si="45"/>
        <v>181</v>
      </c>
      <c r="AE123" s="78">
        <f t="shared" si="46"/>
        <v>181</v>
      </c>
      <c r="AF123" s="78">
        <f t="shared" si="47"/>
        <v>51</v>
      </c>
    </row>
    <row r="124" spans="1:34" s="79" customFormat="1" x14ac:dyDescent="0.25">
      <c r="A124" s="71">
        <v>118</v>
      </c>
      <c r="B124" s="72" t="s">
        <v>302</v>
      </c>
      <c r="C124" s="73">
        <v>56</v>
      </c>
      <c r="D124" s="74">
        <v>7.2</v>
      </c>
      <c r="E124" s="75">
        <f t="shared" si="27"/>
        <v>50</v>
      </c>
      <c r="F124" s="75">
        <f t="shared" si="28"/>
        <v>0</v>
      </c>
      <c r="G124" s="75">
        <f t="shared" si="29"/>
        <v>50</v>
      </c>
      <c r="H124" s="75">
        <f t="shared" si="30"/>
        <v>50</v>
      </c>
      <c r="I124" s="76">
        <v>8</v>
      </c>
      <c r="J124" s="75">
        <f t="shared" si="31"/>
        <v>0</v>
      </c>
      <c r="K124" s="75">
        <f t="shared" si="32"/>
        <v>22</v>
      </c>
      <c r="L124" s="75">
        <f t="shared" si="33"/>
        <v>22</v>
      </c>
      <c r="M124" s="75">
        <f t="shared" si="34"/>
        <v>22</v>
      </c>
      <c r="N124" s="81"/>
      <c r="O124" s="81"/>
      <c r="P124" s="81"/>
      <c r="Q124" s="81"/>
      <c r="R124" s="81"/>
      <c r="S124" s="81"/>
      <c r="T124" s="77">
        <v>225</v>
      </c>
      <c r="U124" s="75">
        <f t="shared" si="37"/>
        <v>0</v>
      </c>
      <c r="V124" s="75">
        <f t="shared" si="38"/>
        <v>40</v>
      </c>
      <c r="W124" s="75">
        <f t="shared" si="39"/>
        <v>40</v>
      </c>
      <c r="X124" s="75">
        <f t="shared" si="40"/>
        <v>40</v>
      </c>
      <c r="Y124" s="76">
        <v>7</v>
      </c>
      <c r="Z124" s="75">
        <f t="shared" si="41"/>
        <v>0</v>
      </c>
      <c r="AA124" s="75">
        <f t="shared" si="42"/>
        <v>22</v>
      </c>
      <c r="AB124" s="75">
        <f t="shared" si="43"/>
        <v>22</v>
      </c>
      <c r="AC124" s="75">
        <f t="shared" si="44"/>
        <v>22</v>
      </c>
      <c r="AD124" s="78">
        <f t="shared" si="45"/>
        <v>134</v>
      </c>
      <c r="AE124" s="78">
        <f t="shared" si="46"/>
        <v>134</v>
      </c>
      <c r="AF124" s="78">
        <f t="shared" si="47"/>
        <v>142</v>
      </c>
    </row>
    <row r="125" spans="1:34" s="79" customFormat="1" x14ac:dyDescent="0.25">
      <c r="A125" s="71">
        <v>119</v>
      </c>
      <c r="B125" s="72" t="s">
        <v>303</v>
      </c>
      <c r="C125" s="73">
        <v>56</v>
      </c>
      <c r="D125" s="74">
        <v>7</v>
      </c>
      <c r="E125" s="75">
        <f t="shared" si="27"/>
        <v>56</v>
      </c>
      <c r="F125" s="75">
        <f t="shared" si="28"/>
        <v>0</v>
      </c>
      <c r="G125" s="75">
        <f t="shared" si="29"/>
        <v>56</v>
      </c>
      <c r="H125" s="75">
        <f t="shared" si="30"/>
        <v>56</v>
      </c>
      <c r="I125" s="76">
        <v>8</v>
      </c>
      <c r="J125" s="75">
        <f t="shared" si="31"/>
        <v>0</v>
      </c>
      <c r="K125" s="75">
        <f t="shared" si="32"/>
        <v>22</v>
      </c>
      <c r="L125" s="75">
        <f t="shared" si="33"/>
        <v>22</v>
      </c>
      <c r="M125" s="75">
        <f t="shared" si="34"/>
        <v>22</v>
      </c>
      <c r="N125" s="81"/>
      <c r="O125" s="81"/>
      <c r="P125" s="81"/>
      <c r="Q125" s="81"/>
      <c r="R125" s="81"/>
      <c r="S125" s="81"/>
      <c r="T125" s="77">
        <v>240</v>
      </c>
      <c r="U125" s="75">
        <f t="shared" si="37"/>
        <v>0</v>
      </c>
      <c r="V125" s="75">
        <f t="shared" si="38"/>
        <v>55</v>
      </c>
      <c r="W125" s="75">
        <f t="shared" si="39"/>
        <v>55</v>
      </c>
      <c r="X125" s="75">
        <f t="shared" si="40"/>
        <v>55</v>
      </c>
      <c r="Y125" s="76">
        <v>7.5</v>
      </c>
      <c r="Z125" s="75">
        <f t="shared" si="41"/>
        <v>0</v>
      </c>
      <c r="AA125" s="75">
        <f t="shared" si="42"/>
        <v>23</v>
      </c>
      <c r="AB125" s="75">
        <f t="shared" si="43"/>
        <v>23</v>
      </c>
      <c r="AC125" s="75">
        <f t="shared" si="44"/>
        <v>23</v>
      </c>
      <c r="AD125" s="78">
        <f t="shared" si="45"/>
        <v>156</v>
      </c>
      <c r="AE125" s="78">
        <f t="shared" si="46"/>
        <v>156</v>
      </c>
      <c r="AF125" s="78">
        <f t="shared" si="47"/>
        <v>101</v>
      </c>
    </row>
    <row r="126" spans="1:34" s="79" customFormat="1" x14ac:dyDescent="0.25">
      <c r="A126" s="71">
        <v>120</v>
      </c>
      <c r="B126" s="72" t="s">
        <v>304</v>
      </c>
      <c r="C126" s="73">
        <v>56</v>
      </c>
      <c r="D126" s="74">
        <v>7.2</v>
      </c>
      <c r="E126" s="75">
        <f t="shared" si="27"/>
        <v>50</v>
      </c>
      <c r="F126" s="75">
        <f t="shared" si="28"/>
        <v>0</v>
      </c>
      <c r="G126" s="75">
        <f t="shared" si="29"/>
        <v>50</v>
      </c>
      <c r="H126" s="75">
        <f t="shared" si="30"/>
        <v>50</v>
      </c>
      <c r="I126" s="76">
        <v>5</v>
      </c>
      <c r="J126" s="75">
        <f t="shared" si="31"/>
        <v>0</v>
      </c>
      <c r="K126" s="75">
        <f t="shared" si="32"/>
        <v>13</v>
      </c>
      <c r="L126" s="75">
        <f t="shared" si="33"/>
        <v>13</v>
      </c>
      <c r="M126" s="75">
        <f t="shared" si="34"/>
        <v>13</v>
      </c>
      <c r="N126" s="81"/>
      <c r="O126" s="81"/>
      <c r="P126" s="81"/>
      <c r="Q126" s="81"/>
      <c r="R126" s="81"/>
      <c r="S126" s="81"/>
      <c r="T126" s="77">
        <v>260</v>
      </c>
      <c r="U126" s="75">
        <f t="shared" si="37"/>
        <v>65</v>
      </c>
      <c r="V126" s="75">
        <f t="shared" si="38"/>
        <v>0</v>
      </c>
      <c r="W126" s="75">
        <f t="shared" si="39"/>
        <v>65</v>
      </c>
      <c r="X126" s="75">
        <f t="shared" si="40"/>
        <v>65</v>
      </c>
      <c r="Y126" s="76">
        <v>11.5</v>
      </c>
      <c r="Z126" s="75">
        <f t="shared" si="41"/>
        <v>0</v>
      </c>
      <c r="AA126" s="75">
        <f t="shared" si="42"/>
        <v>30</v>
      </c>
      <c r="AB126" s="75">
        <f t="shared" si="43"/>
        <v>30</v>
      </c>
      <c r="AC126" s="75">
        <f t="shared" si="44"/>
        <v>30</v>
      </c>
      <c r="AD126" s="78">
        <f t="shared" si="45"/>
        <v>158</v>
      </c>
      <c r="AE126" s="78">
        <f t="shared" si="46"/>
        <v>158</v>
      </c>
      <c r="AF126" s="78">
        <f t="shared" si="47"/>
        <v>99</v>
      </c>
    </row>
    <row r="127" spans="1:34" s="79" customFormat="1" x14ac:dyDescent="0.25">
      <c r="A127" s="71">
        <v>121</v>
      </c>
      <c r="B127" s="72" t="s">
        <v>305</v>
      </c>
      <c r="C127" s="73">
        <v>56</v>
      </c>
      <c r="D127" s="74">
        <v>7.3</v>
      </c>
      <c r="E127" s="75">
        <f t="shared" si="27"/>
        <v>46</v>
      </c>
      <c r="F127" s="75">
        <f t="shared" si="28"/>
        <v>0</v>
      </c>
      <c r="G127" s="75">
        <f t="shared" si="29"/>
        <v>46</v>
      </c>
      <c r="H127" s="75">
        <f t="shared" si="30"/>
        <v>46</v>
      </c>
      <c r="I127" s="76">
        <v>8</v>
      </c>
      <c r="J127" s="75">
        <f t="shared" si="31"/>
        <v>0</v>
      </c>
      <c r="K127" s="75">
        <f t="shared" si="32"/>
        <v>22</v>
      </c>
      <c r="L127" s="75">
        <f t="shared" si="33"/>
        <v>22</v>
      </c>
      <c r="M127" s="75">
        <f t="shared" si="34"/>
        <v>22</v>
      </c>
      <c r="N127" s="81"/>
      <c r="O127" s="81"/>
      <c r="P127" s="81"/>
      <c r="Q127" s="81"/>
      <c r="R127" s="81"/>
      <c r="S127" s="81"/>
      <c r="T127" s="77">
        <v>240</v>
      </c>
      <c r="U127" s="75">
        <f t="shared" si="37"/>
        <v>0</v>
      </c>
      <c r="V127" s="75">
        <f t="shared" si="38"/>
        <v>55</v>
      </c>
      <c r="W127" s="75">
        <f t="shared" si="39"/>
        <v>55</v>
      </c>
      <c r="X127" s="75">
        <f t="shared" si="40"/>
        <v>55</v>
      </c>
      <c r="Y127" s="76">
        <v>10</v>
      </c>
      <c r="Z127" s="75">
        <f t="shared" si="41"/>
        <v>0</v>
      </c>
      <c r="AA127" s="75">
        <f t="shared" si="42"/>
        <v>28</v>
      </c>
      <c r="AB127" s="75">
        <f t="shared" si="43"/>
        <v>28</v>
      </c>
      <c r="AC127" s="75">
        <f t="shared" si="44"/>
        <v>28</v>
      </c>
      <c r="AD127" s="78">
        <f t="shared" si="45"/>
        <v>151</v>
      </c>
      <c r="AE127" s="78">
        <f t="shared" si="46"/>
        <v>151</v>
      </c>
      <c r="AF127" s="78">
        <f t="shared" si="47"/>
        <v>118</v>
      </c>
      <c r="AH127" s="79">
        <f>SUM(H124:H127,M123:M125,M127,X123,X125:X127,AC123,AC125:AC127)</f>
        <v>663</v>
      </c>
    </row>
    <row r="128" spans="1:34" x14ac:dyDescent="0.25">
      <c r="A128" s="43">
        <v>122</v>
      </c>
      <c r="B128" s="44" t="s">
        <v>306</v>
      </c>
      <c r="C128" s="45">
        <v>75</v>
      </c>
      <c r="D128" s="46">
        <v>7.3</v>
      </c>
      <c r="E128" s="14">
        <f t="shared" si="27"/>
        <v>46</v>
      </c>
      <c r="F128" s="14">
        <f t="shared" si="28"/>
        <v>0</v>
      </c>
      <c r="G128" s="14">
        <f t="shared" si="29"/>
        <v>46</v>
      </c>
      <c r="H128" s="15">
        <f t="shared" si="30"/>
        <v>46</v>
      </c>
      <c r="I128" s="47">
        <v>6</v>
      </c>
      <c r="J128" s="14">
        <f t="shared" si="31"/>
        <v>0</v>
      </c>
      <c r="K128" s="14">
        <f t="shared" si="32"/>
        <v>16</v>
      </c>
      <c r="L128" s="14">
        <f t="shared" si="33"/>
        <v>16</v>
      </c>
      <c r="M128" s="15">
        <f t="shared" si="34"/>
        <v>16</v>
      </c>
      <c r="N128" s="17"/>
      <c r="O128" s="17"/>
      <c r="P128" s="17"/>
      <c r="Q128" s="17"/>
      <c r="R128" s="17"/>
      <c r="S128" s="17"/>
      <c r="T128" s="50">
        <v>208</v>
      </c>
      <c r="U128" s="16">
        <f t="shared" si="37"/>
        <v>0</v>
      </c>
      <c r="V128" s="16">
        <f t="shared" si="38"/>
        <v>24</v>
      </c>
      <c r="W128" s="16">
        <f t="shared" si="39"/>
        <v>24</v>
      </c>
      <c r="X128" s="15">
        <f t="shared" si="40"/>
        <v>24</v>
      </c>
      <c r="Y128" s="47">
        <v>1.5</v>
      </c>
      <c r="Z128" s="16">
        <f t="shared" si="41"/>
        <v>0</v>
      </c>
      <c r="AA128" s="16">
        <f t="shared" si="42"/>
        <v>11</v>
      </c>
      <c r="AB128" s="16">
        <f t="shared" si="43"/>
        <v>11</v>
      </c>
      <c r="AC128" s="15">
        <f t="shared" si="44"/>
        <v>11</v>
      </c>
      <c r="AD128" s="18">
        <f t="shared" si="45"/>
        <v>97</v>
      </c>
      <c r="AE128" s="19">
        <f t="shared" si="46"/>
        <v>97</v>
      </c>
      <c r="AF128" s="19">
        <f t="shared" si="47"/>
        <v>181</v>
      </c>
    </row>
    <row r="129" spans="1:34" x14ac:dyDescent="0.25">
      <c r="A129" s="43">
        <v>123</v>
      </c>
      <c r="B129" s="44" t="s">
        <v>307</v>
      </c>
      <c r="C129" s="45">
        <v>75</v>
      </c>
      <c r="D129" s="46">
        <v>7.5</v>
      </c>
      <c r="E129" s="14">
        <f t="shared" si="27"/>
        <v>38</v>
      </c>
      <c r="F129" s="14">
        <f t="shared" si="28"/>
        <v>0</v>
      </c>
      <c r="G129" s="14">
        <f t="shared" si="29"/>
        <v>38</v>
      </c>
      <c r="H129" s="15">
        <f t="shared" si="30"/>
        <v>38</v>
      </c>
      <c r="I129" s="47">
        <v>8</v>
      </c>
      <c r="J129" s="14">
        <f t="shared" si="31"/>
        <v>0</v>
      </c>
      <c r="K129" s="14">
        <f t="shared" si="32"/>
        <v>22</v>
      </c>
      <c r="L129" s="14">
        <f t="shared" si="33"/>
        <v>22</v>
      </c>
      <c r="M129" s="15">
        <f t="shared" si="34"/>
        <v>22</v>
      </c>
      <c r="N129" s="17"/>
      <c r="O129" s="17"/>
      <c r="P129" s="17"/>
      <c r="Q129" s="17"/>
      <c r="R129" s="17"/>
      <c r="S129" s="17"/>
      <c r="T129" s="50">
        <v>215</v>
      </c>
      <c r="U129" s="16">
        <f t="shared" si="37"/>
        <v>0</v>
      </c>
      <c r="V129" s="16">
        <f t="shared" si="38"/>
        <v>30</v>
      </c>
      <c r="W129" s="16">
        <f t="shared" si="39"/>
        <v>30</v>
      </c>
      <c r="X129" s="15">
        <f t="shared" si="40"/>
        <v>30</v>
      </c>
      <c r="Y129" s="47">
        <v>9</v>
      </c>
      <c r="Z129" s="16">
        <f t="shared" si="41"/>
        <v>0</v>
      </c>
      <c r="AA129" s="16">
        <f t="shared" si="42"/>
        <v>26</v>
      </c>
      <c r="AB129" s="16">
        <f t="shared" si="43"/>
        <v>26</v>
      </c>
      <c r="AC129" s="15">
        <f t="shared" si="44"/>
        <v>26</v>
      </c>
      <c r="AD129" s="18">
        <f t="shared" si="45"/>
        <v>116</v>
      </c>
      <c r="AE129" s="19">
        <f t="shared" si="46"/>
        <v>116</v>
      </c>
      <c r="AF129" s="19">
        <f t="shared" si="47"/>
        <v>161</v>
      </c>
    </row>
    <row r="130" spans="1:34" x14ac:dyDescent="0.25">
      <c r="A130" s="43">
        <v>124</v>
      </c>
      <c r="B130" s="44" t="s">
        <v>308</v>
      </c>
      <c r="C130" s="45">
        <v>75</v>
      </c>
      <c r="D130" s="46">
        <v>7.5</v>
      </c>
      <c r="E130" s="14">
        <f t="shared" si="27"/>
        <v>38</v>
      </c>
      <c r="F130" s="14">
        <f t="shared" si="28"/>
        <v>0</v>
      </c>
      <c r="G130" s="14">
        <f t="shared" si="29"/>
        <v>38</v>
      </c>
      <c r="H130" s="15">
        <f t="shared" si="30"/>
        <v>38</v>
      </c>
      <c r="I130" s="47">
        <v>7</v>
      </c>
      <c r="J130" s="14">
        <f t="shared" si="31"/>
        <v>0</v>
      </c>
      <c r="K130" s="14">
        <f t="shared" si="32"/>
        <v>19</v>
      </c>
      <c r="L130" s="14">
        <f t="shared" si="33"/>
        <v>19</v>
      </c>
      <c r="M130" s="15">
        <f t="shared" si="34"/>
        <v>19</v>
      </c>
      <c r="N130" s="17"/>
      <c r="O130" s="17"/>
      <c r="P130" s="17"/>
      <c r="Q130" s="17"/>
      <c r="R130" s="17"/>
      <c r="S130" s="17"/>
      <c r="T130" s="50">
        <v>220</v>
      </c>
      <c r="U130" s="16">
        <f t="shared" si="37"/>
        <v>0</v>
      </c>
      <c r="V130" s="16">
        <f t="shared" si="38"/>
        <v>35</v>
      </c>
      <c r="W130" s="16">
        <f t="shared" si="39"/>
        <v>35</v>
      </c>
      <c r="X130" s="15">
        <f t="shared" si="40"/>
        <v>35</v>
      </c>
      <c r="Y130" s="47">
        <v>4.5</v>
      </c>
      <c r="Z130" s="16">
        <f t="shared" si="41"/>
        <v>0</v>
      </c>
      <c r="AA130" s="16">
        <f t="shared" si="42"/>
        <v>17</v>
      </c>
      <c r="AB130" s="16">
        <f t="shared" si="43"/>
        <v>17</v>
      </c>
      <c r="AC130" s="15">
        <f t="shared" si="44"/>
        <v>17</v>
      </c>
      <c r="AD130" s="18">
        <f t="shared" si="45"/>
        <v>109</v>
      </c>
      <c r="AE130" s="19">
        <f t="shared" si="46"/>
        <v>109</v>
      </c>
      <c r="AF130" s="19">
        <f t="shared" si="47"/>
        <v>169</v>
      </c>
    </row>
    <row r="131" spans="1:34" x14ac:dyDescent="0.25">
      <c r="A131" s="43">
        <v>125</v>
      </c>
      <c r="B131" s="44" t="s">
        <v>309</v>
      </c>
      <c r="C131" s="45">
        <v>75</v>
      </c>
      <c r="D131" s="46">
        <v>8.1999999999999993</v>
      </c>
      <c r="E131" s="14">
        <f t="shared" si="27"/>
        <v>0</v>
      </c>
      <c r="F131" s="14">
        <f t="shared" si="28"/>
        <v>17</v>
      </c>
      <c r="G131" s="14">
        <f t="shared" si="29"/>
        <v>17</v>
      </c>
      <c r="H131" s="15">
        <f t="shared" si="30"/>
        <v>17</v>
      </c>
      <c r="I131" s="47">
        <v>2</v>
      </c>
      <c r="J131" s="14">
        <f t="shared" si="31"/>
        <v>0</v>
      </c>
      <c r="K131" s="14">
        <f t="shared" si="32"/>
        <v>4</v>
      </c>
      <c r="L131" s="14">
        <f t="shared" si="33"/>
        <v>4</v>
      </c>
      <c r="M131" s="15">
        <f t="shared" si="34"/>
        <v>4</v>
      </c>
      <c r="N131" s="17"/>
      <c r="O131" s="17"/>
      <c r="P131" s="17"/>
      <c r="Q131" s="17"/>
      <c r="R131" s="17"/>
      <c r="S131" s="17"/>
      <c r="T131" s="50">
        <v>190</v>
      </c>
      <c r="U131" s="16">
        <f t="shared" si="37"/>
        <v>0</v>
      </c>
      <c r="V131" s="16">
        <f t="shared" si="38"/>
        <v>15</v>
      </c>
      <c r="W131" s="16">
        <f t="shared" si="39"/>
        <v>15</v>
      </c>
      <c r="X131" s="15">
        <f t="shared" si="40"/>
        <v>15</v>
      </c>
      <c r="Y131" s="47">
        <v>4.5</v>
      </c>
      <c r="Z131" s="16">
        <f t="shared" si="41"/>
        <v>0</v>
      </c>
      <c r="AA131" s="16">
        <f t="shared" si="42"/>
        <v>17</v>
      </c>
      <c r="AB131" s="16">
        <f t="shared" si="43"/>
        <v>17</v>
      </c>
      <c r="AC131" s="15">
        <f t="shared" si="44"/>
        <v>17</v>
      </c>
      <c r="AD131" s="18">
        <f t="shared" si="45"/>
        <v>53</v>
      </c>
      <c r="AE131" s="19">
        <f t="shared" si="46"/>
        <v>53</v>
      </c>
      <c r="AF131" s="19">
        <f t="shared" si="47"/>
        <v>194</v>
      </c>
    </row>
    <row r="132" spans="1:34" x14ac:dyDescent="0.25">
      <c r="A132" s="43">
        <v>126</v>
      </c>
      <c r="B132" s="44" t="s">
        <v>310</v>
      </c>
      <c r="C132" s="45">
        <v>75</v>
      </c>
      <c r="D132" s="46">
        <v>7.6</v>
      </c>
      <c r="E132" s="14">
        <f t="shared" si="27"/>
        <v>35</v>
      </c>
      <c r="F132" s="14">
        <f t="shared" si="28"/>
        <v>0</v>
      </c>
      <c r="G132" s="14">
        <f t="shared" si="29"/>
        <v>35</v>
      </c>
      <c r="H132" s="15">
        <f t="shared" si="30"/>
        <v>35</v>
      </c>
      <c r="I132" s="47">
        <v>9</v>
      </c>
      <c r="J132" s="14">
        <f t="shared" si="31"/>
        <v>0</v>
      </c>
      <c r="K132" s="14">
        <f t="shared" si="32"/>
        <v>26</v>
      </c>
      <c r="L132" s="14">
        <f t="shared" si="33"/>
        <v>26</v>
      </c>
      <c r="M132" s="15">
        <f t="shared" si="34"/>
        <v>26</v>
      </c>
      <c r="N132" s="17"/>
      <c r="O132" s="17"/>
      <c r="P132" s="17"/>
      <c r="Q132" s="17"/>
      <c r="R132" s="17"/>
      <c r="S132" s="17"/>
      <c r="T132" s="50">
        <v>200</v>
      </c>
      <c r="U132" s="16">
        <f t="shared" si="37"/>
        <v>0</v>
      </c>
      <c r="V132" s="16">
        <f t="shared" si="38"/>
        <v>20</v>
      </c>
      <c r="W132" s="16">
        <f t="shared" si="39"/>
        <v>20</v>
      </c>
      <c r="X132" s="15">
        <f t="shared" si="40"/>
        <v>20</v>
      </c>
      <c r="Y132" s="47">
        <v>8.5</v>
      </c>
      <c r="Z132" s="16">
        <f t="shared" si="41"/>
        <v>0</v>
      </c>
      <c r="AA132" s="16">
        <f t="shared" si="42"/>
        <v>25</v>
      </c>
      <c r="AB132" s="16">
        <f t="shared" si="43"/>
        <v>25</v>
      </c>
      <c r="AC132" s="15">
        <f t="shared" si="44"/>
        <v>25</v>
      </c>
      <c r="AD132" s="18">
        <f t="shared" si="45"/>
        <v>106</v>
      </c>
      <c r="AE132" s="19">
        <f t="shared" si="46"/>
        <v>106</v>
      </c>
      <c r="AF132" s="19">
        <f t="shared" si="47"/>
        <v>172</v>
      </c>
      <c r="AH132">
        <f>SUM(H128:H130,H132,M128:M130,M132,X128:X130,X132,AC129:AC132)</f>
        <v>434</v>
      </c>
    </row>
    <row r="133" spans="1:34" s="79" customFormat="1" x14ac:dyDescent="0.25">
      <c r="A133" s="71">
        <v>127</v>
      </c>
      <c r="B133" s="72" t="s">
        <v>311</v>
      </c>
      <c r="C133" s="73">
        <v>26</v>
      </c>
      <c r="D133" s="74">
        <v>7.7</v>
      </c>
      <c r="E133" s="75">
        <f t="shared" si="27"/>
        <v>32</v>
      </c>
      <c r="F133" s="75">
        <f t="shared" si="28"/>
        <v>0</v>
      </c>
      <c r="G133" s="75">
        <f t="shared" si="29"/>
        <v>32</v>
      </c>
      <c r="H133" s="75">
        <f t="shared" si="30"/>
        <v>32</v>
      </c>
      <c r="I133" s="76">
        <v>6</v>
      </c>
      <c r="J133" s="75">
        <f t="shared" si="31"/>
        <v>0</v>
      </c>
      <c r="K133" s="75">
        <f t="shared" si="32"/>
        <v>16</v>
      </c>
      <c r="L133" s="75">
        <f t="shared" si="33"/>
        <v>16</v>
      </c>
      <c r="M133" s="75">
        <f t="shared" si="34"/>
        <v>16</v>
      </c>
      <c r="N133" s="81"/>
      <c r="O133" s="81"/>
      <c r="P133" s="81"/>
      <c r="Q133" s="81"/>
      <c r="R133" s="81"/>
      <c r="S133" s="81"/>
      <c r="T133" s="77">
        <v>218</v>
      </c>
      <c r="U133" s="75">
        <f t="shared" si="37"/>
        <v>0</v>
      </c>
      <c r="V133" s="75">
        <f t="shared" si="38"/>
        <v>33</v>
      </c>
      <c r="W133" s="75">
        <f t="shared" si="39"/>
        <v>33</v>
      </c>
      <c r="X133" s="75">
        <f t="shared" si="40"/>
        <v>33</v>
      </c>
      <c r="Y133" s="76">
        <v>14</v>
      </c>
      <c r="Z133" s="75">
        <f t="shared" si="41"/>
        <v>0</v>
      </c>
      <c r="AA133" s="75">
        <f t="shared" si="42"/>
        <v>38</v>
      </c>
      <c r="AB133" s="75">
        <f t="shared" si="43"/>
        <v>38</v>
      </c>
      <c r="AC133" s="75">
        <f t="shared" si="44"/>
        <v>38</v>
      </c>
      <c r="AD133" s="78">
        <f t="shared" si="45"/>
        <v>119</v>
      </c>
      <c r="AE133" s="78">
        <f t="shared" si="46"/>
        <v>119</v>
      </c>
      <c r="AF133" s="78">
        <f t="shared" si="47"/>
        <v>156</v>
      </c>
    </row>
    <row r="134" spans="1:34" s="79" customFormat="1" x14ac:dyDescent="0.25">
      <c r="A134" s="71">
        <v>128</v>
      </c>
      <c r="B134" s="72" t="s">
        <v>312</v>
      </c>
      <c r="C134" s="73">
        <v>26</v>
      </c>
      <c r="D134" s="74">
        <v>7.8</v>
      </c>
      <c r="E134" s="75">
        <f t="shared" ref="E134:E197" si="53">IF(D134&gt;7.83,0,IF(D134&gt;7.8,28,IF(D134&gt;7.76,29,IF(D134&gt;7.73,30,IF(D134&gt;7.7,31,IF(D134&gt;7.65,32,IF(D134&gt;7.63,33,IF(D134&gt;7.6,34,IF(D134&gt;7.55,35,IF(D134&gt;7.53,36,IF(D134&gt;7.5,37,IF(D134&gt;7.45,38,IF(D134&gt;7.44,39,IF(D134&gt;7.42,40,IF(D134&gt;7.4,41,IF(D134&gt;7.35,42,IF(D134&gt;7.34,43,IF(D134&gt;7.32,44,IF(D134&gt;7.3,45,IF(D134&gt;7.25,46,IF(D134&gt;7.24,47,IF(D134&gt;7.23,48,IF(D134&gt;7.2,49,IF(D134&gt;7.15,50,IF(D134&gt;7.13,51,IF(D134&gt;7.1,52,IF(D134&gt;7.05,53,IF(D134&gt;7.04,54,IF(D134&gt;7,55,IF(D134&gt;6.95,56,IF(D134&gt;6.94,57,IF(D134&gt;6.9,58,IF(D134&gt;6.85,59,IF(D134&gt;6.81,60,IF(D134&gt;6.8,61,IF(D134&gt;6.75,62,IF(D134&gt;6.73,63,IF(D134&gt;6.7,64,IF(D134&gt;6.65,65,IF(D134&gt;6.6,66,IF(D134&gt;6.56,67,IF(D134&gt;6.5,68,IF(D134&gt;6.4,69,IF(D134&gt;6.1,70,))))))))))))))))))))))))))))))))))))))))))))</f>
        <v>29</v>
      </c>
      <c r="F134" s="75">
        <f t="shared" ref="F134:F197" si="54">IF(D134&gt;9.2,0,IF(D134&gt;9.1,1,IF(D134&gt;9,2,IF(D134&gt;8.9,3,IF(D134&gt;8.8,4,IF(D134&gt;8.75,5,IF(D134&gt;8.7,6,IF(D134&gt;8.65,7,IF(D134&gt;8.6,8,IF(D134&gt;8.55,9,IF(D134&gt;8.5,10,IF(D134&gt;8.45,11,IF(D134&gt;8.4,12,IF(D134&gt;8.35,13,IF(D134&gt;8.3,14,IF(D134&gt;8.25,15,IF(D134&gt;8.2,16,IF(D134&gt;8.15,17,IF(D134&gt;8.13,18,IF(D134&gt;8.1,19,IF(D134&gt;8.05,20,IF(D134&gt;8.02,21,IF(D134&gt;8,22,IF(D134&gt;7.95,23,IF(D134&gt;7.93,24,IF(D134&gt;7.9,25,IF(D134&gt;7.85,26,IF(D134&gt;7.83,27,))))))))))))))))))))))))))))</f>
        <v>0</v>
      </c>
      <c r="G134" s="75">
        <f t="shared" ref="G134:G197" si="55">E134+F134</f>
        <v>29</v>
      </c>
      <c r="H134" s="75">
        <f t="shared" ref="H134:H197" si="56">G134</f>
        <v>29</v>
      </c>
      <c r="I134" s="76">
        <v>5</v>
      </c>
      <c r="J134" s="75">
        <f t="shared" ref="J134:J197" si="57">IF(I134&lt;13.6,0,IF(I134&lt;13.8,44,IF(I134&lt;14,45,IF(I134&lt;14.5,46,IF(I134&lt;14.6,47,IF(I134&lt;14.7,48,IF(I134&lt;15,49,IF(I134&lt;15.5,50,IF(I134&lt;15.6,51,IF(I134&lt;15.7,52,IF(I134&lt;16,53,IF(I134&lt;16.5,54,IF(I134&lt;16.6,55,IF(I134&lt;17,56,IF(I134&lt;17.5,57,IF(I134&lt;18,58,IF(I134&lt;18.5,59,IF(I134&lt;19,60,IF(I134&lt;19.5,61,IF(I134&lt;20,62,IF(I134&lt;21,63,IF(I134&lt;22,64,IF(I134&lt;23,65,IF(I134&lt;24,66,IF(I134&lt;26,67,IF(I134&lt;28,68,IF(I134&lt;30,69,IF(I134&lt;34,70,))))))))))))))))))))))))))))</f>
        <v>0</v>
      </c>
      <c r="K134" s="75">
        <f t="shared" ref="K134:K197" si="58">IF(I134&lt;1,0,IF(I134&lt;1.5,1,IF(I134&lt;1.6,2,IF(I134&lt;2,3,IF(I134&lt;2.5,4,IF(I134&lt;2.6,5,IF(I134&lt;3,6,IF(I134&lt;3.5,7,IF(I134&lt;3.6,8,IF(I134&lt;4,9,IF(I134&lt;4.5,10,IF(I134&lt;4.6,11,IF(I134&lt;5,12,IF(I134&lt;5.5,13,IF(I134&lt;5.6,14,IF(I134&lt;6,15,IF(I134&lt;6.55,16,IF(I134&lt;6.6,17,IF(I134&lt;7,18,IF(I134&lt;7.5,19,IF(I134&lt;7.6,20,IF(I134&lt;8,21,IF(I134&lt;8.5,22,IF(I134&lt;8.6,23,IF(I134&lt;8.7,24,IF(I134&lt;9,25,IF(I134&lt;9.5,26,IF(I134&lt;9.6,27,IF(I134&lt;9.7,28,IF(I134&lt;10,29,IF(I134&lt;10.5,30,IF(I134&lt;10.6,31,IF(I134&lt;10.7,32,IF(I134&lt;11,33,IF(I134&lt;11.5,34,IF(I134&lt;11.6,35,IF(I134&lt;11.7,36,IF(I134&lt;12,37,IF(I134&lt;12.5,38,IF(I134&lt;12.6,39,IF(I134&lt;12.7,40,IF(I134&lt;13,41,IF(I134&lt;13.5,42,IF(I134&lt;13.6,43,))))))))))))))))))))))))))))))))))))))))))))</f>
        <v>13</v>
      </c>
      <c r="L134" s="75">
        <f t="shared" ref="L134:L197" si="59">J134+K134</f>
        <v>13</v>
      </c>
      <c r="M134" s="75">
        <f t="shared" ref="M134:M197" si="60">L134</f>
        <v>13</v>
      </c>
      <c r="N134" s="81"/>
      <c r="O134" s="81"/>
      <c r="P134" s="81"/>
      <c r="Q134" s="81"/>
      <c r="R134" s="81"/>
      <c r="S134" s="81"/>
      <c r="T134" s="77">
        <v>202</v>
      </c>
      <c r="U134" s="75">
        <f t="shared" ref="U134:U197" si="61">IF(T134&lt;250,0,IF(T134&lt;252,60,IF(T134&lt;254,61,IF(T134&lt;256,62,IF(T134&lt;258,63,IF(T134&lt;260,64,IF(T134&lt;262,65,IF(T134&lt;264,66,IF(T134&lt;266,67,IF(T134&lt;268,68,IF(T134&lt;270,69,IF(T134&lt;272,70,IF(T134&lt;274,71,IF(T134&lt;276,72,IF(T134&lt;278,73,IF(T134&lt;280,74,IF(T134&lt;282,75,IF(T134&lt;284,76,))))))))))))))))))</f>
        <v>0</v>
      </c>
      <c r="V134" s="75">
        <f t="shared" ref="V134:V197" si="62">IF(T134&lt;145,0,IF(T134&lt;149,1,IF(T134&lt;153,2,IF(T134&lt;157,3,IF(T134&lt;161,4,IF(T134&lt;164,5,IF(T134&lt;167,6,IF(T134&lt;170,7,IF(T134&lt;173,8,IF(T134&lt;176,9,IF(T134&lt;179,10,IF(T134&lt;182,11,IF(T134&lt;185,12,IF(T134&lt;187,13,IF(T134&lt;189,14,IF(T134&lt;191,15,IF(T134&lt;193,16,IF(T134&lt;195,17,IF(T134&lt;197,18,IF(T134&lt;199,19,IF(T134&lt;201,20,IF(T134&lt;203,21,IF(T134&lt;205,22,IF(T134&lt;207,23,IF(T134&lt;209,24,IF(T134&lt;211,25,IF(T134&lt;212,26,IF(T134&lt;213,27,IF(T134&lt;214,28,IF(T134&lt;215,29,IF(T134&lt;216,30,IF(T134&lt;217,31,IF(T134&lt;218,32,IF(T134&lt;219,33,IF(T134&lt;220,34,IF(T134&lt;221,35,IF(T134&lt;222,36,IF(T134&lt;223,37,IF(T134&lt;224,38,IF(T134&lt;225,39,IF(T134&lt;226,40,IF(T134&lt;227,41,IF(T134&lt;228,42,IF(T134&lt;229,43,IF(T134&lt;230,44,IF(T134&lt;231,45,IF(T134&lt;232,46,IF(T134&lt;233,47,IF(T134&lt;234,48,IF(T134&lt;235,49,IF(T134&lt;236,50,IF(T134&lt;237,51,IF(T134&lt;238,52,IF(T134&lt;239,53,IF(T134&lt;240,54,IF(T134&lt;242,55,IF(T134&lt;244,56,IF(T134&lt;246,57,IF(T134&lt;248,58,IF(T134&lt;250,59,))))))))))))))))))))))))))))))))))))))))))))))))))))))))))))</f>
        <v>21</v>
      </c>
      <c r="W134" s="75">
        <f t="shared" ref="W134:W197" si="63">U134+V134</f>
        <v>21</v>
      </c>
      <c r="X134" s="75">
        <f t="shared" ref="X134:X197" si="64">W134</f>
        <v>21</v>
      </c>
      <c r="Y134" s="76">
        <v>11</v>
      </c>
      <c r="Z134" s="75">
        <f t="shared" ref="Z134:Z197" si="65">IF(Y134&lt;23,0,IF(Y134&lt;23.5,60,IF(Y134&lt;24,61,IF(Y134&lt;25,62,IF(Y134&lt;26,63,IF(Y134&lt;27,64,IF(Y134&lt;28,65,IF(Y134&lt;29,66,IF(Y134&lt;30,67,IF(Y134&lt;31,68,IF(Y134&lt;32,69,IF(Y134&lt;33,70,IF(Y134&lt;40,71,)))))))))))))</f>
        <v>0</v>
      </c>
      <c r="AA134" s="75">
        <f t="shared" ref="AA134:AA197" si="66">IF(Y134&lt;-5,0,IF(Y134&lt;-4,1,IF(Y134&lt;-3,2,IF(Y134&lt;-2,3,IF(Y134&lt;-1.5,4,IF(Y134&lt;-1,5,IF(Y134&lt;-0.5,6,IF(Y134&lt;0,7,IF(Y134&lt;0.5,8,IF(Y134&lt;1,9,IF(Y134&lt;1.5,10,IF(Y134&lt;2,11,IF(Y134&lt;2.5,12,IF(Y134&lt;3,13,IF(Y134&lt;3.5,14,IF(Y134&lt;4,15,IF(Y134&lt;4.5,16,IF(Y134&lt;5,17,IF(Y134&lt;5.5,18,IF(Y134&lt;6,19,IF(Y134&lt;6.5,20,IF(Y134&lt;7,21,IF(Y134&lt;7.5,22,IF(Y134&lt;8,23,IF(Y134&lt;8.5,24,IF(Y134&lt;9,25,IF(Y134&lt;9.5,26,IF(Y134&lt;10,27,IF(Y134&lt;10.5,28,IF(Y134&lt;11,29,IF(Y134&lt;11.6,30,IF(Y134&lt;12,31,IF(Y134&lt;12.5,32,IF(Y134&lt;12.6,33,IF(Y134&lt;13,34,IF(Y134&lt;13.5,35,IF(Y134&lt;13.7,36,IF(Y134&lt;14,37,IF(Y134&lt;14.5,38,IF(Y134&lt;14.7,39,IF(Y134&lt;15,40,IF(Y134&lt;15.5,41,IF(Y134&lt;15.6,42,IF(Y134&lt;16,43,IF(Y134&lt;16.5,44,IF(Y134&lt;16.6,45,IF(Y134&lt;17,46,IF(Y134&lt;17.5,47,IF(Y134&lt;17.6,48,IF(Y134&lt;18,49,IF(Y134&lt;18.5,50,IF(Y134&lt;19,51,IF(Y134&lt;19.5,52,IF(Y134&lt;20,53,IF(Y134&lt;20.5,54,IF(Y134&lt;21,55,IF(Y134&lt;21.5,56,IF(Y134&lt;22,57,IF(Y134&lt;22.5,58,IF(Y134&lt;23,59,))))))))))))))))))))))))))))))))))))))))))))))))))))))))))))</f>
        <v>30</v>
      </c>
      <c r="AB134" s="75">
        <f t="shared" ref="AB134:AB197" si="67">Z134+AA134</f>
        <v>30</v>
      </c>
      <c r="AC134" s="75">
        <f t="shared" ref="AC134:AC197" si="68">AB134</f>
        <v>30</v>
      </c>
      <c r="AD134" s="78">
        <f t="shared" ref="AD134:AD197" si="69">H134+M134+S134+X134+AC134</f>
        <v>93</v>
      </c>
      <c r="AE134" s="78">
        <f t="shared" ref="AE134:AE197" si="70">AD134</f>
        <v>93</v>
      </c>
      <c r="AF134" s="78">
        <f t="shared" ref="AF134:AF197" si="71">IF(ISNUMBER(AE134),RANK(AE134,$AE$6:$AE$217,0),"")</f>
        <v>184</v>
      </c>
    </row>
    <row r="135" spans="1:34" s="79" customFormat="1" x14ac:dyDescent="0.25">
      <c r="A135" s="71">
        <v>129</v>
      </c>
      <c r="B135" s="72" t="s">
        <v>313</v>
      </c>
      <c r="C135" s="73">
        <v>26</v>
      </c>
      <c r="D135" s="74">
        <v>8.1</v>
      </c>
      <c r="E135" s="75">
        <f t="shared" si="53"/>
        <v>0</v>
      </c>
      <c r="F135" s="75">
        <f t="shared" si="54"/>
        <v>20</v>
      </c>
      <c r="G135" s="75">
        <f t="shared" si="55"/>
        <v>20</v>
      </c>
      <c r="H135" s="75">
        <f t="shared" si="56"/>
        <v>20</v>
      </c>
      <c r="I135" s="76">
        <v>13</v>
      </c>
      <c r="J135" s="75">
        <f t="shared" si="57"/>
        <v>0</v>
      </c>
      <c r="K135" s="75">
        <f t="shared" si="58"/>
        <v>42</v>
      </c>
      <c r="L135" s="75">
        <f t="shared" si="59"/>
        <v>42</v>
      </c>
      <c r="M135" s="75">
        <f t="shared" si="60"/>
        <v>42</v>
      </c>
      <c r="N135" s="81"/>
      <c r="O135" s="81"/>
      <c r="P135" s="81"/>
      <c r="Q135" s="81"/>
      <c r="R135" s="81"/>
      <c r="S135" s="81"/>
      <c r="T135" s="77">
        <v>240</v>
      </c>
      <c r="U135" s="75">
        <f t="shared" si="61"/>
        <v>0</v>
      </c>
      <c r="V135" s="75">
        <f t="shared" si="62"/>
        <v>55</v>
      </c>
      <c r="W135" s="75">
        <f t="shared" si="63"/>
        <v>55</v>
      </c>
      <c r="X135" s="75">
        <f t="shared" si="64"/>
        <v>55</v>
      </c>
      <c r="Y135" s="76">
        <v>5.5</v>
      </c>
      <c r="Z135" s="75">
        <f t="shared" si="65"/>
        <v>0</v>
      </c>
      <c r="AA135" s="75">
        <f t="shared" si="66"/>
        <v>19</v>
      </c>
      <c r="AB135" s="75">
        <f t="shared" si="67"/>
        <v>19</v>
      </c>
      <c r="AC135" s="75">
        <f t="shared" si="68"/>
        <v>19</v>
      </c>
      <c r="AD135" s="78">
        <f t="shared" si="69"/>
        <v>136</v>
      </c>
      <c r="AE135" s="78">
        <f t="shared" si="70"/>
        <v>136</v>
      </c>
      <c r="AF135" s="80">
        <f t="shared" si="71"/>
        <v>138</v>
      </c>
      <c r="AH135" s="79">
        <f>SUM(H133:H135,M133:M135,X133:X135,AC133:AC135)</f>
        <v>348</v>
      </c>
    </row>
    <row r="136" spans="1:34" x14ac:dyDescent="0.25">
      <c r="A136" s="43">
        <v>130</v>
      </c>
      <c r="B136" s="44" t="s">
        <v>314</v>
      </c>
      <c r="C136" s="45">
        <v>53</v>
      </c>
      <c r="D136" s="46">
        <v>7.5</v>
      </c>
      <c r="E136" s="14">
        <f t="shared" si="53"/>
        <v>38</v>
      </c>
      <c r="F136" s="14">
        <f t="shared" si="54"/>
        <v>0</v>
      </c>
      <c r="G136" s="14">
        <f t="shared" si="55"/>
        <v>38</v>
      </c>
      <c r="H136" s="15">
        <f t="shared" si="56"/>
        <v>38</v>
      </c>
      <c r="I136" s="47">
        <v>13</v>
      </c>
      <c r="J136" s="14">
        <f t="shared" si="57"/>
        <v>0</v>
      </c>
      <c r="K136" s="14">
        <f t="shared" si="58"/>
        <v>42</v>
      </c>
      <c r="L136" s="14">
        <f t="shared" si="59"/>
        <v>42</v>
      </c>
      <c r="M136" s="15">
        <f t="shared" si="60"/>
        <v>42</v>
      </c>
      <c r="N136" s="17"/>
      <c r="O136" s="17"/>
      <c r="P136" s="17"/>
      <c r="Q136" s="17"/>
      <c r="R136" s="17"/>
      <c r="S136" s="17"/>
      <c r="T136" s="50">
        <v>220</v>
      </c>
      <c r="U136" s="16">
        <f t="shared" si="61"/>
        <v>0</v>
      </c>
      <c r="V136" s="16">
        <f t="shared" si="62"/>
        <v>35</v>
      </c>
      <c r="W136" s="16">
        <f t="shared" si="63"/>
        <v>35</v>
      </c>
      <c r="X136" s="15">
        <f t="shared" si="64"/>
        <v>35</v>
      </c>
      <c r="Y136" s="47">
        <v>3</v>
      </c>
      <c r="Z136" s="16">
        <f t="shared" si="65"/>
        <v>0</v>
      </c>
      <c r="AA136" s="16">
        <f t="shared" si="66"/>
        <v>14</v>
      </c>
      <c r="AB136" s="16">
        <f t="shared" si="67"/>
        <v>14</v>
      </c>
      <c r="AC136" s="15">
        <f t="shared" si="68"/>
        <v>14</v>
      </c>
      <c r="AD136" s="18">
        <f t="shared" si="69"/>
        <v>129</v>
      </c>
      <c r="AE136" s="19">
        <f t="shared" si="70"/>
        <v>129</v>
      </c>
      <c r="AF136" s="19">
        <f t="shared" si="71"/>
        <v>147</v>
      </c>
    </row>
    <row r="137" spans="1:34" x14ac:dyDescent="0.25">
      <c r="A137" s="43">
        <v>131</v>
      </c>
      <c r="B137" s="44" t="s">
        <v>315</v>
      </c>
      <c r="C137" s="45">
        <v>53</v>
      </c>
      <c r="D137" s="46">
        <v>7.5</v>
      </c>
      <c r="E137" s="14">
        <f t="shared" si="53"/>
        <v>38</v>
      </c>
      <c r="F137" s="14">
        <f t="shared" si="54"/>
        <v>0</v>
      </c>
      <c r="G137" s="14">
        <f t="shared" si="55"/>
        <v>38</v>
      </c>
      <c r="H137" s="15">
        <f t="shared" si="56"/>
        <v>38</v>
      </c>
      <c r="I137" s="47">
        <v>14</v>
      </c>
      <c r="J137" s="14">
        <f t="shared" si="57"/>
        <v>46</v>
      </c>
      <c r="K137" s="14">
        <f t="shared" si="58"/>
        <v>0</v>
      </c>
      <c r="L137" s="14">
        <f t="shared" si="59"/>
        <v>46</v>
      </c>
      <c r="M137" s="15">
        <f t="shared" si="60"/>
        <v>46</v>
      </c>
      <c r="N137" s="17"/>
      <c r="O137" s="17"/>
      <c r="P137" s="17"/>
      <c r="Q137" s="17"/>
      <c r="R137" s="17"/>
      <c r="S137" s="17"/>
      <c r="T137" s="50">
        <v>220</v>
      </c>
      <c r="U137" s="16">
        <f t="shared" si="61"/>
        <v>0</v>
      </c>
      <c r="V137" s="16">
        <f t="shared" si="62"/>
        <v>35</v>
      </c>
      <c r="W137" s="16">
        <f t="shared" si="63"/>
        <v>35</v>
      </c>
      <c r="X137" s="15">
        <f t="shared" si="64"/>
        <v>35</v>
      </c>
      <c r="Y137" s="47">
        <v>4.5</v>
      </c>
      <c r="Z137" s="16">
        <f t="shared" si="65"/>
        <v>0</v>
      </c>
      <c r="AA137" s="16">
        <f t="shared" si="66"/>
        <v>17</v>
      </c>
      <c r="AB137" s="16">
        <f t="shared" si="67"/>
        <v>17</v>
      </c>
      <c r="AC137" s="15">
        <f t="shared" si="68"/>
        <v>17</v>
      </c>
      <c r="AD137" s="18">
        <f t="shared" si="69"/>
        <v>136</v>
      </c>
      <c r="AE137" s="19">
        <f t="shared" si="70"/>
        <v>136</v>
      </c>
      <c r="AF137" s="19">
        <f t="shared" si="71"/>
        <v>138</v>
      </c>
    </row>
    <row r="138" spans="1:34" x14ac:dyDescent="0.25">
      <c r="A138" s="43">
        <v>132</v>
      </c>
      <c r="B138" s="44" t="s">
        <v>316</v>
      </c>
      <c r="C138" s="45">
        <v>53</v>
      </c>
      <c r="D138" s="46">
        <v>7.5</v>
      </c>
      <c r="E138" s="14">
        <f t="shared" si="53"/>
        <v>38</v>
      </c>
      <c r="F138" s="14">
        <f t="shared" si="54"/>
        <v>0</v>
      </c>
      <c r="G138" s="14">
        <f t="shared" si="55"/>
        <v>38</v>
      </c>
      <c r="H138" s="15">
        <f t="shared" si="56"/>
        <v>38</v>
      </c>
      <c r="I138" s="47">
        <v>10</v>
      </c>
      <c r="J138" s="14">
        <f t="shared" si="57"/>
        <v>0</v>
      </c>
      <c r="K138" s="14">
        <f t="shared" si="58"/>
        <v>30</v>
      </c>
      <c r="L138" s="14">
        <f t="shared" si="59"/>
        <v>30</v>
      </c>
      <c r="M138" s="15">
        <f t="shared" si="60"/>
        <v>30</v>
      </c>
      <c r="N138" s="17"/>
      <c r="O138" s="17"/>
      <c r="P138" s="17"/>
      <c r="Q138" s="17"/>
      <c r="R138" s="17"/>
      <c r="S138" s="17"/>
      <c r="T138" s="50">
        <v>210</v>
      </c>
      <c r="U138" s="16">
        <f t="shared" si="61"/>
        <v>0</v>
      </c>
      <c r="V138" s="16">
        <f t="shared" si="62"/>
        <v>25</v>
      </c>
      <c r="W138" s="16">
        <f t="shared" si="63"/>
        <v>25</v>
      </c>
      <c r="X138" s="15">
        <f t="shared" si="64"/>
        <v>25</v>
      </c>
      <c r="Y138" s="47">
        <v>8</v>
      </c>
      <c r="Z138" s="16">
        <f t="shared" si="65"/>
        <v>0</v>
      </c>
      <c r="AA138" s="16">
        <f t="shared" si="66"/>
        <v>24</v>
      </c>
      <c r="AB138" s="16">
        <f t="shared" si="67"/>
        <v>24</v>
      </c>
      <c r="AC138" s="15">
        <f t="shared" si="68"/>
        <v>24</v>
      </c>
      <c r="AD138" s="18">
        <f t="shared" si="69"/>
        <v>117</v>
      </c>
      <c r="AE138" s="19">
        <f t="shared" si="70"/>
        <v>117</v>
      </c>
      <c r="AF138" s="19">
        <f t="shared" si="71"/>
        <v>159</v>
      </c>
    </row>
    <row r="139" spans="1:34" x14ac:dyDescent="0.25">
      <c r="A139" s="43">
        <v>133</v>
      </c>
      <c r="B139" s="44" t="s">
        <v>317</v>
      </c>
      <c r="C139" s="45">
        <v>53</v>
      </c>
      <c r="D139" s="46">
        <v>7.3</v>
      </c>
      <c r="E139" s="14">
        <f t="shared" si="53"/>
        <v>46</v>
      </c>
      <c r="F139" s="14">
        <f t="shared" si="54"/>
        <v>0</v>
      </c>
      <c r="G139" s="14">
        <f t="shared" si="55"/>
        <v>46</v>
      </c>
      <c r="H139" s="15">
        <f t="shared" si="56"/>
        <v>46</v>
      </c>
      <c r="I139" s="47">
        <v>7</v>
      </c>
      <c r="J139" s="14">
        <f t="shared" si="57"/>
        <v>0</v>
      </c>
      <c r="K139" s="14">
        <f t="shared" si="58"/>
        <v>19</v>
      </c>
      <c r="L139" s="14">
        <f t="shared" si="59"/>
        <v>19</v>
      </c>
      <c r="M139" s="15">
        <f t="shared" si="60"/>
        <v>19</v>
      </c>
      <c r="N139" s="17"/>
      <c r="O139" s="17"/>
      <c r="P139" s="17"/>
      <c r="Q139" s="17"/>
      <c r="R139" s="17"/>
      <c r="S139" s="17"/>
      <c r="T139" s="50">
        <v>210</v>
      </c>
      <c r="U139" s="16">
        <f t="shared" si="61"/>
        <v>0</v>
      </c>
      <c r="V139" s="16">
        <f t="shared" si="62"/>
        <v>25</v>
      </c>
      <c r="W139" s="16">
        <f t="shared" si="63"/>
        <v>25</v>
      </c>
      <c r="X139" s="15">
        <f t="shared" si="64"/>
        <v>25</v>
      </c>
      <c r="Y139" s="47">
        <v>0</v>
      </c>
      <c r="Z139" s="16">
        <f t="shared" si="65"/>
        <v>0</v>
      </c>
      <c r="AA139" s="16">
        <f t="shared" si="66"/>
        <v>8</v>
      </c>
      <c r="AB139" s="16">
        <f t="shared" si="67"/>
        <v>8</v>
      </c>
      <c r="AC139" s="15">
        <f t="shared" si="68"/>
        <v>8</v>
      </c>
      <c r="AD139" s="18">
        <f t="shared" si="69"/>
        <v>98</v>
      </c>
      <c r="AE139" s="19">
        <f t="shared" si="70"/>
        <v>98</v>
      </c>
      <c r="AF139" s="19">
        <f t="shared" si="71"/>
        <v>179</v>
      </c>
    </row>
    <row r="140" spans="1:34" x14ac:dyDescent="0.25">
      <c r="A140" s="43">
        <v>134</v>
      </c>
      <c r="B140" s="44" t="s">
        <v>318</v>
      </c>
      <c r="C140" s="45">
        <v>53</v>
      </c>
      <c r="D140" s="46">
        <v>7.3</v>
      </c>
      <c r="E140" s="14">
        <f t="shared" si="53"/>
        <v>46</v>
      </c>
      <c r="F140" s="14">
        <f t="shared" si="54"/>
        <v>0</v>
      </c>
      <c r="G140" s="14">
        <f t="shared" si="55"/>
        <v>46</v>
      </c>
      <c r="H140" s="15">
        <f t="shared" si="56"/>
        <v>46</v>
      </c>
      <c r="I140" s="47">
        <v>0</v>
      </c>
      <c r="J140" s="14">
        <f t="shared" si="57"/>
        <v>0</v>
      </c>
      <c r="K140" s="14">
        <f t="shared" si="58"/>
        <v>0</v>
      </c>
      <c r="L140" s="14">
        <f t="shared" si="59"/>
        <v>0</v>
      </c>
      <c r="M140" s="15">
        <f t="shared" si="60"/>
        <v>0</v>
      </c>
      <c r="N140" s="17"/>
      <c r="O140" s="17"/>
      <c r="P140" s="17"/>
      <c r="Q140" s="17"/>
      <c r="R140" s="17"/>
      <c r="S140" s="17"/>
      <c r="T140" s="50">
        <v>190</v>
      </c>
      <c r="U140" s="16">
        <f t="shared" si="61"/>
        <v>0</v>
      </c>
      <c r="V140" s="16">
        <f t="shared" si="62"/>
        <v>15</v>
      </c>
      <c r="W140" s="16">
        <f t="shared" si="63"/>
        <v>15</v>
      </c>
      <c r="X140" s="15">
        <f t="shared" si="64"/>
        <v>15</v>
      </c>
      <c r="Y140" s="47">
        <v>8</v>
      </c>
      <c r="Z140" s="16">
        <f t="shared" si="65"/>
        <v>0</v>
      </c>
      <c r="AA140" s="16">
        <f t="shared" si="66"/>
        <v>24</v>
      </c>
      <c r="AB140" s="16">
        <f t="shared" si="67"/>
        <v>24</v>
      </c>
      <c r="AC140" s="15">
        <f t="shared" si="68"/>
        <v>24</v>
      </c>
      <c r="AD140" s="18">
        <f t="shared" si="69"/>
        <v>85</v>
      </c>
      <c r="AE140" s="19">
        <f t="shared" si="70"/>
        <v>85</v>
      </c>
      <c r="AF140" s="19">
        <f t="shared" si="71"/>
        <v>187</v>
      </c>
      <c r="AH140">
        <f>SUM(H137:H140,M136:M139,X136:X139,AC136:AC138,AC140)</f>
        <v>504</v>
      </c>
    </row>
    <row r="141" spans="1:34" s="79" customFormat="1" x14ac:dyDescent="0.25">
      <c r="A141" s="71">
        <v>135</v>
      </c>
      <c r="B141" s="72" t="s">
        <v>319</v>
      </c>
      <c r="C141" s="73">
        <v>40</v>
      </c>
      <c r="D141" s="74">
        <v>7.2</v>
      </c>
      <c r="E141" s="75">
        <f t="shared" si="53"/>
        <v>50</v>
      </c>
      <c r="F141" s="75">
        <f t="shared" si="54"/>
        <v>0</v>
      </c>
      <c r="G141" s="75">
        <f t="shared" si="55"/>
        <v>50</v>
      </c>
      <c r="H141" s="75">
        <f t="shared" si="56"/>
        <v>50</v>
      </c>
      <c r="I141" s="76">
        <v>14</v>
      </c>
      <c r="J141" s="75">
        <f t="shared" si="57"/>
        <v>46</v>
      </c>
      <c r="K141" s="75">
        <f t="shared" si="58"/>
        <v>0</v>
      </c>
      <c r="L141" s="75">
        <f t="shared" si="59"/>
        <v>46</v>
      </c>
      <c r="M141" s="75">
        <f t="shared" si="60"/>
        <v>46</v>
      </c>
      <c r="N141" s="81"/>
      <c r="O141" s="81"/>
      <c r="P141" s="81"/>
      <c r="Q141" s="81"/>
      <c r="R141" s="81"/>
      <c r="S141" s="81"/>
      <c r="T141" s="77">
        <v>238</v>
      </c>
      <c r="U141" s="75">
        <f t="shared" si="61"/>
        <v>0</v>
      </c>
      <c r="V141" s="75">
        <f t="shared" si="62"/>
        <v>53</v>
      </c>
      <c r="W141" s="75">
        <f t="shared" si="63"/>
        <v>53</v>
      </c>
      <c r="X141" s="75">
        <f t="shared" si="64"/>
        <v>53</v>
      </c>
      <c r="Y141" s="76">
        <v>9</v>
      </c>
      <c r="Z141" s="75">
        <f t="shared" si="65"/>
        <v>0</v>
      </c>
      <c r="AA141" s="75">
        <f t="shared" si="66"/>
        <v>26</v>
      </c>
      <c r="AB141" s="75">
        <f t="shared" si="67"/>
        <v>26</v>
      </c>
      <c r="AC141" s="75">
        <f t="shared" si="68"/>
        <v>26</v>
      </c>
      <c r="AD141" s="78">
        <f t="shared" si="69"/>
        <v>175</v>
      </c>
      <c r="AE141" s="78">
        <f t="shared" si="70"/>
        <v>175</v>
      </c>
      <c r="AF141" s="78">
        <f t="shared" si="71"/>
        <v>63</v>
      </c>
    </row>
    <row r="142" spans="1:34" s="79" customFormat="1" x14ac:dyDescent="0.25">
      <c r="A142" s="71">
        <v>136</v>
      </c>
      <c r="B142" s="72" t="s">
        <v>320</v>
      </c>
      <c r="C142" s="73">
        <v>40</v>
      </c>
      <c r="D142" s="74">
        <v>7.1</v>
      </c>
      <c r="E142" s="75">
        <f t="shared" si="53"/>
        <v>53</v>
      </c>
      <c r="F142" s="75">
        <f t="shared" si="54"/>
        <v>0</v>
      </c>
      <c r="G142" s="75">
        <f t="shared" si="55"/>
        <v>53</v>
      </c>
      <c r="H142" s="75">
        <f t="shared" si="56"/>
        <v>53</v>
      </c>
      <c r="I142" s="76">
        <v>20</v>
      </c>
      <c r="J142" s="75">
        <f t="shared" si="57"/>
        <v>63</v>
      </c>
      <c r="K142" s="75">
        <f t="shared" si="58"/>
        <v>0</v>
      </c>
      <c r="L142" s="75">
        <f t="shared" si="59"/>
        <v>63</v>
      </c>
      <c r="M142" s="75">
        <f t="shared" si="60"/>
        <v>63</v>
      </c>
      <c r="N142" s="81"/>
      <c r="O142" s="81"/>
      <c r="P142" s="81"/>
      <c r="Q142" s="81"/>
      <c r="R142" s="81"/>
      <c r="S142" s="81"/>
      <c r="T142" s="77">
        <v>252</v>
      </c>
      <c r="U142" s="75">
        <f t="shared" si="61"/>
        <v>61</v>
      </c>
      <c r="V142" s="75">
        <f t="shared" si="62"/>
        <v>0</v>
      </c>
      <c r="W142" s="75">
        <f t="shared" si="63"/>
        <v>61</v>
      </c>
      <c r="X142" s="75">
        <f t="shared" si="64"/>
        <v>61</v>
      </c>
      <c r="Y142" s="76">
        <v>15</v>
      </c>
      <c r="Z142" s="75">
        <f t="shared" si="65"/>
        <v>0</v>
      </c>
      <c r="AA142" s="75">
        <f t="shared" si="66"/>
        <v>41</v>
      </c>
      <c r="AB142" s="75">
        <f t="shared" si="67"/>
        <v>41</v>
      </c>
      <c r="AC142" s="75">
        <f t="shared" si="68"/>
        <v>41</v>
      </c>
      <c r="AD142" s="78">
        <f t="shared" si="69"/>
        <v>218</v>
      </c>
      <c r="AE142" s="78">
        <f t="shared" si="70"/>
        <v>218</v>
      </c>
      <c r="AF142" s="78">
        <f t="shared" si="71"/>
        <v>6</v>
      </c>
    </row>
    <row r="143" spans="1:34" s="79" customFormat="1" x14ac:dyDescent="0.25">
      <c r="A143" s="71">
        <v>137</v>
      </c>
      <c r="B143" s="72" t="s">
        <v>321</v>
      </c>
      <c r="C143" s="73">
        <v>40</v>
      </c>
      <c r="D143" s="74">
        <v>7.2</v>
      </c>
      <c r="E143" s="75">
        <f t="shared" si="53"/>
        <v>50</v>
      </c>
      <c r="F143" s="75">
        <f t="shared" si="54"/>
        <v>0</v>
      </c>
      <c r="G143" s="75">
        <f t="shared" si="55"/>
        <v>50</v>
      </c>
      <c r="H143" s="75">
        <f t="shared" si="56"/>
        <v>50</v>
      </c>
      <c r="I143" s="76">
        <v>16</v>
      </c>
      <c r="J143" s="75">
        <f t="shared" si="57"/>
        <v>54</v>
      </c>
      <c r="K143" s="75">
        <f t="shared" si="58"/>
        <v>0</v>
      </c>
      <c r="L143" s="75">
        <f t="shared" si="59"/>
        <v>54</v>
      </c>
      <c r="M143" s="75">
        <f t="shared" si="60"/>
        <v>54</v>
      </c>
      <c r="N143" s="81"/>
      <c r="O143" s="81"/>
      <c r="P143" s="81"/>
      <c r="Q143" s="81"/>
      <c r="R143" s="81"/>
      <c r="S143" s="81"/>
      <c r="T143" s="77">
        <v>245</v>
      </c>
      <c r="U143" s="75">
        <f t="shared" si="61"/>
        <v>0</v>
      </c>
      <c r="V143" s="75">
        <f t="shared" si="62"/>
        <v>57</v>
      </c>
      <c r="W143" s="75">
        <f t="shared" si="63"/>
        <v>57</v>
      </c>
      <c r="X143" s="75">
        <f t="shared" si="64"/>
        <v>57</v>
      </c>
      <c r="Y143" s="76">
        <v>8</v>
      </c>
      <c r="Z143" s="75">
        <f t="shared" si="65"/>
        <v>0</v>
      </c>
      <c r="AA143" s="75">
        <f t="shared" si="66"/>
        <v>24</v>
      </c>
      <c r="AB143" s="75">
        <f t="shared" si="67"/>
        <v>24</v>
      </c>
      <c r="AC143" s="75">
        <f t="shared" si="68"/>
        <v>24</v>
      </c>
      <c r="AD143" s="78">
        <f t="shared" si="69"/>
        <v>185</v>
      </c>
      <c r="AE143" s="78">
        <f t="shared" si="70"/>
        <v>185</v>
      </c>
      <c r="AF143" s="78">
        <f t="shared" si="71"/>
        <v>42</v>
      </c>
    </row>
    <row r="144" spans="1:34" s="79" customFormat="1" x14ac:dyDescent="0.25">
      <c r="A144" s="71">
        <v>138</v>
      </c>
      <c r="B144" s="72" t="s">
        <v>322</v>
      </c>
      <c r="C144" s="73">
        <v>40</v>
      </c>
      <c r="D144" s="74">
        <v>7.1</v>
      </c>
      <c r="E144" s="75">
        <f t="shared" si="53"/>
        <v>53</v>
      </c>
      <c r="F144" s="75">
        <f t="shared" si="54"/>
        <v>0</v>
      </c>
      <c r="G144" s="75">
        <f t="shared" si="55"/>
        <v>53</v>
      </c>
      <c r="H144" s="75">
        <f t="shared" si="56"/>
        <v>53</v>
      </c>
      <c r="I144" s="76">
        <v>10</v>
      </c>
      <c r="J144" s="75">
        <f t="shared" si="57"/>
        <v>0</v>
      </c>
      <c r="K144" s="75">
        <f t="shared" si="58"/>
        <v>30</v>
      </c>
      <c r="L144" s="75">
        <f t="shared" si="59"/>
        <v>30</v>
      </c>
      <c r="M144" s="75">
        <f t="shared" si="60"/>
        <v>30</v>
      </c>
      <c r="N144" s="81"/>
      <c r="O144" s="81"/>
      <c r="P144" s="81"/>
      <c r="Q144" s="81"/>
      <c r="R144" s="81"/>
      <c r="S144" s="81"/>
      <c r="T144" s="77">
        <v>220</v>
      </c>
      <c r="U144" s="75">
        <f t="shared" si="61"/>
        <v>0</v>
      </c>
      <c r="V144" s="75">
        <f t="shared" si="62"/>
        <v>35</v>
      </c>
      <c r="W144" s="75">
        <f t="shared" si="63"/>
        <v>35</v>
      </c>
      <c r="X144" s="75">
        <f t="shared" si="64"/>
        <v>35</v>
      </c>
      <c r="Y144" s="76">
        <v>13</v>
      </c>
      <c r="Z144" s="75">
        <f t="shared" si="65"/>
        <v>0</v>
      </c>
      <c r="AA144" s="75">
        <f t="shared" si="66"/>
        <v>35</v>
      </c>
      <c r="AB144" s="75">
        <f t="shared" si="67"/>
        <v>35</v>
      </c>
      <c r="AC144" s="75">
        <f t="shared" si="68"/>
        <v>35</v>
      </c>
      <c r="AD144" s="78">
        <f t="shared" si="69"/>
        <v>153</v>
      </c>
      <c r="AE144" s="78">
        <f t="shared" si="70"/>
        <v>153</v>
      </c>
      <c r="AF144" s="78">
        <f t="shared" si="71"/>
        <v>109</v>
      </c>
    </row>
    <row r="145" spans="1:34" s="79" customFormat="1" x14ac:dyDescent="0.25">
      <c r="A145" s="71">
        <v>139</v>
      </c>
      <c r="B145" s="72" t="s">
        <v>323</v>
      </c>
      <c r="C145" s="73">
        <v>40</v>
      </c>
      <c r="D145" s="74">
        <v>7.1</v>
      </c>
      <c r="E145" s="75">
        <f t="shared" si="53"/>
        <v>53</v>
      </c>
      <c r="F145" s="75">
        <f t="shared" si="54"/>
        <v>0</v>
      </c>
      <c r="G145" s="75">
        <f t="shared" si="55"/>
        <v>53</v>
      </c>
      <c r="H145" s="75">
        <f t="shared" si="56"/>
        <v>53</v>
      </c>
      <c r="I145" s="76">
        <v>12</v>
      </c>
      <c r="J145" s="75">
        <f t="shared" si="57"/>
        <v>0</v>
      </c>
      <c r="K145" s="75">
        <f t="shared" si="58"/>
        <v>38</v>
      </c>
      <c r="L145" s="75">
        <f t="shared" si="59"/>
        <v>38</v>
      </c>
      <c r="M145" s="75">
        <f t="shared" si="60"/>
        <v>38</v>
      </c>
      <c r="N145" s="81"/>
      <c r="O145" s="81"/>
      <c r="P145" s="81"/>
      <c r="Q145" s="81"/>
      <c r="R145" s="81"/>
      <c r="S145" s="81"/>
      <c r="T145" s="77">
        <v>220</v>
      </c>
      <c r="U145" s="75">
        <f t="shared" si="61"/>
        <v>0</v>
      </c>
      <c r="V145" s="75">
        <f t="shared" si="62"/>
        <v>35</v>
      </c>
      <c r="W145" s="75">
        <f t="shared" si="63"/>
        <v>35</v>
      </c>
      <c r="X145" s="75">
        <f t="shared" si="64"/>
        <v>35</v>
      </c>
      <c r="Y145" s="76">
        <v>6</v>
      </c>
      <c r="Z145" s="75">
        <f t="shared" si="65"/>
        <v>0</v>
      </c>
      <c r="AA145" s="75">
        <f t="shared" si="66"/>
        <v>20</v>
      </c>
      <c r="AB145" s="75">
        <f t="shared" si="67"/>
        <v>20</v>
      </c>
      <c r="AC145" s="75">
        <f t="shared" si="68"/>
        <v>20</v>
      </c>
      <c r="AD145" s="78">
        <f t="shared" si="69"/>
        <v>146</v>
      </c>
      <c r="AE145" s="78">
        <f t="shared" si="70"/>
        <v>146</v>
      </c>
      <c r="AF145" s="78">
        <f t="shared" si="71"/>
        <v>126</v>
      </c>
      <c r="AH145" s="79">
        <f>SUM(H142:H145,M141:M143,M145,X141:X144,AC141:AC142,AC143:AC144)</f>
        <v>742</v>
      </c>
    </row>
    <row r="146" spans="1:34" x14ac:dyDescent="0.25">
      <c r="A146" s="43">
        <v>140</v>
      </c>
      <c r="B146" s="44" t="s">
        <v>324</v>
      </c>
      <c r="C146" s="45">
        <v>45</v>
      </c>
      <c r="D146" s="46">
        <v>6.9</v>
      </c>
      <c r="E146" s="14">
        <f t="shared" si="53"/>
        <v>59</v>
      </c>
      <c r="F146" s="14">
        <f t="shared" si="54"/>
        <v>0</v>
      </c>
      <c r="G146" s="14">
        <f t="shared" si="55"/>
        <v>59</v>
      </c>
      <c r="H146" s="15">
        <f t="shared" si="56"/>
        <v>59</v>
      </c>
      <c r="I146" s="47">
        <v>14</v>
      </c>
      <c r="J146" s="14">
        <f t="shared" si="57"/>
        <v>46</v>
      </c>
      <c r="K146" s="14">
        <f t="shared" si="58"/>
        <v>0</v>
      </c>
      <c r="L146" s="14">
        <f t="shared" si="59"/>
        <v>46</v>
      </c>
      <c r="M146" s="15">
        <f t="shared" si="60"/>
        <v>46</v>
      </c>
      <c r="N146" s="17"/>
      <c r="O146" s="17"/>
      <c r="P146" s="17"/>
      <c r="Q146" s="17"/>
      <c r="R146" s="17"/>
      <c r="S146" s="17"/>
      <c r="T146" s="50">
        <v>230</v>
      </c>
      <c r="U146" s="16">
        <f t="shared" si="61"/>
        <v>0</v>
      </c>
      <c r="V146" s="16">
        <f t="shared" si="62"/>
        <v>45</v>
      </c>
      <c r="W146" s="16">
        <f t="shared" si="63"/>
        <v>45</v>
      </c>
      <c r="X146" s="15">
        <f t="shared" si="64"/>
        <v>45</v>
      </c>
      <c r="Y146" s="47">
        <v>8</v>
      </c>
      <c r="Z146" s="16">
        <f t="shared" si="65"/>
        <v>0</v>
      </c>
      <c r="AA146" s="16">
        <f t="shared" si="66"/>
        <v>24</v>
      </c>
      <c r="AB146" s="16">
        <f t="shared" si="67"/>
        <v>24</v>
      </c>
      <c r="AC146" s="15">
        <f t="shared" si="68"/>
        <v>24</v>
      </c>
      <c r="AD146" s="18">
        <f t="shared" si="69"/>
        <v>174</v>
      </c>
      <c r="AE146" s="19">
        <f t="shared" si="70"/>
        <v>174</v>
      </c>
      <c r="AF146" s="19">
        <f t="shared" si="71"/>
        <v>67</v>
      </c>
    </row>
    <row r="147" spans="1:34" x14ac:dyDescent="0.25">
      <c r="A147" s="43">
        <v>141</v>
      </c>
      <c r="B147" s="44" t="s">
        <v>325</v>
      </c>
      <c r="C147" s="45">
        <v>45</v>
      </c>
      <c r="D147" s="46">
        <v>0</v>
      </c>
      <c r="E147" s="14">
        <f t="shared" si="53"/>
        <v>0</v>
      </c>
      <c r="F147" s="14">
        <f t="shared" si="54"/>
        <v>0</v>
      </c>
      <c r="G147" s="14">
        <f t="shared" si="55"/>
        <v>0</v>
      </c>
      <c r="H147" s="15">
        <f t="shared" si="56"/>
        <v>0</v>
      </c>
      <c r="I147" s="47">
        <v>13</v>
      </c>
      <c r="J147" s="14">
        <f t="shared" si="57"/>
        <v>0</v>
      </c>
      <c r="K147" s="14">
        <f t="shared" si="58"/>
        <v>42</v>
      </c>
      <c r="L147" s="14">
        <f t="shared" si="59"/>
        <v>42</v>
      </c>
      <c r="M147" s="15">
        <f t="shared" si="60"/>
        <v>42</v>
      </c>
      <c r="N147" s="17"/>
      <c r="O147" s="17"/>
      <c r="P147" s="17"/>
      <c r="Q147" s="17"/>
      <c r="R147" s="17"/>
      <c r="S147" s="17"/>
      <c r="T147" s="50">
        <v>241</v>
      </c>
      <c r="U147" s="16">
        <f t="shared" si="61"/>
        <v>0</v>
      </c>
      <c r="V147" s="16">
        <f t="shared" si="62"/>
        <v>55</v>
      </c>
      <c r="W147" s="16">
        <f t="shared" si="63"/>
        <v>55</v>
      </c>
      <c r="X147" s="15">
        <f t="shared" si="64"/>
        <v>55</v>
      </c>
      <c r="Y147" s="47">
        <v>7</v>
      </c>
      <c r="Z147" s="16">
        <f t="shared" si="65"/>
        <v>0</v>
      </c>
      <c r="AA147" s="16">
        <f t="shared" si="66"/>
        <v>22</v>
      </c>
      <c r="AB147" s="16">
        <f t="shared" si="67"/>
        <v>22</v>
      </c>
      <c r="AC147" s="15">
        <f t="shared" si="68"/>
        <v>22</v>
      </c>
      <c r="AD147" s="18">
        <f t="shared" si="69"/>
        <v>119</v>
      </c>
      <c r="AE147" s="19">
        <f t="shared" si="70"/>
        <v>119</v>
      </c>
      <c r="AF147" s="19">
        <f t="shared" si="71"/>
        <v>156</v>
      </c>
    </row>
    <row r="148" spans="1:34" x14ac:dyDescent="0.25">
      <c r="A148" s="43">
        <v>142</v>
      </c>
      <c r="B148" s="44" t="s">
        <v>326</v>
      </c>
      <c r="C148" s="45">
        <v>45</v>
      </c>
      <c r="D148" s="46">
        <v>7.2</v>
      </c>
      <c r="E148" s="14">
        <f t="shared" si="53"/>
        <v>50</v>
      </c>
      <c r="F148" s="14">
        <f t="shared" si="54"/>
        <v>0</v>
      </c>
      <c r="G148" s="14">
        <f t="shared" si="55"/>
        <v>50</v>
      </c>
      <c r="H148" s="15">
        <f t="shared" si="56"/>
        <v>50</v>
      </c>
      <c r="I148" s="47">
        <v>6</v>
      </c>
      <c r="J148" s="14">
        <f t="shared" si="57"/>
        <v>0</v>
      </c>
      <c r="K148" s="14">
        <f t="shared" si="58"/>
        <v>16</v>
      </c>
      <c r="L148" s="14">
        <f t="shared" si="59"/>
        <v>16</v>
      </c>
      <c r="M148" s="15">
        <f t="shared" si="60"/>
        <v>16</v>
      </c>
      <c r="N148" s="17"/>
      <c r="O148" s="17"/>
      <c r="P148" s="17"/>
      <c r="Q148" s="17"/>
      <c r="R148" s="17"/>
      <c r="S148" s="17"/>
      <c r="T148" s="50">
        <v>232</v>
      </c>
      <c r="U148" s="16">
        <f t="shared" si="61"/>
        <v>0</v>
      </c>
      <c r="V148" s="16">
        <f t="shared" si="62"/>
        <v>47</v>
      </c>
      <c r="W148" s="16">
        <f t="shared" si="63"/>
        <v>47</v>
      </c>
      <c r="X148" s="15">
        <f t="shared" si="64"/>
        <v>47</v>
      </c>
      <c r="Y148" s="47">
        <v>12.5</v>
      </c>
      <c r="Z148" s="16">
        <f t="shared" si="65"/>
        <v>0</v>
      </c>
      <c r="AA148" s="16">
        <f t="shared" si="66"/>
        <v>33</v>
      </c>
      <c r="AB148" s="16">
        <f t="shared" si="67"/>
        <v>33</v>
      </c>
      <c r="AC148" s="15">
        <f t="shared" si="68"/>
        <v>33</v>
      </c>
      <c r="AD148" s="18">
        <f t="shared" si="69"/>
        <v>146</v>
      </c>
      <c r="AE148" s="19">
        <f t="shared" si="70"/>
        <v>146</v>
      </c>
      <c r="AF148" s="19">
        <f t="shared" si="71"/>
        <v>126</v>
      </c>
    </row>
    <row r="149" spans="1:34" x14ac:dyDescent="0.25">
      <c r="A149" s="43">
        <v>143</v>
      </c>
      <c r="B149" s="44" t="s">
        <v>327</v>
      </c>
      <c r="C149" s="45">
        <v>45</v>
      </c>
      <c r="D149" s="46">
        <v>7.2</v>
      </c>
      <c r="E149" s="14">
        <f t="shared" si="53"/>
        <v>50</v>
      </c>
      <c r="F149" s="14">
        <f t="shared" si="54"/>
        <v>0</v>
      </c>
      <c r="G149" s="14">
        <f t="shared" si="55"/>
        <v>50</v>
      </c>
      <c r="H149" s="15">
        <f t="shared" si="56"/>
        <v>50</v>
      </c>
      <c r="I149" s="47">
        <v>14</v>
      </c>
      <c r="J149" s="14">
        <f t="shared" si="57"/>
        <v>46</v>
      </c>
      <c r="K149" s="14">
        <f t="shared" si="58"/>
        <v>0</v>
      </c>
      <c r="L149" s="14">
        <f t="shared" si="59"/>
        <v>46</v>
      </c>
      <c r="M149" s="15">
        <f t="shared" si="60"/>
        <v>46</v>
      </c>
      <c r="N149" s="17"/>
      <c r="O149" s="17"/>
      <c r="P149" s="17"/>
      <c r="Q149" s="17"/>
      <c r="R149" s="17"/>
      <c r="S149" s="17"/>
      <c r="T149" s="50">
        <v>253</v>
      </c>
      <c r="U149" s="16">
        <f t="shared" si="61"/>
        <v>61</v>
      </c>
      <c r="V149" s="16">
        <f t="shared" si="62"/>
        <v>0</v>
      </c>
      <c r="W149" s="16">
        <f t="shared" si="63"/>
        <v>61</v>
      </c>
      <c r="X149" s="15">
        <f t="shared" si="64"/>
        <v>61</v>
      </c>
      <c r="Y149" s="47">
        <v>6</v>
      </c>
      <c r="Z149" s="16">
        <f t="shared" si="65"/>
        <v>0</v>
      </c>
      <c r="AA149" s="16">
        <f t="shared" si="66"/>
        <v>20</v>
      </c>
      <c r="AB149" s="16">
        <f t="shared" si="67"/>
        <v>20</v>
      </c>
      <c r="AC149" s="15">
        <f t="shared" si="68"/>
        <v>20</v>
      </c>
      <c r="AD149" s="18">
        <f t="shared" si="69"/>
        <v>177</v>
      </c>
      <c r="AE149" s="19">
        <f t="shared" si="70"/>
        <v>177</v>
      </c>
      <c r="AF149" s="19">
        <f t="shared" si="71"/>
        <v>57</v>
      </c>
    </row>
    <row r="150" spans="1:34" x14ac:dyDescent="0.25">
      <c r="A150" s="43">
        <v>144</v>
      </c>
      <c r="B150" s="44" t="s">
        <v>328</v>
      </c>
      <c r="C150" s="45">
        <v>45</v>
      </c>
      <c r="D150" s="46">
        <v>7.1</v>
      </c>
      <c r="E150" s="14">
        <f t="shared" si="53"/>
        <v>53</v>
      </c>
      <c r="F150" s="14">
        <f t="shared" si="54"/>
        <v>0</v>
      </c>
      <c r="G150" s="14">
        <f t="shared" si="55"/>
        <v>53</v>
      </c>
      <c r="H150" s="15">
        <f t="shared" si="56"/>
        <v>53</v>
      </c>
      <c r="I150" s="47">
        <v>10</v>
      </c>
      <c r="J150" s="14">
        <f t="shared" si="57"/>
        <v>0</v>
      </c>
      <c r="K150" s="14">
        <f t="shared" si="58"/>
        <v>30</v>
      </c>
      <c r="L150" s="14">
        <f t="shared" si="59"/>
        <v>30</v>
      </c>
      <c r="M150" s="15">
        <f t="shared" si="60"/>
        <v>30</v>
      </c>
      <c r="N150" s="17"/>
      <c r="O150" s="17"/>
      <c r="P150" s="17"/>
      <c r="Q150" s="17"/>
      <c r="R150" s="17"/>
      <c r="S150" s="17"/>
      <c r="T150" s="50">
        <v>249</v>
      </c>
      <c r="U150" s="16">
        <f t="shared" si="61"/>
        <v>0</v>
      </c>
      <c r="V150" s="16">
        <f t="shared" si="62"/>
        <v>59</v>
      </c>
      <c r="W150" s="16">
        <f t="shared" si="63"/>
        <v>59</v>
      </c>
      <c r="X150" s="15">
        <f t="shared" si="64"/>
        <v>59</v>
      </c>
      <c r="Y150" s="47">
        <v>9</v>
      </c>
      <c r="Z150" s="16">
        <f t="shared" si="65"/>
        <v>0</v>
      </c>
      <c r="AA150" s="16">
        <f t="shared" si="66"/>
        <v>26</v>
      </c>
      <c r="AB150" s="16">
        <f t="shared" si="67"/>
        <v>26</v>
      </c>
      <c r="AC150" s="15">
        <f t="shared" si="68"/>
        <v>26</v>
      </c>
      <c r="AD150" s="18">
        <f t="shared" si="69"/>
        <v>168</v>
      </c>
      <c r="AE150" s="19">
        <f t="shared" si="70"/>
        <v>168</v>
      </c>
      <c r="AF150" s="19">
        <f t="shared" si="71"/>
        <v>78</v>
      </c>
      <c r="AH150">
        <f>SUM(H146,H148:H150,M146:M147,M149:M150,X147:X150,AC146:AC148,AC150)</f>
        <v>703</v>
      </c>
    </row>
    <row r="151" spans="1:34" s="79" customFormat="1" x14ac:dyDescent="0.25">
      <c r="A151" s="71">
        <v>145</v>
      </c>
      <c r="B151" s="72" t="s">
        <v>329</v>
      </c>
      <c r="C151" s="73">
        <v>12</v>
      </c>
      <c r="D151" s="74">
        <v>7.1</v>
      </c>
      <c r="E151" s="75">
        <f t="shared" si="53"/>
        <v>53</v>
      </c>
      <c r="F151" s="75">
        <f t="shared" si="54"/>
        <v>0</v>
      </c>
      <c r="G151" s="75">
        <f t="shared" si="55"/>
        <v>53</v>
      </c>
      <c r="H151" s="75">
        <f t="shared" si="56"/>
        <v>53</v>
      </c>
      <c r="I151" s="76">
        <v>13</v>
      </c>
      <c r="J151" s="75">
        <f t="shared" si="57"/>
        <v>0</v>
      </c>
      <c r="K151" s="75">
        <f t="shared" si="58"/>
        <v>42</v>
      </c>
      <c r="L151" s="75">
        <f t="shared" si="59"/>
        <v>42</v>
      </c>
      <c r="M151" s="75">
        <f t="shared" si="60"/>
        <v>42</v>
      </c>
      <c r="N151" s="81"/>
      <c r="O151" s="81"/>
      <c r="P151" s="81"/>
      <c r="Q151" s="81"/>
      <c r="R151" s="81"/>
      <c r="S151" s="81"/>
      <c r="T151" s="77">
        <v>230</v>
      </c>
      <c r="U151" s="75">
        <f t="shared" si="61"/>
        <v>0</v>
      </c>
      <c r="V151" s="75">
        <f t="shared" si="62"/>
        <v>45</v>
      </c>
      <c r="W151" s="75">
        <f t="shared" si="63"/>
        <v>45</v>
      </c>
      <c r="X151" s="75">
        <f t="shared" si="64"/>
        <v>45</v>
      </c>
      <c r="Y151" s="76">
        <v>16.5</v>
      </c>
      <c r="Z151" s="75">
        <f t="shared" si="65"/>
        <v>0</v>
      </c>
      <c r="AA151" s="75">
        <f t="shared" si="66"/>
        <v>45</v>
      </c>
      <c r="AB151" s="75">
        <f t="shared" si="67"/>
        <v>45</v>
      </c>
      <c r="AC151" s="75">
        <f t="shared" si="68"/>
        <v>45</v>
      </c>
      <c r="AD151" s="78">
        <f t="shared" si="69"/>
        <v>185</v>
      </c>
      <c r="AE151" s="78">
        <f t="shared" si="70"/>
        <v>185</v>
      </c>
      <c r="AF151" s="78">
        <f t="shared" si="71"/>
        <v>42</v>
      </c>
    </row>
    <row r="152" spans="1:34" s="79" customFormat="1" x14ac:dyDescent="0.25">
      <c r="A152" s="71">
        <v>146</v>
      </c>
      <c r="B152" s="72" t="s">
        <v>330</v>
      </c>
      <c r="C152" s="73">
        <v>12</v>
      </c>
      <c r="D152" s="74">
        <v>7.1</v>
      </c>
      <c r="E152" s="75">
        <f t="shared" si="53"/>
        <v>53</v>
      </c>
      <c r="F152" s="75">
        <f t="shared" si="54"/>
        <v>0</v>
      </c>
      <c r="G152" s="75">
        <f t="shared" si="55"/>
        <v>53</v>
      </c>
      <c r="H152" s="75">
        <f t="shared" si="56"/>
        <v>53</v>
      </c>
      <c r="I152" s="76">
        <v>12</v>
      </c>
      <c r="J152" s="75">
        <f t="shared" si="57"/>
        <v>0</v>
      </c>
      <c r="K152" s="75">
        <f t="shared" si="58"/>
        <v>38</v>
      </c>
      <c r="L152" s="75">
        <f t="shared" si="59"/>
        <v>38</v>
      </c>
      <c r="M152" s="82">
        <f t="shared" si="60"/>
        <v>38</v>
      </c>
      <c r="N152" s="81"/>
      <c r="O152" s="81"/>
      <c r="P152" s="81"/>
      <c r="Q152" s="81"/>
      <c r="R152" s="81"/>
      <c r="S152" s="81"/>
      <c r="T152" s="77">
        <v>240</v>
      </c>
      <c r="U152" s="75">
        <f t="shared" si="61"/>
        <v>0</v>
      </c>
      <c r="V152" s="75">
        <f t="shared" si="62"/>
        <v>55</v>
      </c>
      <c r="W152" s="75">
        <f t="shared" si="63"/>
        <v>55</v>
      </c>
      <c r="X152" s="75">
        <f t="shared" si="64"/>
        <v>55</v>
      </c>
      <c r="Y152" s="76">
        <v>14</v>
      </c>
      <c r="Z152" s="75">
        <f t="shared" si="65"/>
        <v>0</v>
      </c>
      <c r="AA152" s="75">
        <f t="shared" si="66"/>
        <v>38</v>
      </c>
      <c r="AB152" s="75">
        <f t="shared" si="67"/>
        <v>38</v>
      </c>
      <c r="AC152" s="75">
        <f t="shared" si="68"/>
        <v>38</v>
      </c>
      <c r="AD152" s="78">
        <f t="shared" si="69"/>
        <v>184</v>
      </c>
      <c r="AE152" s="78">
        <f t="shared" si="70"/>
        <v>184</v>
      </c>
      <c r="AF152" s="78">
        <f t="shared" si="71"/>
        <v>46</v>
      </c>
    </row>
    <row r="153" spans="1:34" s="79" customFormat="1" x14ac:dyDescent="0.25">
      <c r="A153" s="71">
        <v>147</v>
      </c>
      <c r="B153" s="72" t="s">
        <v>331</v>
      </c>
      <c r="C153" s="73">
        <v>12</v>
      </c>
      <c r="D153" s="74">
        <v>7.4</v>
      </c>
      <c r="E153" s="75">
        <f t="shared" si="53"/>
        <v>42</v>
      </c>
      <c r="F153" s="75">
        <f t="shared" si="54"/>
        <v>0</v>
      </c>
      <c r="G153" s="75">
        <f t="shared" si="55"/>
        <v>42</v>
      </c>
      <c r="H153" s="82">
        <f t="shared" si="56"/>
        <v>42</v>
      </c>
      <c r="I153" s="76">
        <v>17</v>
      </c>
      <c r="J153" s="75">
        <f t="shared" si="57"/>
        <v>57</v>
      </c>
      <c r="K153" s="75">
        <f t="shared" si="58"/>
        <v>0</v>
      </c>
      <c r="L153" s="75">
        <f t="shared" si="59"/>
        <v>57</v>
      </c>
      <c r="M153" s="75">
        <f t="shared" si="60"/>
        <v>57</v>
      </c>
      <c r="N153" s="81"/>
      <c r="O153" s="81"/>
      <c r="P153" s="81"/>
      <c r="Q153" s="81"/>
      <c r="R153" s="81"/>
      <c r="S153" s="81"/>
      <c r="T153" s="77">
        <v>236</v>
      </c>
      <c r="U153" s="75">
        <f t="shared" si="61"/>
        <v>0</v>
      </c>
      <c r="V153" s="75">
        <f t="shared" si="62"/>
        <v>51</v>
      </c>
      <c r="W153" s="75">
        <f t="shared" si="63"/>
        <v>51</v>
      </c>
      <c r="X153" s="75">
        <f t="shared" si="64"/>
        <v>51</v>
      </c>
      <c r="Y153" s="76">
        <v>9</v>
      </c>
      <c r="Z153" s="75">
        <f t="shared" si="65"/>
        <v>0</v>
      </c>
      <c r="AA153" s="75">
        <f t="shared" si="66"/>
        <v>26</v>
      </c>
      <c r="AB153" s="75">
        <f t="shared" si="67"/>
        <v>26</v>
      </c>
      <c r="AC153" s="82">
        <f t="shared" si="68"/>
        <v>26</v>
      </c>
      <c r="AD153" s="78">
        <f t="shared" si="69"/>
        <v>176</v>
      </c>
      <c r="AE153" s="78">
        <f t="shared" si="70"/>
        <v>176</v>
      </c>
      <c r="AF153" s="78">
        <f t="shared" si="71"/>
        <v>59</v>
      </c>
    </row>
    <row r="154" spans="1:34" s="79" customFormat="1" x14ac:dyDescent="0.25">
      <c r="A154" s="71">
        <v>148</v>
      </c>
      <c r="B154" s="72" t="s">
        <v>332</v>
      </c>
      <c r="C154" s="73">
        <v>12</v>
      </c>
      <c r="D154" s="74">
        <v>7.3</v>
      </c>
      <c r="E154" s="75">
        <f t="shared" si="53"/>
        <v>46</v>
      </c>
      <c r="F154" s="75">
        <f t="shared" si="54"/>
        <v>0</v>
      </c>
      <c r="G154" s="75">
        <f t="shared" si="55"/>
        <v>46</v>
      </c>
      <c r="H154" s="75">
        <f t="shared" si="56"/>
        <v>46</v>
      </c>
      <c r="I154" s="76">
        <v>13</v>
      </c>
      <c r="J154" s="75">
        <f t="shared" si="57"/>
        <v>0</v>
      </c>
      <c r="K154" s="75">
        <f t="shared" si="58"/>
        <v>42</v>
      </c>
      <c r="L154" s="75">
        <f t="shared" si="59"/>
        <v>42</v>
      </c>
      <c r="M154" s="75">
        <f t="shared" si="60"/>
        <v>42</v>
      </c>
      <c r="N154" s="81"/>
      <c r="O154" s="81"/>
      <c r="P154" s="81"/>
      <c r="Q154" s="81"/>
      <c r="R154" s="81"/>
      <c r="S154" s="81"/>
      <c r="T154" s="77">
        <v>213</v>
      </c>
      <c r="U154" s="75">
        <f t="shared" si="61"/>
        <v>0</v>
      </c>
      <c r="V154" s="75">
        <f t="shared" si="62"/>
        <v>28</v>
      </c>
      <c r="W154" s="75">
        <f t="shared" si="63"/>
        <v>28</v>
      </c>
      <c r="X154" s="82">
        <f t="shared" si="64"/>
        <v>28</v>
      </c>
      <c r="Y154" s="76">
        <v>12.5</v>
      </c>
      <c r="Z154" s="75">
        <f t="shared" si="65"/>
        <v>0</v>
      </c>
      <c r="AA154" s="75">
        <f t="shared" si="66"/>
        <v>33</v>
      </c>
      <c r="AB154" s="75">
        <f t="shared" si="67"/>
        <v>33</v>
      </c>
      <c r="AC154" s="75">
        <f t="shared" si="68"/>
        <v>33</v>
      </c>
      <c r="AD154" s="78">
        <f t="shared" si="69"/>
        <v>149</v>
      </c>
      <c r="AE154" s="78">
        <f t="shared" si="70"/>
        <v>149</v>
      </c>
      <c r="AF154" s="78">
        <f t="shared" si="71"/>
        <v>121</v>
      </c>
    </row>
    <row r="155" spans="1:34" s="79" customFormat="1" x14ac:dyDescent="0.25">
      <c r="A155" s="71">
        <v>149</v>
      </c>
      <c r="B155" s="72" t="s">
        <v>333</v>
      </c>
      <c r="C155" s="73">
        <v>12</v>
      </c>
      <c r="D155" s="74">
        <v>7.3</v>
      </c>
      <c r="E155" s="75">
        <f t="shared" si="53"/>
        <v>46</v>
      </c>
      <c r="F155" s="75">
        <f t="shared" si="54"/>
        <v>0</v>
      </c>
      <c r="G155" s="75">
        <f t="shared" si="55"/>
        <v>46</v>
      </c>
      <c r="H155" s="75">
        <f t="shared" si="56"/>
        <v>46</v>
      </c>
      <c r="I155" s="76">
        <v>13</v>
      </c>
      <c r="J155" s="75">
        <f t="shared" si="57"/>
        <v>0</v>
      </c>
      <c r="K155" s="75">
        <f t="shared" si="58"/>
        <v>42</v>
      </c>
      <c r="L155" s="75">
        <f t="shared" si="59"/>
        <v>42</v>
      </c>
      <c r="M155" s="75">
        <f t="shared" si="60"/>
        <v>42</v>
      </c>
      <c r="N155" s="81"/>
      <c r="O155" s="81"/>
      <c r="P155" s="81"/>
      <c r="Q155" s="81"/>
      <c r="R155" s="81"/>
      <c r="S155" s="81"/>
      <c r="T155" s="77">
        <v>220</v>
      </c>
      <c r="U155" s="75">
        <f t="shared" si="61"/>
        <v>0</v>
      </c>
      <c r="V155" s="75">
        <f t="shared" si="62"/>
        <v>35</v>
      </c>
      <c r="W155" s="75">
        <f t="shared" si="63"/>
        <v>35</v>
      </c>
      <c r="X155" s="75">
        <f t="shared" si="64"/>
        <v>35</v>
      </c>
      <c r="Y155" s="76">
        <v>10.5</v>
      </c>
      <c r="Z155" s="75">
        <f t="shared" si="65"/>
        <v>0</v>
      </c>
      <c r="AA155" s="75">
        <f t="shared" si="66"/>
        <v>29</v>
      </c>
      <c r="AB155" s="75">
        <f t="shared" si="67"/>
        <v>29</v>
      </c>
      <c r="AC155" s="75">
        <f t="shared" si="68"/>
        <v>29</v>
      </c>
      <c r="AD155" s="78">
        <f t="shared" si="69"/>
        <v>152</v>
      </c>
      <c r="AE155" s="78">
        <f t="shared" si="70"/>
        <v>152</v>
      </c>
      <c r="AF155" s="78">
        <f t="shared" si="71"/>
        <v>114</v>
      </c>
      <c r="AH155" s="79">
        <f>SUM(H151:H152,H154:H155,M151,M153:M155,X151:X153,X155,AC151:AC152,AC154:AC155)</f>
        <v>712</v>
      </c>
    </row>
    <row r="156" spans="1:34" x14ac:dyDescent="0.25">
      <c r="A156" s="43">
        <v>150</v>
      </c>
      <c r="B156" s="44" t="s">
        <v>334</v>
      </c>
      <c r="C156" s="45">
        <v>48</v>
      </c>
      <c r="D156" s="46">
        <v>7.2</v>
      </c>
      <c r="E156" s="14">
        <f t="shared" si="53"/>
        <v>50</v>
      </c>
      <c r="F156" s="14">
        <f t="shared" si="54"/>
        <v>0</v>
      </c>
      <c r="G156" s="14">
        <f t="shared" si="55"/>
        <v>50</v>
      </c>
      <c r="H156" s="15">
        <f t="shared" si="56"/>
        <v>50</v>
      </c>
      <c r="I156" s="47">
        <v>10</v>
      </c>
      <c r="J156" s="14">
        <f t="shared" si="57"/>
        <v>0</v>
      </c>
      <c r="K156" s="14">
        <f t="shared" si="58"/>
        <v>30</v>
      </c>
      <c r="L156" s="14">
        <f t="shared" si="59"/>
        <v>30</v>
      </c>
      <c r="M156" s="15">
        <f t="shared" si="60"/>
        <v>30</v>
      </c>
      <c r="N156" s="17"/>
      <c r="O156" s="17"/>
      <c r="P156" s="17"/>
      <c r="Q156" s="17"/>
      <c r="R156" s="17"/>
      <c r="S156" s="17"/>
      <c r="T156" s="50">
        <v>259</v>
      </c>
      <c r="U156" s="16">
        <f t="shared" si="61"/>
        <v>64</v>
      </c>
      <c r="V156" s="16">
        <f t="shared" si="62"/>
        <v>0</v>
      </c>
      <c r="W156" s="16">
        <f t="shared" si="63"/>
        <v>64</v>
      </c>
      <c r="X156" s="15">
        <f t="shared" si="64"/>
        <v>64</v>
      </c>
      <c r="Y156" s="47">
        <v>7.5</v>
      </c>
      <c r="Z156" s="16">
        <f t="shared" si="65"/>
        <v>0</v>
      </c>
      <c r="AA156" s="16">
        <f t="shared" si="66"/>
        <v>23</v>
      </c>
      <c r="AB156" s="16">
        <f t="shared" si="67"/>
        <v>23</v>
      </c>
      <c r="AC156" s="15">
        <f t="shared" si="68"/>
        <v>23</v>
      </c>
      <c r="AD156" s="18">
        <f t="shared" si="69"/>
        <v>167</v>
      </c>
      <c r="AE156" s="19">
        <f t="shared" si="70"/>
        <v>167</v>
      </c>
      <c r="AF156" s="19">
        <f t="shared" si="71"/>
        <v>82</v>
      </c>
    </row>
    <row r="157" spans="1:34" x14ac:dyDescent="0.25">
      <c r="A157" s="43">
        <v>151</v>
      </c>
      <c r="B157" s="44" t="s">
        <v>335</v>
      </c>
      <c r="C157" s="45">
        <v>48</v>
      </c>
      <c r="D157" s="46">
        <v>6.6</v>
      </c>
      <c r="E157" s="14">
        <f t="shared" si="53"/>
        <v>67</v>
      </c>
      <c r="F157" s="14">
        <f t="shared" si="54"/>
        <v>0</v>
      </c>
      <c r="G157" s="14">
        <f t="shared" si="55"/>
        <v>67</v>
      </c>
      <c r="H157" s="15">
        <f t="shared" si="56"/>
        <v>67</v>
      </c>
      <c r="I157" s="47">
        <v>15</v>
      </c>
      <c r="J157" s="14">
        <f t="shared" si="57"/>
        <v>50</v>
      </c>
      <c r="K157" s="14">
        <f t="shared" si="58"/>
        <v>0</v>
      </c>
      <c r="L157" s="14">
        <f t="shared" si="59"/>
        <v>50</v>
      </c>
      <c r="M157" s="15">
        <f t="shared" si="60"/>
        <v>50</v>
      </c>
      <c r="N157" s="17"/>
      <c r="O157" s="17"/>
      <c r="P157" s="17"/>
      <c r="Q157" s="17"/>
      <c r="R157" s="17"/>
      <c r="S157" s="17"/>
      <c r="T157" s="50">
        <v>237</v>
      </c>
      <c r="U157" s="16">
        <f t="shared" si="61"/>
        <v>0</v>
      </c>
      <c r="V157" s="16">
        <f t="shared" si="62"/>
        <v>52</v>
      </c>
      <c r="W157" s="16">
        <f t="shared" si="63"/>
        <v>52</v>
      </c>
      <c r="X157" s="15">
        <f t="shared" si="64"/>
        <v>52</v>
      </c>
      <c r="Y157" s="47">
        <v>13</v>
      </c>
      <c r="Z157" s="16">
        <f t="shared" si="65"/>
        <v>0</v>
      </c>
      <c r="AA157" s="16">
        <f t="shared" si="66"/>
        <v>35</v>
      </c>
      <c r="AB157" s="16">
        <f t="shared" si="67"/>
        <v>35</v>
      </c>
      <c r="AC157" s="15">
        <f t="shared" si="68"/>
        <v>35</v>
      </c>
      <c r="AD157" s="18">
        <f t="shared" si="69"/>
        <v>204</v>
      </c>
      <c r="AE157" s="19">
        <f t="shared" si="70"/>
        <v>204</v>
      </c>
      <c r="AF157" s="19">
        <f t="shared" si="71"/>
        <v>14</v>
      </c>
    </row>
    <row r="158" spans="1:34" x14ac:dyDescent="0.25">
      <c r="A158" s="43">
        <v>152</v>
      </c>
      <c r="B158" s="44" t="s">
        <v>336</v>
      </c>
      <c r="C158" s="45">
        <v>48</v>
      </c>
      <c r="D158" s="46">
        <v>7.2</v>
      </c>
      <c r="E158" s="14">
        <f t="shared" si="53"/>
        <v>50</v>
      </c>
      <c r="F158" s="14">
        <f t="shared" si="54"/>
        <v>0</v>
      </c>
      <c r="G158" s="14">
        <f t="shared" si="55"/>
        <v>50</v>
      </c>
      <c r="H158" s="15">
        <f t="shared" si="56"/>
        <v>50</v>
      </c>
      <c r="I158" s="47">
        <v>17</v>
      </c>
      <c r="J158" s="14">
        <f t="shared" si="57"/>
        <v>57</v>
      </c>
      <c r="K158" s="14">
        <f t="shared" si="58"/>
        <v>0</v>
      </c>
      <c r="L158" s="14">
        <f t="shared" si="59"/>
        <v>57</v>
      </c>
      <c r="M158" s="15">
        <f t="shared" si="60"/>
        <v>57</v>
      </c>
      <c r="N158" s="17"/>
      <c r="O158" s="17"/>
      <c r="P158" s="17"/>
      <c r="Q158" s="17"/>
      <c r="R158" s="17"/>
      <c r="S158" s="17"/>
      <c r="T158" s="50">
        <v>230</v>
      </c>
      <c r="U158" s="16">
        <f t="shared" si="61"/>
        <v>0</v>
      </c>
      <c r="V158" s="16">
        <f t="shared" si="62"/>
        <v>45</v>
      </c>
      <c r="W158" s="16">
        <f t="shared" si="63"/>
        <v>45</v>
      </c>
      <c r="X158" s="15">
        <f t="shared" si="64"/>
        <v>45</v>
      </c>
      <c r="Y158" s="47">
        <v>-3</v>
      </c>
      <c r="Z158" s="16">
        <f t="shared" si="65"/>
        <v>0</v>
      </c>
      <c r="AA158" s="16">
        <f t="shared" si="66"/>
        <v>3</v>
      </c>
      <c r="AB158" s="16">
        <f t="shared" si="67"/>
        <v>3</v>
      </c>
      <c r="AC158" s="15">
        <f t="shared" si="68"/>
        <v>3</v>
      </c>
      <c r="AD158" s="18">
        <f t="shared" si="69"/>
        <v>155</v>
      </c>
      <c r="AE158" s="19">
        <f t="shared" si="70"/>
        <v>155</v>
      </c>
      <c r="AF158" s="19">
        <f t="shared" si="71"/>
        <v>102</v>
      </c>
    </row>
    <row r="159" spans="1:34" x14ac:dyDescent="0.25">
      <c r="A159" s="43">
        <v>153</v>
      </c>
      <c r="B159" s="44" t="s">
        <v>337</v>
      </c>
      <c r="C159" s="45">
        <v>48</v>
      </c>
      <c r="D159" s="46">
        <v>7.2</v>
      </c>
      <c r="E159" s="14">
        <f t="shared" si="53"/>
        <v>50</v>
      </c>
      <c r="F159" s="14">
        <f t="shared" si="54"/>
        <v>0</v>
      </c>
      <c r="G159" s="14">
        <f t="shared" si="55"/>
        <v>50</v>
      </c>
      <c r="H159" s="15">
        <f t="shared" si="56"/>
        <v>50</v>
      </c>
      <c r="I159" s="47">
        <v>11</v>
      </c>
      <c r="J159" s="14">
        <f t="shared" si="57"/>
        <v>0</v>
      </c>
      <c r="K159" s="14">
        <f t="shared" si="58"/>
        <v>34</v>
      </c>
      <c r="L159" s="14">
        <f t="shared" si="59"/>
        <v>34</v>
      </c>
      <c r="M159" s="15">
        <f t="shared" si="60"/>
        <v>34</v>
      </c>
      <c r="N159" s="17"/>
      <c r="O159" s="17"/>
      <c r="P159" s="17"/>
      <c r="Q159" s="17"/>
      <c r="R159" s="17"/>
      <c r="S159" s="17"/>
      <c r="T159" s="50">
        <v>263</v>
      </c>
      <c r="U159" s="16">
        <f t="shared" si="61"/>
        <v>66</v>
      </c>
      <c r="V159" s="16">
        <f t="shared" si="62"/>
        <v>0</v>
      </c>
      <c r="W159" s="16">
        <f t="shared" si="63"/>
        <v>66</v>
      </c>
      <c r="X159" s="15">
        <f t="shared" si="64"/>
        <v>66</v>
      </c>
      <c r="Y159" s="47">
        <v>16</v>
      </c>
      <c r="Z159" s="16">
        <f t="shared" si="65"/>
        <v>0</v>
      </c>
      <c r="AA159" s="16">
        <f t="shared" si="66"/>
        <v>44</v>
      </c>
      <c r="AB159" s="16">
        <f t="shared" si="67"/>
        <v>44</v>
      </c>
      <c r="AC159" s="15">
        <f t="shared" si="68"/>
        <v>44</v>
      </c>
      <c r="AD159" s="18">
        <f t="shared" si="69"/>
        <v>194</v>
      </c>
      <c r="AE159" s="19">
        <f t="shared" si="70"/>
        <v>194</v>
      </c>
      <c r="AF159" s="19">
        <f t="shared" si="71"/>
        <v>29</v>
      </c>
    </row>
    <row r="160" spans="1:34" x14ac:dyDescent="0.25">
      <c r="A160" s="43">
        <v>154</v>
      </c>
      <c r="B160" s="44" t="s">
        <v>338</v>
      </c>
      <c r="C160" s="45">
        <v>48</v>
      </c>
      <c r="D160" s="46">
        <v>6.8</v>
      </c>
      <c r="E160" s="14">
        <f t="shared" si="53"/>
        <v>62</v>
      </c>
      <c r="F160" s="14">
        <f t="shared" si="54"/>
        <v>0</v>
      </c>
      <c r="G160" s="14">
        <f t="shared" si="55"/>
        <v>62</v>
      </c>
      <c r="H160" s="15">
        <f t="shared" si="56"/>
        <v>62</v>
      </c>
      <c r="I160" s="47">
        <v>9</v>
      </c>
      <c r="J160" s="14">
        <f t="shared" si="57"/>
        <v>0</v>
      </c>
      <c r="K160" s="14">
        <f t="shared" si="58"/>
        <v>26</v>
      </c>
      <c r="L160" s="14">
        <f t="shared" si="59"/>
        <v>26</v>
      </c>
      <c r="M160" s="15">
        <f t="shared" si="60"/>
        <v>26</v>
      </c>
      <c r="N160" s="17"/>
      <c r="O160" s="17"/>
      <c r="P160" s="17"/>
      <c r="Q160" s="17"/>
      <c r="R160" s="17"/>
      <c r="S160" s="17"/>
      <c r="T160" s="50">
        <v>230</v>
      </c>
      <c r="U160" s="16">
        <f t="shared" si="61"/>
        <v>0</v>
      </c>
      <c r="V160" s="16">
        <f t="shared" si="62"/>
        <v>45</v>
      </c>
      <c r="W160" s="16">
        <f t="shared" si="63"/>
        <v>45</v>
      </c>
      <c r="X160" s="15">
        <f t="shared" si="64"/>
        <v>45</v>
      </c>
      <c r="Y160" s="47">
        <v>10.5</v>
      </c>
      <c r="Z160" s="16">
        <f t="shared" si="65"/>
        <v>0</v>
      </c>
      <c r="AA160" s="16">
        <f t="shared" si="66"/>
        <v>29</v>
      </c>
      <c r="AB160" s="16">
        <f t="shared" si="67"/>
        <v>29</v>
      </c>
      <c r="AC160" s="15">
        <f t="shared" si="68"/>
        <v>29</v>
      </c>
      <c r="AD160" s="18">
        <f t="shared" si="69"/>
        <v>162</v>
      </c>
      <c r="AE160" s="19">
        <f t="shared" si="70"/>
        <v>162</v>
      </c>
      <c r="AF160" s="19">
        <f t="shared" si="71"/>
        <v>93</v>
      </c>
      <c r="AH160">
        <f>SUM(H157:H160,M156:M159,X156:X159,AC156:AC157,AC159:AC160)</f>
        <v>758</v>
      </c>
    </row>
    <row r="161" spans="1:34" s="79" customFormat="1" x14ac:dyDescent="0.25">
      <c r="A161" s="71">
        <v>155</v>
      </c>
      <c r="B161" s="72" t="s">
        <v>339</v>
      </c>
      <c r="C161" s="73">
        <v>14</v>
      </c>
      <c r="D161" s="74">
        <v>7.5</v>
      </c>
      <c r="E161" s="75">
        <f t="shared" si="53"/>
        <v>38</v>
      </c>
      <c r="F161" s="75">
        <f t="shared" si="54"/>
        <v>0</v>
      </c>
      <c r="G161" s="75">
        <f t="shared" si="55"/>
        <v>38</v>
      </c>
      <c r="H161" s="75">
        <f t="shared" si="56"/>
        <v>38</v>
      </c>
      <c r="I161" s="76">
        <v>7</v>
      </c>
      <c r="J161" s="75">
        <f t="shared" si="57"/>
        <v>0</v>
      </c>
      <c r="K161" s="75">
        <f t="shared" si="58"/>
        <v>19</v>
      </c>
      <c r="L161" s="75">
        <f t="shared" si="59"/>
        <v>19</v>
      </c>
      <c r="M161" s="75">
        <f t="shared" si="60"/>
        <v>19</v>
      </c>
      <c r="N161" s="81"/>
      <c r="O161" s="81"/>
      <c r="P161" s="81"/>
      <c r="Q161" s="81"/>
      <c r="R161" s="81"/>
      <c r="S161" s="81"/>
      <c r="T161" s="77">
        <v>205</v>
      </c>
      <c r="U161" s="75">
        <f t="shared" si="61"/>
        <v>0</v>
      </c>
      <c r="V161" s="75">
        <f t="shared" si="62"/>
        <v>23</v>
      </c>
      <c r="W161" s="75">
        <f t="shared" si="63"/>
        <v>23</v>
      </c>
      <c r="X161" s="75">
        <f t="shared" si="64"/>
        <v>23</v>
      </c>
      <c r="Y161" s="76">
        <v>1</v>
      </c>
      <c r="Z161" s="75">
        <f t="shared" si="65"/>
        <v>0</v>
      </c>
      <c r="AA161" s="75">
        <f t="shared" si="66"/>
        <v>10</v>
      </c>
      <c r="AB161" s="75">
        <f t="shared" si="67"/>
        <v>10</v>
      </c>
      <c r="AC161" s="75">
        <f t="shared" si="68"/>
        <v>10</v>
      </c>
      <c r="AD161" s="78">
        <f t="shared" si="69"/>
        <v>90</v>
      </c>
      <c r="AE161" s="78">
        <f t="shared" si="70"/>
        <v>90</v>
      </c>
      <c r="AF161" s="78">
        <f t="shared" si="71"/>
        <v>186</v>
      </c>
    </row>
    <row r="162" spans="1:34" s="79" customFormat="1" x14ac:dyDescent="0.25">
      <c r="A162" s="71">
        <v>156</v>
      </c>
      <c r="B162" s="72" t="s">
        <v>340</v>
      </c>
      <c r="C162" s="73">
        <v>14</v>
      </c>
      <c r="D162" s="74">
        <v>7.5</v>
      </c>
      <c r="E162" s="75">
        <f t="shared" si="53"/>
        <v>38</v>
      </c>
      <c r="F162" s="75">
        <f t="shared" si="54"/>
        <v>0</v>
      </c>
      <c r="G162" s="75">
        <f t="shared" si="55"/>
        <v>38</v>
      </c>
      <c r="H162" s="75">
        <f t="shared" si="56"/>
        <v>38</v>
      </c>
      <c r="I162" s="76">
        <v>16</v>
      </c>
      <c r="J162" s="75">
        <f t="shared" si="57"/>
        <v>54</v>
      </c>
      <c r="K162" s="75">
        <f t="shared" si="58"/>
        <v>0</v>
      </c>
      <c r="L162" s="75">
        <f t="shared" si="59"/>
        <v>54</v>
      </c>
      <c r="M162" s="75">
        <f t="shared" si="60"/>
        <v>54</v>
      </c>
      <c r="N162" s="81"/>
      <c r="O162" s="81"/>
      <c r="P162" s="81"/>
      <c r="Q162" s="81"/>
      <c r="R162" s="81"/>
      <c r="S162" s="81"/>
      <c r="T162" s="77">
        <v>229</v>
      </c>
      <c r="U162" s="75">
        <f t="shared" si="61"/>
        <v>0</v>
      </c>
      <c r="V162" s="75">
        <f t="shared" si="62"/>
        <v>44</v>
      </c>
      <c r="W162" s="75">
        <f t="shared" si="63"/>
        <v>44</v>
      </c>
      <c r="X162" s="75">
        <f t="shared" si="64"/>
        <v>44</v>
      </c>
      <c r="Y162" s="76">
        <v>20</v>
      </c>
      <c r="Z162" s="75">
        <f t="shared" si="65"/>
        <v>0</v>
      </c>
      <c r="AA162" s="75">
        <f t="shared" si="66"/>
        <v>54</v>
      </c>
      <c r="AB162" s="75">
        <f t="shared" si="67"/>
        <v>54</v>
      </c>
      <c r="AC162" s="75">
        <f t="shared" si="68"/>
        <v>54</v>
      </c>
      <c r="AD162" s="78">
        <f t="shared" si="69"/>
        <v>190</v>
      </c>
      <c r="AE162" s="78">
        <f t="shared" si="70"/>
        <v>190</v>
      </c>
      <c r="AF162" s="78">
        <f t="shared" si="71"/>
        <v>33</v>
      </c>
    </row>
    <row r="163" spans="1:34" s="79" customFormat="1" x14ac:dyDescent="0.25">
      <c r="A163" s="71">
        <v>157</v>
      </c>
      <c r="B163" s="72" t="s">
        <v>341</v>
      </c>
      <c r="C163" s="73">
        <v>14</v>
      </c>
      <c r="D163" s="74">
        <v>7.7</v>
      </c>
      <c r="E163" s="75">
        <f t="shared" si="53"/>
        <v>32</v>
      </c>
      <c r="F163" s="75">
        <f t="shared" si="54"/>
        <v>0</v>
      </c>
      <c r="G163" s="75">
        <f t="shared" si="55"/>
        <v>32</v>
      </c>
      <c r="H163" s="75">
        <f t="shared" si="56"/>
        <v>32</v>
      </c>
      <c r="I163" s="76">
        <v>8</v>
      </c>
      <c r="J163" s="75">
        <f t="shared" si="57"/>
        <v>0</v>
      </c>
      <c r="K163" s="75">
        <f t="shared" si="58"/>
        <v>22</v>
      </c>
      <c r="L163" s="75">
        <f t="shared" si="59"/>
        <v>22</v>
      </c>
      <c r="M163" s="75">
        <f t="shared" si="60"/>
        <v>22</v>
      </c>
      <c r="N163" s="81"/>
      <c r="O163" s="81"/>
      <c r="P163" s="81"/>
      <c r="Q163" s="81"/>
      <c r="R163" s="81"/>
      <c r="S163" s="81"/>
      <c r="T163" s="77">
        <v>198</v>
      </c>
      <c r="U163" s="75">
        <f t="shared" si="61"/>
        <v>0</v>
      </c>
      <c r="V163" s="75">
        <f t="shared" si="62"/>
        <v>19</v>
      </c>
      <c r="W163" s="75">
        <f t="shared" si="63"/>
        <v>19</v>
      </c>
      <c r="X163" s="75">
        <f t="shared" si="64"/>
        <v>19</v>
      </c>
      <c r="Y163" s="76">
        <v>13</v>
      </c>
      <c r="Z163" s="75">
        <f t="shared" si="65"/>
        <v>0</v>
      </c>
      <c r="AA163" s="75">
        <f t="shared" si="66"/>
        <v>35</v>
      </c>
      <c r="AB163" s="75">
        <f t="shared" si="67"/>
        <v>35</v>
      </c>
      <c r="AC163" s="75">
        <f t="shared" si="68"/>
        <v>35</v>
      </c>
      <c r="AD163" s="78">
        <f t="shared" si="69"/>
        <v>108</v>
      </c>
      <c r="AE163" s="78">
        <f t="shared" si="70"/>
        <v>108</v>
      </c>
      <c r="AF163" s="78">
        <f t="shared" si="71"/>
        <v>170</v>
      </c>
    </row>
    <row r="164" spans="1:34" s="79" customFormat="1" x14ac:dyDescent="0.25">
      <c r="A164" s="71">
        <v>158</v>
      </c>
      <c r="B164" s="72" t="s">
        <v>342</v>
      </c>
      <c r="C164" s="73">
        <v>14</v>
      </c>
      <c r="D164" s="74">
        <v>7.8</v>
      </c>
      <c r="E164" s="75">
        <f t="shared" si="53"/>
        <v>29</v>
      </c>
      <c r="F164" s="75">
        <f t="shared" si="54"/>
        <v>0</v>
      </c>
      <c r="G164" s="75">
        <f t="shared" si="55"/>
        <v>29</v>
      </c>
      <c r="H164" s="75">
        <f t="shared" si="56"/>
        <v>29</v>
      </c>
      <c r="I164" s="76">
        <v>2</v>
      </c>
      <c r="J164" s="75">
        <f t="shared" si="57"/>
        <v>0</v>
      </c>
      <c r="K164" s="75">
        <f t="shared" si="58"/>
        <v>4</v>
      </c>
      <c r="L164" s="75">
        <f t="shared" si="59"/>
        <v>4</v>
      </c>
      <c r="M164" s="75">
        <f t="shared" si="60"/>
        <v>4</v>
      </c>
      <c r="N164" s="81"/>
      <c r="O164" s="81"/>
      <c r="P164" s="81"/>
      <c r="Q164" s="81"/>
      <c r="R164" s="81"/>
      <c r="S164" s="81"/>
      <c r="T164" s="77">
        <v>190</v>
      </c>
      <c r="U164" s="75">
        <f t="shared" si="61"/>
        <v>0</v>
      </c>
      <c r="V164" s="75">
        <f t="shared" si="62"/>
        <v>15</v>
      </c>
      <c r="W164" s="75">
        <f t="shared" si="63"/>
        <v>15</v>
      </c>
      <c r="X164" s="75">
        <f t="shared" si="64"/>
        <v>15</v>
      </c>
      <c r="Y164" s="76">
        <v>1</v>
      </c>
      <c r="Z164" s="75">
        <f t="shared" si="65"/>
        <v>0</v>
      </c>
      <c r="AA164" s="75">
        <f t="shared" si="66"/>
        <v>10</v>
      </c>
      <c r="AB164" s="75">
        <f t="shared" si="67"/>
        <v>10</v>
      </c>
      <c r="AC164" s="75">
        <f t="shared" si="68"/>
        <v>10</v>
      </c>
      <c r="AD164" s="78">
        <f t="shared" si="69"/>
        <v>58</v>
      </c>
      <c r="AE164" s="78">
        <f t="shared" si="70"/>
        <v>58</v>
      </c>
      <c r="AF164" s="78">
        <f t="shared" si="71"/>
        <v>193</v>
      </c>
    </row>
    <row r="165" spans="1:34" s="79" customFormat="1" x14ac:dyDescent="0.25">
      <c r="A165" s="71">
        <v>159</v>
      </c>
      <c r="B165" s="72" t="s">
        <v>343</v>
      </c>
      <c r="C165" s="73">
        <v>14</v>
      </c>
      <c r="D165" s="74">
        <v>7.7</v>
      </c>
      <c r="E165" s="75">
        <f t="shared" si="53"/>
        <v>32</v>
      </c>
      <c r="F165" s="75">
        <f t="shared" si="54"/>
        <v>0</v>
      </c>
      <c r="G165" s="75">
        <f t="shared" si="55"/>
        <v>32</v>
      </c>
      <c r="H165" s="75">
        <f t="shared" si="56"/>
        <v>32</v>
      </c>
      <c r="I165" s="76">
        <v>6</v>
      </c>
      <c r="J165" s="75">
        <f t="shared" si="57"/>
        <v>0</v>
      </c>
      <c r="K165" s="75">
        <f t="shared" si="58"/>
        <v>16</v>
      </c>
      <c r="L165" s="75">
        <f t="shared" si="59"/>
        <v>16</v>
      </c>
      <c r="M165" s="75">
        <f t="shared" si="60"/>
        <v>16</v>
      </c>
      <c r="N165" s="81"/>
      <c r="O165" s="81"/>
      <c r="P165" s="81"/>
      <c r="Q165" s="81"/>
      <c r="R165" s="81"/>
      <c r="S165" s="81"/>
      <c r="T165" s="77">
        <v>209</v>
      </c>
      <c r="U165" s="75">
        <f t="shared" si="61"/>
        <v>0</v>
      </c>
      <c r="V165" s="75">
        <f t="shared" si="62"/>
        <v>25</v>
      </c>
      <c r="W165" s="75">
        <f t="shared" si="63"/>
        <v>25</v>
      </c>
      <c r="X165" s="75">
        <f t="shared" si="64"/>
        <v>25</v>
      </c>
      <c r="Y165" s="76">
        <v>7</v>
      </c>
      <c r="Z165" s="75">
        <f t="shared" si="65"/>
        <v>0</v>
      </c>
      <c r="AA165" s="75">
        <f t="shared" si="66"/>
        <v>22</v>
      </c>
      <c r="AB165" s="75">
        <f t="shared" si="67"/>
        <v>22</v>
      </c>
      <c r="AC165" s="75">
        <f t="shared" si="68"/>
        <v>22</v>
      </c>
      <c r="AD165" s="78">
        <f t="shared" si="69"/>
        <v>95</v>
      </c>
      <c r="AE165" s="78">
        <f t="shared" si="70"/>
        <v>95</v>
      </c>
      <c r="AF165" s="78">
        <f t="shared" si="71"/>
        <v>183</v>
      </c>
      <c r="AH165" s="79">
        <f>SUM(H161:H163,H165,M161:M163,M165,X161:X163,X165,AC162:AC165)</f>
        <v>483</v>
      </c>
    </row>
    <row r="166" spans="1:34" x14ac:dyDescent="0.25">
      <c r="A166" s="43">
        <v>160</v>
      </c>
      <c r="B166" s="44" t="s">
        <v>344</v>
      </c>
      <c r="C166" s="45">
        <v>17</v>
      </c>
      <c r="D166" s="46">
        <v>7.2</v>
      </c>
      <c r="E166" s="14">
        <f t="shared" si="53"/>
        <v>50</v>
      </c>
      <c r="F166" s="14">
        <f t="shared" si="54"/>
        <v>0</v>
      </c>
      <c r="G166" s="14">
        <f t="shared" si="55"/>
        <v>50</v>
      </c>
      <c r="H166" s="15">
        <f t="shared" si="56"/>
        <v>50</v>
      </c>
      <c r="I166" s="47">
        <v>18</v>
      </c>
      <c r="J166" s="14">
        <f t="shared" si="57"/>
        <v>59</v>
      </c>
      <c r="K166" s="14">
        <f t="shared" si="58"/>
        <v>0</v>
      </c>
      <c r="L166" s="14">
        <f t="shared" si="59"/>
        <v>59</v>
      </c>
      <c r="M166" s="15">
        <f t="shared" si="60"/>
        <v>59</v>
      </c>
      <c r="N166" s="17"/>
      <c r="O166" s="17"/>
      <c r="P166" s="17"/>
      <c r="Q166" s="17"/>
      <c r="R166" s="17"/>
      <c r="S166" s="17"/>
      <c r="T166" s="50">
        <v>233</v>
      </c>
      <c r="U166" s="16">
        <f t="shared" si="61"/>
        <v>0</v>
      </c>
      <c r="V166" s="16">
        <f t="shared" si="62"/>
        <v>48</v>
      </c>
      <c r="W166" s="16">
        <f t="shared" si="63"/>
        <v>48</v>
      </c>
      <c r="X166" s="15">
        <f t="shared" si="64"/>
        <v>48</v>
      </c>
      <c r="Y166" s="47">
        <v>0</v>
      </c>
      <c r="Z166" s="16">
        <f t="shared" si="65"/>
        <v>0</v>
      </c>
      <c r="AA166" s="16">
        <f t="shared" si="66"/>
        <v>8</v>
      </c>
      <c r="AB166" s="16">
        <f t="shared" si="67"/>
        <v>8</v>
      </c>
      <c r="AC166" s="15">
        <f t="shared" si="68"/>
        <v>8</v>
      </c>
      <c r="AD166" s="18">
        <f t="shared" si="69"/>
        <v>165</v>
      </c>
      <c r="AE166" s="19">
        <f t="shared" si="70"/>
        <v>165</v>
      </c>
      <c r="AF166" s="19">
        <f t="shared" si="71"/>
        <v>88</v>
      </c>
    </row>
    <row r="167" spans="1:34" x14ac:dyDescent="0.25">
      <c r="A167" s="43">
        <v>161</v>
      </c>
      <c r="B167" s="44" t="s">
        <v>345</v>
      </c>
      <c r="C167" s="45">
        <v>17</v>
      </c>
      <c r="D167" s="46">
        <v>7.1</v>
      </c>
      <c r="E167" s="14">
        <f t="shared" si="53"/>
        <v>53</v>
      </c>
      <c r="F167" s="14">
        <f t="shared" si="54"/>
        <v>0</v>
      </c>
      <c r="G167" s="14">
        <f t="shared" si="55"/>
        <v>53</v>
      </c>
      <c r="H167" s="15">
        <f t="shared" si="56"/>
        <v>53</v>
      </c>
      <c r="I167" s="47">
        <v>10</v>
      </c>
      <c r="J167" s="14">
        <f t="shared" si="57"/>
        <v>0</v>
      </c>
      <c r="K167" s="14">
        <f t="shared" si="58"/>
        <v>30</v>
      </c>
      <c r="L167" s="14">
        <f t="shared" si="59"/>
        <v>30</v>
      </c>
      <c r="M167" s="15">
        <f t="shared" si="60"/>
        <v>30</v>
      </c>
      <c r="N167" s="17"/>
      <c r="O167" s="17"/>
      <c r="P167" s="17"/>
      <c r="Q167" s="17"/>
      <c r="R167" s="17"/>
      <c r="S167" s="17"/>
      <c r="T167" s="50">
        <v>250</v>
      </c>
      <c r="U167" s="16">
        <f t="shared" si="61"/>
        <v>60</v>
      </c>
      <c r="V167" s="16">
        <f t="shared" si="62"/>
        <v>0</v>
      </c>
      <c r="W167" s="16">
        <f t="shared" si="63"/>
        <v>60</v>
      </c>
      <c r="X167" s="15">
        <f t="shared" si="64"/>
        <v>60</v>
      </c>
      <c r="Y167" s="47">
        <v>18.5</v>
      </c>
      <c r="Z167" s="16">
        <f t="shared" si="65"/>
        <v>0</v>
      </c>
      <c r="AA167" s="16">
        <f t="shared" si="66"/>
        <v>51</v>
      </c>
      <c r="AB167" s="16">
        <f t="shared" si="67"/>
        <v>51</v>
      </c>
      <c r="AC167" s="15">
        <f t="shared" si="68"/>
        <v>51</v>
      </c>
      <c r="AD167" s="18">
        <f t="shared" si="69"/>
        <v>194</v>
      </c>
      <c r="AE167" s="19">
        <f t="shared" si="70"/>
        <v>194</v>
      </c>
      <c r="AF167" s="19">
        <f t="shared" si="71"/>
        <v>29</v>
      </c>
    </row>
    <row r="168" spans="1:34" x14ac:dyDescent="0.25">
      <c r="A168" s="43">
        <v>162</v>
      </c>
      <c r="B168" s="44" t="s">
        <v>346</v>
      </c>
      <c r="C168" s="45">
        <v>17</v>
      </c>
      <c r="D168" s="46">
        <v>7.1</v>
      </c>
      <c r="E168" s="14">
        <f t="shared" si="53"/>
        <v>53</v>
      </c>
      <c r="F168" s="14">
        <f t="shared" si="54"/>
        <v>0</v>
      </c>
      <c r="G168" s="14">
        <f t="shared" si="55"/>
        <v>53</v>
      </c>
      <c r="H168" s="15">
        <f t="shared" si="56"/>
        <v>53</v>
      </c>
      <c r="I168" s="47">
        <v>11</v>
      </c>
      <c r="J168" s="14">
        <f t="shared" si="57"/>
        <v>0</v>
      </c>
      <c r="K168" s="14">
        <f t="shared" si="58"/>
        <v>34</v>
      </c>
      <c r="L168" s="14">
        <f t="shared" si="59"/>
        <v>34</v>
      </c>
      <c r="M168" s="15">
        <f t="shared" si="60"/>
        <v>34</v>
      </c>
      <c r="N168" s="17"/>
      <c r="O168" s="17"/>
      <c r="P168" s="17"/>
      <c r="Q168" s="17"/>
      <c r="R168" s="17"/>
      <c r="S168" s="17"/>
      <c r="T168" s="50">
        <v>240</v>
      </c>
      <c r="U168" s="16">
        <f t="shared" si="61"/>
        <v>0</v>
      </c>
      <c r="V168" s="16">
        <f t="shared" si="62"/>
        <v>55</v>
      </c>
      <c r="W168" s="16">
        <f t="shared" si="63"/>
        <v>55</v>
      </c>
      <c r="X168" s="15">
        <f t="shared" si="64"/>
        <v>55</v>
      </c>
      <c r="Y168" s="47">
        <v>10</v>
      </c>
      <c r="Z168" s="16">
        <f t="shared" si="65"/>
        <v>0</v>
      </c>
      <c r="AA168" s="16">
        <f t="shared" si="66"/>
        <v>28</v>
      </c>
      <c r="AB168" s="16">
        <f t="shared" si="67"/>
        <v>28</v>
      </c>
      <c r="AC168" s="15">
        <f t="shared" si="68"/>
        <v>28</v>
      </c>
      <c r="AD168" s="18">
        <f t="shared" si="69"/>
        <v>170</v>
      </c>
      <c r="AE168" s="19">
        <f t="shared" si="70"/>
        <v>170</v>
      </c>
      <c r="AF168" s="19">
        <f t="shared" si="71"/>
        <v>73</v>
      </c>
    </row>
    <row r="169" spans="1:34" x14ac:dyDescent="0.25">
      <c r="A169" s="43">
        <v>163</v>
      </c>
      <c r="B169" s="44" t="s">
        <v>347</v>
      </c>
      <c r="C169" s="45">
        <v>17</v>
      </c>
      <c r="D169" s="46">
        <v>7.3</v>
      </c>
      <c r="E169" s="14">
        <f t="shared" si="53"/>
        <v>46</v>
      </c>
      <c r="F169" s="14">
        <f t="shared" si="54"/>
        <v>0</v>
      </c>
      <c r="G169" s="14">
        <f t="shared" si="55"/>
        <v>46</v>
      </c>
      <c r="H169" s="15">
        <f t="shared" si="56"/>
        <v>46</v>
      </c>
      <c r="I169" s="47">
        <v>11</v>
      </c>
      <c r="J169" s="14">
        <f t="shared" si="57"/>
        <v>0</v>
      </c>
      <c r="K169" s="14">
        <f t="shared" si="58"/>
        <v>34</v>
      </c>
      <c r="L169" s="14">
        <f t="shared" si="59"/>
        <v>34</v>
      </c>
      <c r="M169" s="15">
        <f t="shared" si="60"/>
        <v>34</v>
      </c>
      <c r="N169" s="17"/>
      <c r="O169" s="17"/>
      <c r="P169" s="17"/>
      <c r="Q169" s="17"/>
      <c r="R169" s="17"/>
      <c r="S169" s="17"/>
      <c r="T169" s="50">
        <v>250</v>
      </c>
      <c r="U169" s="16">
        <f t="shared" si="61"/>
        <v>60</v>
      </c>
      <c r="V169" s="16">
        <f t="shared" si="62"/>
        <v>0</v>
      </c>
      <c r="W169" s="16">
        <f t="shared" si="63"/>
        <v>60</v>
      </c>
      <c r="X169" s="15">
        <f t="shared" si="64"/>
        <v>60</v>
      </c>
      <c r="Y169" s="47">
        <v>10</v>
      </c>
      <c r="Z169" s="16">
        <f t="shared" si="65"/>
        <v>0</v>
      </c>
      <c r="AA169" s="16">
        <f t="shared" si="66"/>
        <v>28</v>
      </c>
      <c r="AB169" s="16">
        <f t="shared" si="67"/>
        <v>28</v>
      </c>
      <c r="AC169" s="15">
        <f t="shared" si="68"/>
        <v>28</v>
      </c>
      <c r="AD169" s="18">
        <f t="shared" si="69"/>
        <v>168</v>
      </c>
      <c r="AE169" s="19">
        <f t="shared" si="70"/>
        <v>168</v>
      </c>
      <c r="AF169" s="19">
        <f t="shared" si="71"/>
        <v>78</v>
      </c>
    </row>
    <row r="170" spans="1:34" x14ac:dyDescent="0.25">
      <c r="A170" s="43">
        <v>164</v>
      </c>
      <c r="B170" s="44" t="s">
        <v>348</v>
      </c>
      <c r="C170" s="45">
        <v>17</v>
      </c>
      <c r="D170" s="46">
        <v>7</v>
      </c>
      <c r="E170" s="14">
        <f t="shared" si="53"/>
        <v>56</v>
      </c>
      <c r="F170" s="14">
        <f t="shared" si="54"/>
        <v>0</v>
      </c>
      <c r="G170" s="14">
        <f t="shared" si="55"/>
        <v>56</v>
      </c>
      <c r="H170" s="15">
        <f t="shared" si="56"/>
        <v>56</v>
      </c>
      <c r="I170" s="47">
        <v>13</v>
      </c>
      <c r="J170" s="14">
        <f t="shared" si="57"/>
        <v>0</v>
      </c>
      <c r="K170" s="14">
        <f t="shared" si="58"/>
        <v>42</v>
      </c>
      <c r="L170" s="14">
        <f t="shared" si="59"/>
        <v>42</v>
      </c>
      <c r="M170" s="15">
        <f t="shared" si="60"/>
        <v>42</v>
      </c>
      <c r="N170" s="17"/>
      <c r="O170" s="17"/>
      <c r="P170" s="17"/>
      <c r="Q170" s="17"/>
      <c r="R170" s="17"/>
      <c r="S170" s="17"/>
      <c r="T170" s="50">
        <v>235</v>
      </c>
      <c r="U170" s="16">
        <f t="shared" si="61"/>
        <v>0</v>
      </c>
      <c r="V170" s="16">
        <f t="shared" si="62"/>
        <v>50</v>
      </c>
      <c r="W170" s="16">
        <f t="shared" si="63"/>
        <v>50</v>
      </c>
      <c r="X170" s="15">
        <f t="shared" si="64"/>
        <v>50</v>
      </c>
      <c r="Y170" s="47">
        <v>9.5</v>
      </c>
      <c r="Z170" s="16">
        <f t="shared" si="65"/>
        <v>0</v>
      </c>
      <c r="AA170" s="16">
        <f t="shared" si="66"/>
        <v>27</v>
      </c>
      <c r="AB170" s="16">
        <f t="shared" si="67"/>
        <v>27</v>
      </c>
      <c r="AC170" s="15">
        <f t="shared" si="68"/>
        <v>27</v>
      </c>
      <c r="AD170" s="18">
        <f t="shared" si="69"/>
        <v>175</v>
      </c>
      <c r="AE170" s="19">
        <f t="shared" si="70"/>
        <v>175</v>
      </c>
      <c r="AF170" s="19">
        <f t="shared" si="71"/>
        <v>63</v>
      </c>
      <c r="AH170">
        <f>SUM(H166:H168,H170,M166,M168:M170,X167:X170,AC167:AC170)</f>
        <v>740</v>
      </c>
    </row>
    <row r="171" spans="1:34" s="79" customFormat="1" x14ac:dyDescent="0.25">
      <c r="A171" s="71">
        <v>165</v>
      </c>
      <c r="B171" s="72" t="s">
        <v>349</v>
      </c>
      <c r="C171" s="73">
        <v>41</v>
      </c>
      <c r="D171" s="74">
        <v>7.3</v>
      </c>
      <c r="E171" s="75">
        <f t="shared" si="53"/>
        <v>46</v>
      </c>
      <c r="F171" s="75">
        <f t="shared" si="54"/>
        <v>0</v>
      </c>
      <c r="G171" s="75">
        <f t="shared" si="55"/>
        <v>46</v>
      </c>
      <c r="H171" s="75">
        <f t="shared" si="56"/>
        <v>46</v>
      </c>
      <c r="I171" s="76">
        <v>16</v>
      </c>
      <c r="J171" s="75">
        <f t="shared" si="57"/>
        <v>54</v>
      </c>
      <c r="K171" s="75">
        <f t="shared" si="58"/>
        <v>0</v>
      </c>
      <c r="L171" s="75">
        <f t="shared" si="59"/>
        <v>54</v>
      </c>
      <c r="M171" s="75">
        <f t="shared" si="60"/>
        <v>54</v>
      </c>
      <c r="N171" s="81"/>
      <c r="O171" s="81"/>
      <c r="P171" s="81"/>
      <c r="Q171" s="81"/>
      <c r="R171" s="81"/>
      <c r="S171" s="81"/>
      <c r="T171" s="77">
        <v>217</v>
      </c>
      <c r="U171" s="75">
        <f t="shared" si="61"/>
        <v>0</v>
      </c>
      <c r="V171" s="75">
        <f t="shared" si="62"/>
        <v>32</v>
      </c>
      <c r="W171" s="75">
        <f t="shared" si="63"/>
        <v>32</v>
      </c>
      <c r="X171" s="75">
        <f t="shared" si="64"/>
        <v>32</v>
      </c>
      <c r="Y171" s="76">
        <v>4</v>
      </c>
      <c r="Z171" s="75">
        <f t="shared" si="65"/>
        <v>0</v>
      </c>
      <c r="AA171" s="75">
        <f t="shared" si="66"/>
        <v>16</v>
      </c>
      <c r="AB171" s="75">
        <f t="shared" si="67"/>
        <v>16</v>
      </c>
      <c r="AC171" s="75">
        <f t="shared" si="68"/>
        <v>16</v>
      </c>
      <c r="AD171" s="78">
        <f t="shared" si="69"/>
        <v>148</v>
      </c>
      <c r="AE171" s="78">
        <f t="shared" si="70"/>
        <v>148</v>
      </c>
      <c r="AF171" s="78">
        <f t="shared" si="71"/>
        <v>122</v>
      </c>
    </row>
    <row r="172" spans="1:34" s="79" customFormat="1" x14ac:dyDescent="0.25">
      <c r="A172" s="71">
        <v>166</v>
      </c>
      <c r="B172" s="72" t="s">
        <v>350</v>
      </c>
      <c r="C172" s="73">
        <v>41</v>
      </c>
      <c r="D172" s="74">
        <v>7.4</v>
      </c>
      <c r="E172" s="75">
        <f t="shared" si="53"/>
        <v>42</v>
      </c>
      <c r="F172" s="75">
        <f t="shared" si="54"/>
        <v>0</v>
      </c>
      <c r="G172" s="75">
        <f t="shared" si="55"/>
        <v>42</v>
      </c>
      <c r="H172" s="75">
        <f t="shared" si="56"/>
        <v>42</v>
      </c>
      <c r="I172" s="76">
        <v>8</v>
      </c>
      <c r="J172" s="75">
        <f t="shared" si="57"/>
        <v>0</v>
      </c>
      <c r="K172" s="75">
        <f t="shared" si="58"/>
        <v>22</v>
      </c>
      <c r="L172" s="75">
        <f t="shared" si="59"/>
        <v>22</v>
      </c>
      <c r="M172" s="75">
        <f t="shared" si="60"/>
        <v>22</v>
      </c>
      <c r="N172" s="81"/>
      <c r="O172" s="81"/>
      <c r="P172" s="81"/>
      <c r="Q172" s="81"/>
      <c r="R172" s="81"/>
      <c r="S172" s="81"/>
      <c r="T172" s="77">
        <v>210</v>
      </c>
      <c r="U172" s="75">
        <f t="shared" si="61"/>
        <v>0</v>
      </c>
      <c r="V172" s="75">
        <f t="shared" si="62"/>
        <v>25</v>
      </c>
      <c r="W172" s="75">
        <f t="shared" si="63"/>
        <v>25</v>
      </c>
      <c r="X172" s="75">
        <f t="shared" si="64"/>
        <v>25</v>
      </c>
      <c r="Y172" s="76">
        <v>17.5</v>
      </c>
      <c r="Z172" s="75">
        <f t="shared" si="65"/>
        <v>0</v>
      </c>
      <c r="AA172" s="75">
        <f t="shared" si="66"/>
        <v>48</v>
      </c>
      <c r="AB172" s="75">
        <f t="shared" si="67"/>
        <v>48</v>
      </c>
      <c r="AC172" s="75">
        <f t="shared" si="68"/>
        <v>48</v>
      </c>
      <c r="AD172" s="78">
        <f t="shared" si="69"/>
        <v>137</v>
      </c>
      <c r="AE172" s="78">
        <f t="shared" si="70"/>
        <v>137</v>
      </c>
      <c r="AF172" s="78">
        <f t="shared" si="71"/>
        <v>136</v>
      </c>
    </row>
    <row r="173" spans="1:34" s="79" customFormat="1" x14ac:dyDescent="0.25">
      <c r="A173" s="71">
        <v>167</v>
      </c>
      <c r="B173" s="72" t="s">
        <v>351</v>
      </c>
      <c r="C173" s="73">
        <v>41</v>
      </c>
      <c r="D173" s="74">
        <v>7</v>
      </c>
      <c r="E173" s="75">
        <f t="shared" si="53"/>
        <v>56</v>
      </c>
      <c r="F173" s="75">
        <f t="shared" si="54"/>
        <v>0</v>
      </c>
      <c r="G173" s="75">
        <f t="shared" si="55"/>
        <v>56</v>
      </c>
      <c r="H173" s="75">
        <f t="shared" si="56"/>
        <v>56</v>
      </c>
      <c r="I173" s="76">
        <v>10</v>
      </c>
      <c r="J173" s="75">
        <f t="shared" si="57"/>
        <v>0</v>
      </c>
      <c r="K173" s="75">
        <f t="shared" si="58"/>
        <v>30</v>
      </c>
      <c r="L173" s="75">
        <f t="shared" si="59"/>
        <v>30</v>
      </c>
      <c r="M173" s="75">
        <f t="shared" si="60"/>
        <v>30</v>
      </c>
      <c r="N173" s="81"/>
      <c r="O173" s="81"/>
      <c r="P173" s="81"/>
      <c r="Q173" s="81"/>
      <c r="R173" s="81"/>
      <c r="S173" s="81"/>
      <c r="T173" s="77">
        <v>250</v>
      </c>
      <c r="U173" s="75">
        <f t="shared" si="61"/>
        <v>60</v>
      </c>
      <c r="V173" s="75">
        <f t="shared" si="62"/>
        <v>0</v>
      </c>
      <c r="W173" s="75">
        <f t="shared" si="63"/>
        <v>60</v>
      </c>
      <c r="X173" s="75">
        <f t="shared" si="64"/>
        <v>60</v>
      </c>
      <c r="Y173" s="76">
        <v>15.5</v>
      </c>
      <c r="Z173" s="75">
        <f t="shared" si="65"/>
        <v>0</v>
      </c>
      <c r="AA173" s="75">
        <f t="shared" si="66"/>
        <v>42</v>
      </c>
      <c r="AB173" s="75">
        <f t="shared" si="67"/>
        <v>42</v>
      </c>
      <c r="AC173" s="75">
        <f t="shared" si="68"/>
        <v>42</v>
      </c>
      <c r="AD173" s="78">
        <f t="shared" si="69"/>
        <v>188</v>
      </c>
      <c r="AE173" s="78">
        <f t="shared" si="70"/>
        <v>188</v>
      </c>
      <c r="AF173" s="78">
        <f t="shared" si="71"/>
        <v>36</v>
      </c>
    </row>
    <row r="174" spans="1:34" s="79" customFormat="1" x14ac:dyDescent="0.25">
      <c r="A174" s="71">
        <v>168</v>
      </c>
      <c r="B174" s="72" t="s">
        <v>352</v>
      </c>
      <c r="C174" s="73">
        <v>41</v>
      </c>
      <c r="D174" s="74">
        <v>7.2</v>
      </c>
      <c r="E174" s="75">
        <f t="shared" si="53"/>
        <v>50</v>
      </c>
      <c r="F174" s="75">
        <f t="shared" si="54"/>
        <v>0</v>
      </c>
      <c r="G174" s="75">
        <f t="shared" si="55"/>
        <v>50</v>
      </c>
      <c r="H174" s="75">
        <f t="shared" si="56"/>
        <v>50</v>
      </c>
      <c r="I174" s="76">
        <v>11</v>
      </c>
      <c r="J174" s="75">
        <f t="shared" si="57"/>
        <v>0</v>
      </c>
      <c r="K174" s="75">
        <f t="shared" si="58"/>
        <v>34</v>
      </c>
      <c r="L174" s="75">
        <f t="shared" si="59"/>
        <v>34</v>
      </c>
      <c r="M174" s="75">
        <f t="shared" si="60"/>
        <v>34</v>
      </c>
      <c r="N174" s="81"/>
      <c r="O174" s="81"/>
      <c r="P174" s="81"/>
      <c r="Q174" s="81"/>
      <c r="R174" s="81"/>
      <c r="S174" s="81"/>
      <c r="T174" s="77">
        <v>205</v>
      </c>
      <c r="U174" s="75">
        <f t="shared" si="61"/>
        <v>0</v>
      </c>
      <c r="V174" s="75">
        <f t="shared" si="62"/>
        <v>23</v>
      </c>
      <c r="W174" s="75">
        <f t="shared" si="63"/>
        <v>23</v>
      </c>
      <c r="X174" s="75">
        <f t="shared" si="64"/>
        <v>23</v>
      </c>
      <c r="Y174" s="76">
        <v>-23</v>
      </c>
      <c r="Z174" s="75">
        <f t="shared" si="65"/>
        <v>0</v>
      </c>
      <c r="AA174" s="75">
        <f t="shared" si="66"/>
        <v>0</v>
      </c>
      <c r="AB174" s="75">
        <f t="shared" si="67"/>
        <v>0</v>
      </c>
      <c r="AC174" s="75">
        <f t="shared" si="68"/>
        <v>0</v>
      </c>
      <c r="AD174" s="78">
        <f t="shared" si="69"/>
        <v>107</v>
      </c>
      <c r="AE174" s="78">
        <f t="shared" si="70"/>
        <v>107</v>
      </c>
      <c r="AF174" s="78">
        <f t="shared" si="71"/>
        <v>171</v>
      </c>
    </row>
    <row r="175" spans="1:34" s="79" customFormat="1" x14ac:dyDescent="0.25">
      <c r="A175" s="71">
        <v>169</v>
      </c>
      <c r="B175" s="72" t="s">
        <v>353</v>
      </c>
      <c r="C175" s="73">
        <v>41</v>
      </c>
      <c r="D175" s="74">
        <v>8</v>
      </c>
      <c r="E175" s="75">
        <f t="shared" si="53"/>
        <v>0</v>
      </c>
      <c r="F175" s="75">
        <f t="shared" si="54"/>
        <v>23</v>
      </c>
      <c r="G175" s="75">
        <f t="shared" si="55"/>
        <v>23</v>
      </c>
      <c r="H175" s="75">
        <f t="shared" si="56"/>
        <v>23</v>
      </c>
      <c r="I175" s="76">
        <v>12</v>
      </c>
      <c r="J175" s="75">
        <f t="shared" si="57"/>
        <v>0</v>
      </c>
      <c r="K175" s="75">
        <f t="shared" si="58"/>
        <v>38</v>
      </c>
      <c r="L175" s="75">
        <f t="shared" si="59"/>
        <v>38</v>
      </c>
      <c r="M175" s="75">
        <f t="shared" si="60"/>
        <v>38</v>
      </c>
      <c r="N175" s="81"/>
      <c r="O175" s="81"/>
      <c r="P175" s="81"/>
      <c r="Q175" s="81"/>
      <c r="R175" s="81"/>
      <c r="S175" s="81"/>
      <c r="T175" s="77">
        <v>207</v>
      </c>
      <c r="U175" s="75">
        <f t="shared" si="61"/>
        <v>0</v>
      </c>
      <c r="V175" s="75">
        <f t="shared" si="62"/>
        <v>24</v>
      </c>
      <c r="W175" s="75">
        <f t="shared" si="63"/>
        <v>24</v>
      </c>
      <c r="X175" s="75">
        <f t="shared" si="64"/>
        <v>24</v>
      </c>
      <c r="Y175" s="76">
        <v>4</v>
      </c>
      <c r="Z175" s="75">
        <f t="shared" si="65"/>
        <v>0</v>
      </c>
      <c r="AA175" s="75">
        <f t="shared" si="66"/>
        <v>16</v>
      </c>
      <c r="AB175" s="75">
        <f t="shared" si="67"/>
        <v>16</v>
      </c>
      <c r="AC175" s="75">
        <f t="shared" si="68"/>
        <v>16</v>
      </c>
      <c r="AD175" s="78">
        <f t="shared" si="69"/>
        <v>101</v>
      </c>
      <c r="AE175" s="78">
        <f t="shared" si="70"/>
        <v>101</v>
      </c>
      <c r="AF175" s="78">
        <f t="shared" si="71"/>
        <v>176</v>
      </c>
      <c r="AH175" s="79">
        <f>SUM(H171:H174,M171,M173:M175,X171:X173,X175,AC171:AC173,AC175)</f>
        <v>613</v>
      </c>
    </row>
    <row r="176" spans="1:34" x14ac:dyDescent="0.25">
      <c r="A176" s="43">
        <v>170</v>
      </c>
      <c r="B176" s="44" t="s">
        <v>354</v>
      </c>
      <c r="C176" s="45">
        <v>31</v>
      </c>
      <c r="D176" s="46">
        <v>7.1</v>
      </c>
      <c r="E176" s="14">
        <f t="shared" si="53"/>
        <v>53</v>
      </c>
      <c r="F176" s="14">
        <f t="shared" si="54"/>
        <v>0</v>
      </c>
      <c r="G176" s="14">
        <f t="shared" si="55"/>
        <v>53</v>
      </c>
      <c r="H176" s="15">
        <f t="shared" si="56"/>
        <v>53</v>
      </c>
      <c r="I176" s="47">
        <v>14</v>
      </c>
      <c r="J176" s="14">
        <f t="shared" si="57"/>
        <v>46</v>
      </c>
      <c r="K176" s="14">
        <f t="shared" si="58"/>
        <v>0</v>
      </c>
      <c r="L176" s="14">
        <f t="shared" si="59"/>
        <v>46</v>
      </c>
      <c r="M176" s="15">
        <f t="shared" si="60"/>
        <v>46</v>
      </c>
      <c r="N176" s="17"/>
      <c r="O176" s="17"/>
      <c r="P176" s="17"/>
      <c r="Q176" s="17"/>
      <c r="R176" s="17"/>
      <c r="S176" s="17"/>
      <c r="T176" s="50">
        <v>255</v>
      </c>
      <c r="U176" s="16">
        <f t="shared" si="61"/>
        <v>62</v>
      </c>
      <c r="V176" s="16">
        <f t="shared" si="62"/>
        <v>0</v>
      </c>
      <c r="W176" s="16">
        <f t="shared" si="63"/>
        <v>62</v>
      </c>
      <c r="X176" s="15">
        <f t="shared" si="64"/>
        <v>62</v>
      </c>
      <c r="Y176" s="47">
        <v>18.5</v>
      </c>
      <c r="Z176" s="16">
        <f t="shared" si="65"/>
        <v>0</v>
      </c>
      <c r="AA176" s="16">
        <f t="shared" si="66"/>
        <v>51</v>
      </c>
      <c r="AB176" s="16">
        <f t="shared" si="67"/>
        <v>51</v>
      </c>
      <c r="AC176" s="15">
        <f t="shared" si="68"/>
        <v>51</v>
      </c>
      <c r="AD176" s="18">
        <f t="shared" si="69"/>
        <v>212</v>
      </c>
      <c r="AE176" s="19">
        <f t="shared" si="70"/>
        <v>212</v>
      </c>
      <c r="AF176" s="19">
        <f t="shared" si="71"/>
        <v>10</v>
      </c>
    </row>
    <row r="177" spans="1:34" x14ac:dyDescent="0.25">
      <c r="A177" s="43">
        <v>171</v>
      </c>
      <c r="B177" s="44" t="s">
        <v>355</v>
      </c>
      <c r="C177" s="45">
        <v>31</v>
      </c>
      <c r="D177" s="46">
        <v>6.7</v>
      </c>
      <c r="E177" s="14">
        <f t="shared" si="53"/>
        <v>65</v>
      </c>
      <c r="F177" s="14">
        <f t="shared" si="54"/>
        <v>0</v>
      </c>
      <c r="G177" s="14">
        <f t="shared" si="55"/>
        <v>65</v>
      </c>
      <c r="H177" s="15">
        <f t="shared" si="56"/>
        <v>65</v>
      </c>
      <c r="I177" s="47">
        <v>10</v>
      </c>
      <c r="J177" s="14">
        <f t="shared" si="57"/>
        <v>0</v>
      </c>
      <c r="K177" s="14">
        <f t="shared" si="58"/>
        <v>30</v>
      </c>
      <c r="L177" s="14">
        <f t="shared" si="59"/>
        <v>30</v>
      </c>
      <c r="M177" s="15">
        <f t="shared" si="60"/>
        <v>30</v>
      </c>
      <c r="N177" s="17"/>
      <c r="O177" s="17"/>
      <c r="P177" s="17"/>
      <c r="Q177" s="17"/>
      <c r="R177" s="17"/>
      <c r="S177" s="17"/>
      <c r="T177" s="50">
        <v>240</v>
      </c>
      <c r="U177" s="16">
        <f t="shared" si="61"/>
        <v>0</v>
      </c>
      <c r="V177" s="16">
        <f t="shared" si="62"/>
        <v>55</v>
      </c>
      <c r="W177" s="16">
        <f t="shared" si="63"/>
        <v>55</v>
      </c>
      <c r="X177" s="15">
        <f t="shared" si="64"/>
        <v>55</v>
      </c>
      <c r="Y177" s="47">
        <v>17.5</v>
      </c>
      <c r="Z177" s="16">
        <f t="shared" si="65"/>
        <v>0</v>
      </c>
      <c r="AA177" s="16">
        <f t="shared" si="66"/>
        <v>48</v>
      </c>
      <c r="AB177" s="16">
        <f t="shared" si="67"/>
        <v>48</v>
      </c>
      <c r="AC177" s="15">
        <f t="shared" si="68"/>
        <v>48</v>
      </c>
      <c r="AD177" s="18">
        <f t="shared" si="69"/>
        <v>198</v>
      </c>
      <c r="AE177" s="19">
        <f t="shared" si="70"/>
        <v>198</v>
      </c>
      <c r="AF177" s="19">
        <f t="shared" si="71"/>
        <v>23</v>
      </c>
    </row>
    <row r="178" spans="1:34" x14ac:dyDescent="0.25">
      <c r="A178" s="43">
        <v>172</v>
      </c>
      <c r="B178" s="44" t="s">
        <v>356</v>
      </c>
      <c r="C178" s="45">
        <v>31</v>
      </c>
      <c r="D178" s="46">
        <v>8.8000000000000007</v>
      </c>
      <c r="E178" s="14">
        <f t="shared" si="53"/>
        <v>0</v>
      </c>
      <c r="F178" s="14">
        <f t="shared" si="54"/>
        <v>5</v>
      </c>
      <c r="G178" s="14">
        <f t="shared" si="55"/>
        <v>5</v>
      </c>
      <c r="H178" s="15">
        <f t="shared" si="56"/>
        <v>5</v>
      </c>
      <c r="I178" s="47">
        <v>15</v>
      </c>
      <c r="J178" s="14">
        <f t="shared" si="57"/>
        <v>50</v>
      </c>
      <c r="K178" s="14">
        <f t="shared" si="58"/>
        <v>0</v>
      </c>
      <c r="L178" s="14">
        <f t="shared" si="59"/>
        <v>50</v>
      </c>
      <c r="M178" s="15">
        <f t="shared" si="60"/>
        <v>50</v>
      </c>
      <c r="N178" s="17"/>
      <c r="O178" s="17"/>
      <c r="P178" s="17"/>
      <c r="Q178" s="17"/>
      <c r="R178" s="17"/>
      <c r="S178" s="17"/>
      <c r="T178" s="50">
        <v>243</v>
      </c>
      <c r="U178" s="16">
        <f t="shared" si="61"/>
        <v>0</v>
      </c>
      <c r="V178" s="16">
        <f t="shared" si="62"/>
        <v>56</v>
      </c>
      <c r="W178" s="16">
        <f t="shared" si="63"/>
        <v>56</v>
      </c>
      <c r="X178" s="15">
        <f t="shared" si="64"/>
        <v>56</v>
      </c>
      <c r="Y178" s="47">
        <v>17.5</v>
      </c>
      <c r="Z178" s="16">
        <f t="shared" si="65"/>
        <v>0</v>
      </c>
      <c r="AA178" s="16">
        <f t="shared" si="66"/>
        <v>48</v>
      </c>
      <c r="AB178" s="16">
        <f t="shared" si="67"/>
        <v>48</v>
      </c>
      <c r="AC178" s="15">
        <f t="shared" si="68"/>
        <v>48</v>
      </c>
      <c r="AD178" s="18">
        <f t="shared" si="69"/>
        <v>159</v>
      </c>
      <c r="AE178" s="19">
        <f t="shared" si="70"/>
        <v>159</v>
      </c>
      <c r="AF178" s="19">
        <f t="shared" si="71"/>
        <v>95</v>
      </c>
    </row>
    <row r="179" spans="1:34" x14ac:dyDescent="0.25">
      <c r="A179" s="43">
        <v>173</v>
      </c>
      <c r="B179" s="44" t="s">
        <v>357</v>
      </c>
      <c r="C179" s="45">
        <v>31</v>
      </c>
      <c r="D179" s="46">
        <v>7</v>
      </c>
      <c r="E179" s="14">
        <f t="shared" si="53"/>
        <v>56</v>
      </c>
      <c r="F179" s="14">
        <f t="shared" si="54"/>
        <v>0</v>
      </c>
      <c r="G179" s="14">
        <f t="shared" si="55"/>
        <v>56</v>
      </c>
      <c r="H179" s="15">
        <f t="shared" si="56"/>
        <v>56</v>
      </c>
      <c r="I179" s="47">
        <v>15</v>
      </c>
      <c r="J179" s="14">
        <f t="shared" si="57"/>
        <v>50</v>
      </c>
      <c r="K179" s="14">
        <f t="shared" si="58"/>
        <v>0</v>
      </c>
      <c r="L179" s="14">
        <f t="shared" si="59"/>
        <v>50</v>
      </c>
      <c r="M179" s="15">
        <f t="shared" si="60"/>
        <v>50</v>
      </c>
      <c r="N179" s="17"/>
      <c r="O179" s="17"/>
      <c r="P179" s="17"/>
      <c r="Q179" s="17"/>
      <c r="R179" s="17"/>
      <c r="S179" s="17"/>
      <c r="T179" s="50">
        <v>251</v>
      </c>
      <c r="U179" s="16">
        <f t="shared" si="61"/>
        <v>60</v>
      </c>
      <c r="V179" s="16">
        <f t="shared" si="62"/>
        <v>0</v>
      </c>
      <c r="W179" s="16">
        <f t="shared" si="63"/>
        <v>60</v>
      </c>
      <c r="X179" s="15">
        <f t="shared" si="64"/>
        <v>60</v>
      </c>
      <c r="Y179" s="47">
        <v>14.5</v>
      </c>
      <c r="Z179" s="16">
        <f t="shared" si="65"/>
        <v>0</v>
      </c>
      <c r="AA179" s="16">
        <f t="shared" si="66"/>
        <v>39</v>
      </c>
      <c r="AB179" s="16">
        <f t="shared" si="67"/>
        <v>39</v>
      </c>
      <c r="AC179" s="15">
        <f t="shared" si="68"/>
        <v>39</v>
      </c>
      <c r="AD179" s="18">
        <f t="shared" si="69"/>
        <v>205</v>
      </c>
      <c r="AE179" s="19">
        <f t="shared" si="70"/>
        <v>205</v>
      </c>
      <c r="AF179" s="19">
        <f t="shared" si="71"/>
        <v>13</v>
      </c>
    </row>
    <row r="180" spans="1:34" x14ac:dyDescent="0.25">
      <c r="A180" s="43">
        <v>174</v>
      </c>
      <c r="B180" s="44" t="s">
        <v>358</v>
      </c>
      <c r="C180" s="45">
        <v>31</v>
      </c>
      <c r="D180" s="46">
        <v>6.6</v>
      </c>
      <c r="E180" s="14">
        <f t="shared" si="53"/>
        <v>67</v>
      </c>
      <c r="F180" s="14">
        <f t="shared" si="54"/>
        <v>0</v>
      </c>
      <c r="G180" s="14">
        <f t="shared" si="55"/>
        <v>67</v>
      </c>
      <c r="H180" s="15">
        <f t="shared" si="56"/>
        <v>67</v>
      </c>
      <c r="I180" s="47">
        <v>12</v>
      </c>
      <c r="J180" s="14">
        <f t="shared" si="57"/>
        <v>0</v>
      </c>
      <c r="K180" s="14">
        <f t="shared" si="58"/>
        <v>38</v>
      </c>
      <c r="L180" s="14">
        <f t="shared" si="59"/>
        <v>38</v>
      </c>
      <c r="M180" s="15">
        <f t="shared" si="60"/>
        <v>38</v>
      </c>
      <c r="N180" s="17"/>
      <c r="O180" s="17"/>
      <c r="P180" s="17"/>
      <c r="Q180" s="17"/>
      <c r="R180" s="17"/>
      <c r="S180" s="17"/>
      <c r="T180" s="50">
        <v>238</v>
      </c>
      <c r="U180" s="16">
        <f t="shared" si="61"/>
        <v>0</v>
      </c>
      <c r="V180" s="16">
        <f t="shared" si="62"/>
        <v>53</v>
      </c>
      <c r="W180" s="16">
        <f t="shared" si="63"/>
        <v>53</v>
      </c>
      <c r="X180" s="15">
        <f t="shared" si="64"/>
        <v>53</v>
      </c>
      <c r="Y180" s="47">
        <v>10</v>
      </c>
      <c r="Z180" s="16">
        <f t="shared" si="65"/>
        <v>0</v>
      </c>
      <c r="AA180" s="16">
        <f t="shared" si="66"/>
        <v>28</v>
      </c>
      <c r="AB180" s="16">
        <f t="shared" si="67"/>
        <v>28</v>
      </c>
      <c r="AC180" s="15">
        <f t="shared" si="68"/>
        <v>28</v>
      </c>
      <c r="AD180" s="18">
        <f t="shared" si="69"/>
        <v>186</v>
      </c>
      <c r="AE180" s="19">
        <f t="shared" si="70"/>
        <v>186</v>
      </c>
      <c r="AF180" s="19">
        <f t="shared" si="71"/>
        <v>41</v>
      </c>
      <c r="AH180">
        <f>SUM(H176:H177,H179:H180,M176,M178:M180,X176:X179,AC176:AC179)</f>
        <v>844</v>
      </c>
    </row>
    <row r="181" spans="1:34" s="79" customFormat="1" x14ac:dyDescent="0.25">
      <c r="A181" s="71">
        <v>175</v>
      </c>
      <c r="B181" s="72" t="s">
        <v>359</v>
      </c>
      <c r="C181" s="73">
        <v>36</v>
      </c>
      <c r="D181" s="74">
        <v>7.5</v>
      </c>
      <c r="E181" s="75">
        <f t="shared" si="53"/>
        <v>38</v>
      </c>
      <c r="F181" s="75">
        <f t="shared" si="54"/>
        <v>0</v>
      </c>
      <c r="G181" s="75">
        <f t="shared" si="55"/>
        <v>38</v>
      </c>
      <c r="H181" s="75">
        <f t="shared" si="56"/>
        <v>38</v>
      </c>
      <c r="I181" s="76">
        <v>9</v>
      </c>
      <c r="J181" s="75">
        <f t="shared" si="57"/>
        <v>0</v>
      </c>
      <c r="K181" s="75">
        <f t="shared" si="58"/>
        <v>26</v>
      </c>
      <c r="L181" s="75">
        <f t="shared" si="59"/>
        <v>26</v>
      </c>
      <c r="M181" s="75">
        <f t="shared" si="60"/>
        <v>26</v>
      </c>
      <c r="N181" s="81"/>
      <c r="O181" s="81"/>
      <c r="P181" s="81"/>
      <c r="Q181" s="81"/>
      <c r="R181" s="81"/>
      <c r="S181" s="81"/>
      <c r="T181" s="77">
        <v>247</v>
      </c>
      <c r="U181" s="75">
        <f t="shared" si="61"/>
        <v>0</v>
      </c>
      <c r="V181" s="75">
        <f t="shared" si="62"/>
        <v>58</v>
      </c>
      <c r="W181" s="75">
        <f t="shared" si="63"/>
        <v>58</v>
      </c>
      <c r="X181" s="75">
        <f t="shared" si="64"/>
        <v>58</v>
      </c>
      <c r="Y181" s="76">
        <v>0</v>
      </c>
      <c r="Z181" s="75">
        <f t="shared" si="65"/>
        <v>0</v>
      </c>
      <c r="AA181" s="75">
        <f t="shared" si="66"/>
        <v>8</v>
      </c>
      <c r="AB181" s="75">
        <f t="shared" si="67"/>
        <v>8</v>
      </c>
      <c r="AC181" s="75">
        <f t="shared" si="68"/>
        <v>8</v>
      </c>
      <c r="AD181" s="78">
        <f t="shared" si="69"/>
        <v>130</v>
      </c>
      <c r="AE181" s="78">
        <f t="shared" si="70"/>
        <v>130</v>
      </c>
      <c r="AF181" s="78">
        <f t="shared" si="71"/>
        <v>146</v>
      </c>
    </row>
    <row r="182" spans="1:34" s="79" customFormat="1" x14ac:dyDescent="0.25">
      <c r="A182" s="71">
        <v>176</v>
      </c>
      <c r="B182" s="72" t="s">
        <v>360</v>
      </c>
      <c r="C182" s="73">
        <v>36</v>
      </c>
      <c r="D182" s="74">
        <v>7.3</v>
      </c>
      <c r="E182" s="75">
        <f t="shared" si="53"/>
        <v>46</v>
      </c>
      <c r="F182" s="75">
        <f t="shared" si="54"/>
        <v>0</v>
      </c>
      <c r="G182" s="75">
        <f t="shared" si="55"/>
        <v>46</v>
      </c>
      <c r="H182" s="75">
        <f t="shared" si="56"/>
        <v>46</v>
      </c>
      <c r="I182" s="76">
        <v>5</v>
      </c>
      <c r="J182" s="75">
        <f t="shared" si="57"/>
        <v>0</v>
      </c>
      <c r="K182" s="75">
        <f t="shared" si="58"/>
        <v>13</v>
      </c>
      <c r="L182" s="75">
        <f t="shared" si="59"/>
        <v>13</v>
      </c>
      <c r="M182" s="75">
        <f t="shared" si="60"/>
        <v>13</v>
      </c>
      <c r="N182" s="81"/>
      <c r="O182" s="81"/>
      <c r="P182" s="81"/>
      <c r="Q182" s="81"/>
      <c r="R182" s="81"/>
      <c r="S182" s="81"/>
      <c r="T182" s="77">
        <v>217</v>
      </c>
      <c r="U182" s="75">
        <f t="shared" si="61"/>
        <v>0</v>
      </c>
      <c r="V182" s="75">
        <f t="shared" si="62"/>
        <v>32</v>
      </c>
      <c r="W182" s="75">
        <f t="shared" si="63"/>
        <v>32</v>
      </c>
      <c r="X182" s="75">
        <f t="shared" si="64"/>
        <v>32</v>
      </c>
      <c r="Y182" s="76">
        <v>9</v>
      </c>
      <c r="Z182" s="75">
        <f t="shared" si="65"/>
        <v>0</v>
      </c>
      <c r="AA182" s="75">
        <f t="shared" si="66"/>
        <v>26</v>
      </c>
      <c r="AB182" s="75">
        <f t="shared" si="67"/>
        <v>26</v>
      </c>
      <c r="AC182" s="75">
        <f t="shared" si="68"/>
        <v>26</v>
      </c>
      <c r="AD182" s="78">
        <f t="shared" si="69"/>
        <v>117</v>
      </c>
      <c r="AE182" s="78">
        <f t="shared" si="70"/>
        <v>117</v>
      </c>
      <c r="AF182" s="78">
        <f t="shared" si="71"/>
        <v>159</v>
      </c>
    </row>
    <row r="183" spans="1:34" s="79" customFormat="1" x14ac:dyDescent="0.25">
      <c r="A183" s="71">
        <v>177</v>
      </c>
      <c r="B183" s="72" t="s">
        <v>361</v>
      </c>
      <c r="C183" s="73">
        <v>36</v>
      </c>
      <c r="D183" s="74">
        <v>7.1</v>
      </c>
      <c r="E183" s="75">
        <f t="shared" si="53"/>
        <v>53</v>
      </c>
      <c r="F183" s="75">
        <f t="shared" si="54"/>
        <v>0</v>
      </c>
      <c r="G183" s="75">
        <f t="shared" si="55"/>
        <v>53</v>
      </c>
      <c r="H183" s="75">
        <f t="shared" si="56"/>
        <v>53</v>
      </c>
      <c r="I183" s="76">
        <v>10</v>
      </c>
      <c r="J183" s="75">
        <f t="shared" si="57"/>
        <v>0</v>
      </c>
      <c r="K183" s="75">
        <f t="shared" si="58"/>
        <v>30</v>
      </c>
      <c r="L183" s="75">
        <f t="shared" si="59"/>
        <v>30</v>
      </c>
      <c r="M183" s="75">
        <f t="shared" si="60"/>
        <v>30</v>
      </c>
      <c r="N183" s="81"/>
      <c r="O183" s="81"/>
      <c r="P183" s="81"/>
      <c r="Q183" s="81"/>
      <c r="R183" s="81"/>
      <c r="S183" s="81"/>
      <c r="T183" s="77">
        <v>232</v>
      </c>
      <c r="U183" s="75">
        <f t="shared" si="61"/>
        <v>0</v>
      </c>
      <c r="V183" s="75">
        <f t="shared" si="62"/>
        <v>47</v>
      </c>
      <c r="W183" s="75">
        <f t="shared" si="63"/>
        <v>47</v>
      </c>
      <c r="X183" s="75">
        <f t="shared" si="64"/>
        <v>47</v>
      </c>
      <c r="Y183" s="76">
        <v>8</v>
      </c>
      <c r="Z183" s="75">
        <f t="shared" si="65"/>
        <v>0</v>
      </c>
      <c r="AA183" s="75">
        <f t="shared" si="66"/>
        <v>24</v>
      </c>
      <c r="AB183" s="75">
        <f t="shared" si="67"/>
        <v>24</v>
      </c>
      <c r="AC183" s="75">
        <f t="shared" si="68"/>
        <v>24</v>
      </c>
      <c r="AD183" s="78">
        <f t="shared" si="69"/>
        <v>154</v>
      </c>
      <c r="AE183" s="78">
        <f t="shared" si="70"/>
        <v>154</v>
      </c>
      <c r="AF183" s="78">
        <f t="shared" si="71"/>
        <v>106</v>
      </c>
    </row>
    <row r="184" spans="1:34" s="79" customFormat="1" x14ac:dyDescent="0.25">
      <c r="A184" s="71">
        <v>178</v>
      </c>
      <c r="B184" s="72" t="s">
        <v>362</v>
      </c>
      <c r="C184" s="73">
        <v>36</v>
      </c>
      <c r="D184" s="74">
        <v>7.2</v>
      </c>
      <c r="E184" s="75">
        <f t="shared" si="53"/>
        <v>50</v>
      </c>
      <c r="F184" s="75">
        <f t="shared" si="54"/>
        <v>0</v>
      </c>
      <c r="G184" s="75">
        <f t="shared" si="55"/>
        <v>50</v>
      </c>
      <c r="H184" s="75">
        <f t="shared" si="56"/>
        <v>50</v>
      </c>
      <c r="I184" s="76">
        <v>5</v>
      </c>
      <c r="J184" s="75">
        <f t="shared" si="57"/>
        <v>0</v>
      </c>
      <c r="K184" s="75">
        <f t="shared" si="58"/>
        <v>13</v>
      </c>
      <c r="L184" s="75">
        <f t="shared" si="59"/>
        <v>13</v>
      </c>
      <c r="M184" s="75">
        <f t="shared" si="60"/>
        <v>13</v>
      </c>
      <c r="N184" s="81"/>
      <c r="O184" s="81"/>
      <c r="P184" s="81"/>
      <c r="Q184" s="81"/>
      <c r="R184" s="81"/>
      <c r="S184" s="81"/>
      <c r="T184" s="77">
        <v>225</v>
      </c>
      <c r="U184" s="75">
        <f t="shared" si="61"/>
        <v>0</v>
      </c>
      <c r="V184" s="75">
        <f t="shared" si="62"/>
        <v>40</v>
      </c>
      <c r="W184" s="75">
        <f t="shared" si="63"/>
        <v>40</v>
      </c>
      <c r="X184" s="75">
        <f t="shared" si="64"/>
        <v>40</v>
      </c>
      <c r="Y184" s="76">
        <v>16.5</v>
      </c>
      <c r="Z184" s="75">
        <f t="shared" si="65"/>
        <v>0</v>
      </c>
      <c r="AA184" s="75">
        <f t="shared" si="66"/>
        <v>45</v>
      </c>
      <c r="AB184" s="75">
        <f t="shared" si="67"/>
        <v>45</v>
      </c>
      <c r="AC184" s="75">
        <f t="shared" si="68"/>
        <v>45</v>
      </c>
      <c r="AD184" s="78">
        <f t="shared" si="69"/>
        <v>148</v>
      </c>
      <c r="AE184" s="78">
        <f t="shared" si="70"/>
        <v>148</v>
      </c>
      <c r="AF184" s="78">
        <f t="shared" si="71"/>
        <v>122</v>
      </c>
      <c r="AH184" s="79">
        <f>SUM(H181:H184,M181:M184,X181:X184,AC181:AC184)</f>
        <v>549</v>
      </c>
    </row>
    <row r="185" spans="1:34" x14ac:dyDescent="0.25">
      <c r="A185" s="43">
        <v>179</v>
      </c>
      <c r="B185" s="44" t="s">
        <v>363</v>
      </c>
      <c r="C185" s="45">
        <v>49</v>
      </c>
      <c r="D185" s="46">
        <v>7.3</v>
      </c>
      <c r="E185" s="14">
        <f t="shared" si="53"/>
        <v>46</v>
      </c>
      <c r="F185" s="14">
        <f t="shared" si="54"/>
        <v>0</v>
      </c>
      <c r="G185" s="14">
        <f t="shared" si="55"/>
        <v>46</v>
      </c>
      <c r="H185" s="15">
        <f t="shared" si="56"/>
        <v>46</v>
      </c>
      <c r="I185" s="47">
        <v>8</v>
      </c>
      <c r="J185" s="14">
        <f t="shared" si="57"/>
        <v>0</v>
      </c>
      <c r="K185" s="14">
        <f t="shared" si="58"/>
        <v>22</v>
      </c>
      <c r="L185" s="14">
        <f t="shared" si="59"/>
        <v>22</v>
      </c>
      <c r="M185" s="15">
        <f t="shared" si="60"/>
        <v>22</v>
      </c>
      <c r="N185" s="17"/>
      <c r="O185" s="17"/>
      <c r="P185" s="17"/>
      <c r="Q185" s="17"/>
      <c r="R185" s="17"/>
      <c r="S185" s="17"/>
      <c r="T185" s="50">
        <v>252</v>
      </c>
      <c r="U185" s="16">
        <f t="shared" si="61"/>
        <v>61</v>
      </c>
      <c r="V185" s="16">
        <f t="shared" si="62"/>
        <v>0</v>
      </c>
      <c r="W185" s="16">
        <f t="shared" si="63"/>
        <v>61</v>
      </c>
      <c r="X185" s="15">
        <f t="shared" si="64"/>
        <v>61</v>
      </c>
      <c r="Y185" s="47">
        <v>12</v>
      </c>
      <c r="Z185" s="16">
        <f t="shared" si="65"/>
        <v>0</v>
      </c>
      <c r="AA185" s="16">
        <f t="shared" si="66"/>
        <v>32</v>
      </c>
      <c r="AB185" s="16">
        <f t="shared" si="67"/>
        <v>32</v>
      </c>
      <c r="AC185" s="15">
        <f t="shared" si="68"/>
        <v>32</v>
      </c>
      <c r="AD185" s="18">
        <f t="shared" si="69"/>
        <v>161</v>
      </c>
      <c r="AE185" s="19">
        <f t="shared" si="70"/>
        <v>161</v>
      </c>
      <c r="AF185" s="19">
        <f t="shared" si="71"/>
        <v>94</v>
      </c>
    </row>
    <row r="186" spans="1:34" x14ac:dyDescent="0.25">
      <c r="A186" s="43">
        <v>180</v>
      </c>
      <c r="B186" s="44" t="s">
        <v>364</v>
      </c>
      <c r="C186" s="45">
        <v>49</v>
      </c>
      <c r="D186" s="46">
        <v>7</v>
      </c>
      <c r="E186" s="14">
        <f t="shared" si="53"/>
        <v>56</v>
      </c>
      <c r="F186" s="14">
        <f t="shared" si="54"/>
        <v>0</v>
      </c>
      <c r="G186" s="14">
        <f t="shared" si="55"/>
        <v>56</v>
      </c>
      <c r="H186" s="15">
        <f t="shared" si="56"/>
        <v>56</v>
      </c>
      <c r="I186" s="47">
        <v>9</v>
      </c>
      <c r="J186" s="14">
        <f t="shared" si="57"/>
        <v>0</v>
      </c>
      <c r="K186" s="14">
        <f t="shared" si="58"/>
        <v>26</v>
      </c>
      <c r="L186" s="14">
        <f t="shared" si="59"/>
        <v>26</v>
      </c>
      <c r="M186" s="15">
        <f t="shared" si="60"/>
        <v>26</v>
      </c>
      <c r="N186" s="17"/>
      <c r="O186" s="17"/>
      <c r="P186" s="17"/>
      <c r="Q186" s="17"/>
      <c r="R186" s="17"/>
      <c r="S186" s="17"/>
      <c r="T186" s="50">
        <v>226</v>
      </c>
      <c r="U186" s="16">
        <f t="shared" si="61"/>
        <v>0</v>
      </c>
      <c r="V186" s="16">
        <f t="shared" si="62"/>
        <v>41</v>
      </c>
      <c r="W186" s="16">
        <f t="shared" si="63"/>
        <v>41</v>
      </c>
      <c r="X186" s="15">
        <f t="shared" si="64"/>
        <v>41</v>
      </c>
      <c r="Y186" s="47">
        <v>11</v>
      </c>
      <c r="Z186" s="16">
        <f t="shared" si="65"/>
        <v>0</v>
      </c>
      <c r="AA186" s="16">
        <f t="shared" si="66"/>
        <v>30</v>
      </c>
      <c r="AB186" s="16">
        <f t="shared" si="67"/>
        <v>30</v>
      </c>
      <c r="AC186" s="15">
        <f t="shared" si="68"/>
        <v>30</v>
      </c>
      <c r="AD186" s="18">
        <f t="shared" si="69"/>
        <v>153</v>
      </c>
      <c r="AE186" s="19">
        <f t="shared" si="70"/>
        <v>153</v>
      </c>
      <c r="AF186" s="19">
        <f t="shared" si="71"/>
        <v>109</v>
      </c>
    </row>
    <row r="187" spans="1:34" x14ac:dyDescent="0.25">
      <c r="A187" s="43">
        <v>181</v>
      </c>
      <c r="B187" s="44" t="s">
        <v>365</v>
      </c>
      <c r="C187" s="45">
        <v>49</v>
      </c>
      <c r="D187" s="46">
        <v>7.1</v>
      </c>
      <c r="E187" s="14">
        <f t="shared" si="53"/>
        <v>53</v>
      </c>
      <c r="F187" s="14">
        <f t="shared" si="54"/>
        <v>0</v>
      </c>
      <c r="G187" s="14">
        <f t="shared" si="55"/>
        <v>53</v>
      </c>
      <c r="H187" s="15">
        <f t="shared" si="56"/>
        <v>53</v>
      </c>
      <c r="I187" s="47">
        <v>10</v>
      </c>
      <c r="J187" s="14">
        <f t="shared" si="57"/>
        <v>0</v>
      </c>
      <c r="K187" s="14">
        <f t="shared" si="58"/>
        <v>30</v>
      </c>
      <c r="L187" s="14">
        <f t="shared" si="59"/>
        <v>30</v>
      </c>
      <c r="M187" s="15">
        <f t="shared" si="60"/>
        <v>30</v>
      </c>
      <c r="N187" s="17"/>
      <c r="O187" s="17"/>
      <c r="P187" s="17"/>
      <c r="Q187" s="17"/>
      <c r="R187" s="17"/>
      <c r="S187" s="17"/>
      <c r="T187" s="50">
        <v>220</v>
      </c>
      <c r="U187" s="16">
        <f t="shared" si="61"/>
        <v>0</v>
      </c>
      <c r="V187" s="16">
        <f t="shared" si="62"/>
        <v>35</v>
      </c>
      <c r="W187" s="16">
        <f t="shared" si="63"/>
        <v>35</v>
      </c>
      <c r="X187" s="15">
        <f t="shared" si="64"/>
        <v>35</v>
      </c>
      <c r="Y187" s="47">
        <v>11</v>
      </c>
      <c r="Z187" s="16">
        <f t="shared" si="65"/>
        <v>0</v>
      </c>
      <c r="AA187" s="16">
        <f t="shared" si="66"/>
        <v>30</v>
      </c>
      <c r="AB187" s="16">
        <f t="shared" si="67"/>
        <v>30</v>
      </c>
      <c r="AC187" s="15">
        <f t="shared" si="68"/>
        <v>30</v>
      </c>
      <c r="AD187" s="18">
        <f t="shared" si="69"/>
        <v>148</v>
      </c>
      <c r="AE187" s="19">
        <f t="shared" si="70"/>
        <v>148</v>
      </c>
      <c r="AF187" s="19">
        <f t="shared" si="71"/>
        <v>122</v>
      </c>
    </row>
    <row r="188" spans="1:34" x14ac:dyDescent="0.25">
      <c r="A188" s="43">
        <v>182</v>
      </c>
      <c r="B188" s="44" t="s">
        <v>366</v>
      </c>
      <c r="C188" s="45">
        <v>49</v>
      </c>
      <c r="D188" s="46">
        <v>7.6</v>
      </c>
      <c r="E188" s="14">
        <f t="shared" si="53"/>
        <v>35</v>
      </c>
      <c r="F188" s="14">
        <f t="shared" si="54"/>
        <v>0</v>
      </c>
      <c r="G188" s="14">
        <f t="shared" si="55"/>
        <v>35</v>
      </c>
      <c r="H188" s="15">
        <f t="shared" si="56"/>
        <v>35</v>
      </c>
      <c r="I188" s="47">
        <v>16</v>
      </c>
      <c r="J188" s="14">
        <f t="shared" si="57"/>
        <v>54</v>
      </c>
      <c r="K188" s="14">
        <f t="shared" si="58"/>
        <v>0</v>
      </c>
      <c r="L188" s="14">
        <f t="shared" si="59"/>
        <v>54</v>
      </c>
      <c r="M188" s="15">
        <f t="shared" si="60"/>
        <v>54</v>
      </c>
      <c r="N188" s="17"/>
      <c r="O188" s="17"/>
      <c r="P188" s="17"/>
      <c r="Q188" s="17"/>
      <c r="R188" s="17"/>
      <c r="S188" s="17"/>
      <c r="T188" s="50">
        <v>220</v>
      </c>
      <c r="U188" s="16">
        <f t="shared" si="61"/>
        <v>0</v>
      </c>
      <c r="V188" s="16">
        <f t="shared" si="62"/>
        <v>35</v>
      </c>
      <c r="W188" s="16">
        <f t="shared" si="63"/>
        <v>35</v>
      </c>
      <c r="X188" s="15">
        <f t="shared" si="64"/>
        <v>35</v>
      </c>
      <c r="Y188" s="47">
        <v>10</v>
      </c>
      <c r="Z188" s="16">
        <f t="shared" si="65"/>
        <v>0</v>
      </c>
      <c r="AA188" s="16">
        <f t="shared" si="66"/>
        <v>28</v>
      </c>
      <c r="AB188" s="16">
        <f t="shared" si="67"/>
        <v>28</v>
      </c>
      <c r="AC188" s="15">
        <f t="shared" si="68"/>
        <v>28</v>
      </c>
      <c r="AD188" s="18">
        <f t="shared" si="69"/>
        <v>152</v>
      </c>
      <c r="AE188" s="19">
        <f t="shared" si="70"/>
        <v>152</v>
      </c>
      <c r="AF188" s="19">
        <f t="shared" si="71"/>
        <v>114</v>
      </c>
    </row>
    <row r="189" spans="1:34" x14ac:dyDescent="0.25">
      <c r="A189" s="43">
        <v>183</v>
      </c>
      <c r="B189" s="44" t="s">
        <v>367</v>
      </c>
      <c r="C189" s="45">
        <v>49</v>
      </c>
      <c r="D189" s="46">
        <v>7.2</v>
      </c>
      <c r="E189" s="14">
        <f t="shared" si="53"/>
        <v>50</v>
      </c>
      <c r="F189" s="14">
        <f t="shared" si="54"/>
        <v>0</v>
      </c>
      <c r="G189" s="14">
        <f t="shared" si="55"/>
        <v>50</v>
      </c>
      <c r="H189" s="15">
        <f t="shared" si="56"/>
        <v>50</v>
      </c>
      <c r="I189" s="47">
        <v>16</v>
      </c>
      <c r="J189" s="14">
        <f t="shared" si="57"/>
        <v>54</v>
      </c>
      <c r="K189" s="14">
        <f t="shared" si="58"/>
        <v>0</v>
      </c>
      <c r="L189" s="14">
        <f t="shared" si="59"/>
        <v>54</v>
      </c>
      <c r="M189" s="15">
        <f t="shared" si="60"/>
        <v>54</v>
      </c>
      <c r="N189" s="17"/>
      <c r="O189" s="17"/>
      <c r="P189" s="17"/>
      <c r="Q189" s="17"/>
      <c r="R189" s="17"/>
      <c r="S189" s="17"/>
      <c r="T189" s="50">
        <v>215</v>
      </c>
      <c r="U189" s="16">
        <f t="shared" si="61"/>
        <v>0</v>
      </c>
      <c r="V189" s="16">
        <f t="shared" si="62"/>
        <v>30</v>
      </c>
      <c r="W189" s="16">
        <f t="shared" si="63"/>
        <v>30</v>
      </c>
      <c r="X189" s="15">
        <f t="shared" si="64"/>
        <v>30</v>
      </c>
      <c r="Y189" s="47">
        <v>12</v>
      </c>
      <c r="Z189" s="16">
        <f t="shared" si="65"/>
        <v>0</v>
      </c>
      <c r="AA189" s="16">
        <f t="shared" si="66"/>
        <v>32</v>
      </c>
      <c r="AB189" s="16">
        <f t="shared" si="67"/>
        <v>32</v>
      </c>
      <c r="AC189" s="15">
        <f t="shared" si="68"/>
        <v>32</v>
      </c>
      <c r="AD189" s="18">
        <f t="shared" si="69"/>
        <v>166</v>
      </c>
      <c r="AE189" s="19">
        <f t="shared" si="70"/>
        <v>166</v>
      </c>
      <c r="AF189" s="19">
        <f t="shared" si="71"/>
        <v>85</v>
      </c>
      <c r="AH189">
        <f>SUM(H185:H187,H189,M186:M189,X185:X188,AC185:AC187,AC189)</f>
        <v>665</v>
      </c>
    </row>
    <row r="190" spans="1:34" s="79" customFormat="1" x14ac:dyDescent="0.25">
      <c r="A190" s="71">
        <v>184</v>
      </c>
      <c r="B190" s="72" t="s">
        <v>368</v>
      </c>
      <c r="C190" s="73">
        <v>22</v>
      </c>
      <c r="D190" s="74">
        <v>6.9</v>
      </c>
      <c r="E190" s="75">
        <f t="shared" si="53"/>
        <v>59</v>
      </c>
      <c r="F190" s="75">
        <f t="shared" si="54"/>
        <v>0</v>
      </c>
      <c r="G190" s="75">
        <f t="shared" si="55"/>
        <v>59</v>
      </c>
      <c r="H190" s="75">
        <f t="shared" si="56"/>
        <v>59</v>
      </c>
      <c r="I190" s="76">
        <v>12</v>
      </c>
      <c r="J190" s="75">
        <f t="shared" si="57"/>
        <v>0</v>
      </c>
      <c r="K190" s="75">
        <f t="shared" si="58"/>
        <v>38</v>
      </c>
      <c r="L190" s="75">
        <f t="shared" si="59"/>
        <v>38</v>
      </c>
      <c r="M190" s="75">
        <f t="shared" si="60"/>
        <v>38</v>
      </c>
      <c r="N190" s="81"/>
      <c r="O190" s="81"/>
      <c r="P190" s="81"/>
      <c r="Q190" s="81"/>
      <c r="R190" s="81"/>
      <c r="S190" s="81"/>
      <c r="T190" s="77">
        <v>261</v>
      </c>
      <c r="U190" s="75">
        <f t="shared" si="61"/>
        <v>65</v>
      </c>
      <c r="V190" s="75">
        <f t="shared" si="62"/>
        <v>0</v>
      </c>
      <c r="W190" s="75">
        <f t="shared" si="63"/>
        <v>65</v>
      </c>
      <c r="X190" s="75">
        <f t="shared" si="64"/>
        <v>65</v>
      </c>
      <c r="Y190" s="76">
        <v>14</v>
      </c>
      <c r="Z190" s="75">
        <f t="shared" si="65"/>
        <v>0</v>
      </c>
      <c r="AA190" s="75">
        <f t="shared" si="66"/>
        <v>38</v>
      </c>
      <c r="AB190" s="75">
        <f t="shared" si="67"/>
        <v>38</v>
      </c>
      <c r="AC190" s="75">
        <f t="shared" si="68"/>
        <v>38</v>
      </c>
      <c r="AD190" s="78">
        <f t="shared" si="69"/>
        <v>200</v>
      </c>
      <c r="AE190" s="78">
        <f t="shared" si="70"/>
        <v>200</v>
      </c>
      <c r="AF190" s="78">
        <f t="shared" si="71"/>
        <v>18</v>
      </c>
    </row>
    <row r="191" spans="1:34" s="79" customFormat="1" x14ac:dyDescent="0.25">
      <c r="A191" s="71">
        <v>185</v>
      </c>
      <c r="B191" s="72" t="s">
        <v>369</v>
      </c>
      <c r="C191" s="73">
        <v>22</v>
      </c>
      <c r="D191" s="74">
        <v>7.3</v>
      </c>
      <c r="E191" s="75">
        <f t="shared" si="53"/>
        <v>46</v>
      </c>
      <c r="F191" s="75">
        <f t="shared" si="54"/>
        <v>0</v>
      </c>
      <c r="G191" s="75">
        <f t="shared" si="55"/>
        <v>46</v>
      </c>
      <c r="H191" s="75">
        <f t="shared" si="56"/>
        <v>46</v>
      </c>
      <c r="I191" s="76">
        <v>7</v>
      </c>
      <c r="J191" s="75">
        <f t="shared" si="57"/>
        <v>0</v>
      </c>
      <c r="K191" s="75">
        <f t="shared" si="58"/>
        <v>19</v>
      </c>
      <c r="L191" s="75">
        <f t="shared" si="59"/>
        <v>19</v>
      </c>
      <c r="M191" s="75">
        <f t="shared" si="60"/>
        <v>19</v>
      </c>
      <c r="N191" s="81"/>
      <c r="O191" s="81"/>
      <c r="P191" s="81"/>
      <c r="Q191" s="81"/>
      <c r="R191" s="81"/>
      <c r="S191" s="81"/>
      <c r="T191" s="77">
        <v>218</v>
      </c>
      <c r="U191" s="75">
        <f t="shared" si="61"/>
        <v>0</v>
      </c>
      <c r="V191" s="75">
        <f t="shared" si="62"/>
        <v>33</v>
      </c>
      <c r="W191" s="75">
        <f t="shared" si="63"/>
        <v>33</v>
      </c>
      <c r="X191" s="75">
        <f t="shared" si="64"/>
        <v>33</v>
      </c>
      <c r="Y191" s="76">
        <v>10</v>
      </c>
      <c r="Z191" s="75">
        <f t="shared" si="65"/>
        <v>0</v>
      </c>
      <c r="AA191" s="75">
        <f t="shared" si="66"/>
        <v>28</v>
      </c>
      <c r="AB191" s="75">
        <f t="shared" si="67"/>
        <v>28</v>
      </c>
      <c r="AC191" s="75">
        <f t="shared" si="68"/>
        <v>28</v>
      </c>
      <c r="AD191" s="78">
        <f t="shared" si="69"/>
        <v>126</v>
      </c>
      <c r="AE191" s="78">
        <f t="shared" si="70"/>
        <v>126</v>
      </c>
      <c r="AF191" s="78">
        <f t="shared" si="71"/>
        <v>149</v>
      </c>
    </row>
    <row r="192" spans="1:34" s="79" customFormat="1" x14ac:dyDescent="0.25">
      <c r="A192" s="71">
        <v>186</v>
      </c>
      <c r="B192" s="72" t="s">
        <v>370</v>
      </c>
      <c r="C192" s="73">
        <v>22</v>
      </c>
      <c r="D192" s="74">
        <v>7.2</v>
      </c>
      <c r="E192" s="75">
        <f t="shared" si="53"/>
        <v>50</v>
      </c>
      <c r="F192" s="75">
        <f t="shared" si="54"/>
        <v>0</v>
      </c>
      <c r="G192" s="75">
        <f t="shared" si="55"/>
        <v>50</v>
      </c>
      <c r="H192" s="75">
        <f t="shared" si="56"/>
        <v>50</v>
      </c>
      <c r="I192" s="76">
        <v>11</v>
      </c>
      <c r="J192" s="75">
        <f t="shared" si="57"/>
        <v>0</v>
      </c>
      <c r="K192" s="75">
        <f t="shared" si="58"/>
        <v>34</v>
      </c>
      <c r="L192" s="75">
        <f t="shared" si="59"/>
        <v>34</v>
      </c>
      <c r="M192" s="75">
        <f t="shared" si="60"/>
        <v>34</v>
      </c>
      <c r="N192" s="81"/>
      <c r="O192" s="81"/>
      <c r="P192" s="81"/>
      <c r="Q192" s="81"/>
      <c r="R192" s="81"/>
      <c r="S192" s="81"/>
      <c r="T192" s="77">
        <v>269</v>
      </c>
      <c r="U192" s="75">
        <f t="shared" si="61"/>
        <v>69</v>
      </c>
      <c r="V192" s="75">
        <f t="shared" si="62"/>
        <v>0</v>
      </c>
      <c r="W192" s="75">
        <f t="shared" si="63"/>
        <v>69</v>
      </c>
      <c r="X192" s="75">
        <f t="shared" si="64"/>
        <v>69</v>
      </c>
      <c r="Y192" s="76">
        <v>17</v>
      </c>
      <c r="Z192" s="75">
        <f t="shared" si="65"/>
        <v>0</v>
      </c>
      <c r="AA192" s="75">
        <f t="shared" si="66"/>
        <v>47</v>
      </c>
      <c r="AB192" s="75">
        <f t="shared" si="67"/>
        <v>47</v>
      </c>
      <c r="AC192" s="75">
        <f t="shared" si="68"/>
        <v>47</v>
      </c>
      <c r="AD192" s="78">
        <f t="shared" si="69"/>
        <v>200</v>
      </c>
      <c r="AE192" s="78">
        <f t="shared" si="70"/>
        <v>200</v>
      </c>
      <c r="AF192" s="78">
        <f t="shared" si="71"/>
        <v>18</v>
      </c>
    </row>
    <row r="193" spans="1:34" s="79" customFormat="1" x14ac:dyDescent="0.25">
      <c r="A193" s="71">
        <v>187</v>
      </c>
      <c r="B193" s="72" t="s">
        <v>371</v>
      </c>
      <c r="C193" s="73">
        <v>22</v>
      </c>
      <c r="D193" s="74">
        <v>7.5</v>
      </c>
      <c r="E193" s="75">
        <f t="shared" si="53"/>
        <v>38</v>
      </c>
      <c r="F193" s="75">
        <f t="shared" si="54"/>
        <v>0</v>
      </c>
      <c r="G193" s="75">
        <f t="shared" si="55"/>
        <v>38</v>
      </c>
      <c r="H193" s="75">
        <f t="shared" si="56"/>
        <v>38</v>
      </c>
      <c r="I193" s="76">
        <v>10</v>
      </c>
      <c r="J193" s="75">
        <f t="shared" si="57"/>
        <v>0</v>
      </c>
      <c r="K193" s="75">
        <f t="shared" si="58"/>
        <v>30</v>
      </c>
      <c r="L193" s="75">
        <f t="shared" si="59"/>
        <v>30</v>
      </c>
      <c r="M193" s="75">
        <f t="shared" si="60"/>
        <v>30</v>
      </c>
      <c r="N193" s="81"/>
      <c r="O193" s="81"/>
      <c r="P193" s="81"/>
      <c r="Q193" s="81"/>
      <c r="R193" s="81"/>
      <c r="S193" s="81"/>
      <c r="T193" s="77">
        <v>248</v>
      </c>
      <c r="U193" s="75">
        <f t="shared" si="61"/>
        <v>0</v>
      </c>
      <c r="V193" s="75">
        <f t="shared" si="62"/>
        <v>59</v>
      </c>
      <c r="W193" s="75">
        <f t="shared" si="63"/>
        <v>59</v>
      </c>
      <c r="X193" s="75">
        <f t="shared" si="64"/>
        <v>59</v>
      </c>
      <c r="Y193" s="76">
        <v>5.5</v>
      </c>
      <c r="Z193" s="75">
        <f t="shared" si="65"/>
        <v>0</v>
      </c>
      <c r="AA193" s="75">
        <f t="shared" si="66"/>
        <v>19</v>
      </c>
      <c r="AB193" s="75">
        <f t="shared" si="67"/>
        <v>19</v>
      </c>
      <c r="AC193" s="75">
        <f t="shared" si="68"/>
        <v>19</v>
      </c>
      <c r="AD193" s="78">
        <f t="shared" si="69"/>
        <v>146</v>
      </c>
      <c r="AE193" s="78">
        <f t="shared" si="70"/>
        <v>146</v>
      </c>
      <c r="AF193" s="78">
        <f t="shared" si="71"/>
        <v>126</v>
      </c>
    </row>
    <row r="194" spans="1:34" s="79" customFormat="1" x14ac:dyDescent="0.25">
      <c r="A194" s="71">
        <v>188</v>
      </c>
      <c r="B194" s="72" t="s">
        <v>372</v>
      </c>
      <c r="C194" s="73">
        <v>22</v>
      </c>
      <c r="D194" s="74">
        <v>0</v>
      </c>
      <c r="E194" s="75">
        <f t="shared" si="53"/>
        <v>0</v>
      </c>
      <c r="F194" s="75">
        <f t="shared" si="54"/>
        <v>0</v>
      </c>
      <c r="G194" s="75">
        <f t="shared" si="55"/>
        <v>0</v>
      </c>
      <c r="H194" s="75">
        <f t="shared" si="56"/>
        <v>0</v>
      </c>
      <c r="I194" s="76">
        <v>8</v>
      </c>
      <c r="J194" s="75">
        <f t="shared" si="57"/>
        <v>0</v>
      </c>
      <c r="K194" s="75">
        <f t="shared" si="58"/>
        <v>22</v>
      </c>
      <c r="L194" s="75">
        <f t="shared" si="59"/>
        <v>22</v>
      </c>
      <c r="M194" s="75">
        <f t="shared" si="60"/>
        <v>22</v>
      </c>
      <c r="N194" s="81"/>
      <c r="O194" s="81"/>
      <c r="P194" s="81"/>
      <c r="Q194" s="81"/>
      <c r="R194" s="81"/>
      <c r="S194" s="81"/>
      <c r="T194" s="77">
        <v>223</v>
      </c>
      <c r="U194" s="75">
        <f t="shared" si="61"/>
        <v>0</v>
      </c>
      <c r="V194" s="75">
        <f t="shared" si="62"/>
        <v>38</v>
      </c>
      <c r="W194" s="75">
        <f t="shared" si="63"/>
        <v>38</v>
      </c>
      <c r="X194" s="75">
        <f t="shared" si="64"/>
        <v>38</v>
      </c>
      <c r="Y194" s="76">
        <v>14</v>
      </c>
      <c r="Z194" s="75">
        <f t="shared" si="65"/>
        <v>0</v>
      </c>
      <c r="AA194" s="75">
        <f t="shared" si="66"/>
        <v>38</v>
      </c>
      <c r="AB194" s="75">
        <f t="shared" si="67"/>
        <v>38</v>
      </c>
      <c r="AC194" s="75">
        <f t="shared" si="68"/>
        <v>38</v>
      </c>
      <c r="AD194" s="78">
        <f t="shared" si="69"/>
        <v>98</v>
      </c>
      <c r="AE194" s="78">
        <f t="shared" si="70"/>
        <v>98</v>
      </c>
      <c r="AF194" s="78">
        <f t="shared" si="71"/>
        <v>179</v>
      </c>
      <c r="AH194" s="79">
        <f>SUM(H190:H193,M190,M192:M194,X190,X192:X194,AC190:AC192,AC194)</f>
        <v>699</v>
      </c>
    </row>
    <row r="195" spans="1:34" x14ac:dyDescent="0.25">
      <c r="A195" s="43">
        <v>189</v>
      </c>
      <c r="B195" s="44" t="s">
        <v>373</v>
      </c>
      <c r="C195" s="45" t="s">
        <v>378</v>
      </c>
      <c r="D195" s="46">
        <v>7.5</v>
      </c>
      <c r="E195" s="14">
        <f t="shared" si="53"/>
        <v>38</v>
      </c>
      <c r="F195" s="14">
        <f t="shared" si="54"/>
        <v>0</v>
      </c>
      <c r="G195" s="14">
        <f t="shared" si="55"/>
        <v>38</v>
      </c>
      <c r="H195" s="15">
        <f t="shared" si="56"/>
        <v>38</v>
      </c>
      <c r="I195" s="47">
        <v>0</v>
      </c>
      <c r="J195" s="14">
        <f t="shared" si="57"/>
        <v>0</v>
      </c>
      <c r="K195" s="14">
        <f t="shared" si="58"/>
        <v>0</v>
      </c>
      <c r="L195" s="14">
        <f t="shared" si="59"/>
        <v>0</v>
      </c>
      <c r="M195" s="15">
        <f t="shared" si="60"/>
        <v>0</v>
      </c>
      <c r="N195" s="17"/>
      <c r="O195" s="17"/>
      <c r="P195" s="17"/>
      <c r="Q195" s="17"/>
      <c r="R195" s="17"/>
      <c r="S195" s="17"/>
      <c r="T195" s="50">
        <v>212</v>
      </c>
      <c r="U195" s="16">
        <f t="shared" si="61"/>
        <v>0</v>
      </c>
      <c r="V195" s="16">
        <f t="shared" si="62"/>
        <v>27</v>
      </c>
      <c r="W195" s="16">
        <f t="shared" si="63"/>
        <v>27</v>
      </c>
      <c r="X195" s="15">
        <f t="shared" si="64"/>
        <v>27</v>
      </c>
      <c r="Y195" s="47">
        <v>13.5</v>
      </c>
      <c r="Z195" s="16">
        <f t="shared" si="65"/>
        <v>0</v>
      </c>
      <c r="AA195" s="16">
        <f t="shared" si="66"/>
        <v>36</v>
      </c>
      <c r="AB195" s="16">
        <f t="shared" si="67"/>
        <v>36</v>
      </c>
      <c r="AC195" s="15">
        <f t="shared" si="68"/>
        <v>36</v>
      </c>
      <c r="AD195" s="18">
        <f t="shared" si="69"/>
        <v>101</v>
      </c>
      <c r="AE195" s="19">
        <f t="shared" si="70"/>
        <v>101</v>
      </c>
      <c r="AF195" s="19">
        <f t="shared" si="71"/>
        <v>176</v>
      </c>
    </row>
    <row r="196" spans="1:34" x14ac:dyDescent="0.25">
      <c r="A196" s="43">
        <v>190</v>
      </c>
      <c r="B196" s="44" t="s">
        <v>374</v>
      </c>
      <c r="C196" s="45" t="s">
        <v>378</v>
      </c>
      <c r="D196" s="46">
        <v>7.3</v>
      </c>
      <c r="E196" s="14">
        <f t="shared" si="53"/>
        <v>46</v>
      </c>
      <c r="F196" s="14">
        <f t="shared" si="54"/>
        <v>0</v>
      </c>
      <c r="G196" s="14">
        <f t="shared" si="55"/>
        <v>46</v>
      </c>
      <c r="H196" s="15">
        <f t="shared" si="56"/>
        <v>46</v>
      </c>
      <c r="I196" s="47">
        <v>5</v>
      </c>
      <c r="J196" s="14">
        <f t="shared" si="57"/>
        <v>0</v>
      </c>
      <c r="K196" s="14">
        <f t="shared" si="58"/>
        <v>13</v>
      </c>
      <c r="L196" s="14">
        <f t="shared" si="59"/>
        <v>13</v>
      </c>
      <c r="M196" s="15">
        <f t="shared" si="60"/>
        <v>13</v>
      </c>
      <c r="N196" s="17"/>
      <c r="O196" s="17"/>
      <c r="P196" s="17"/>
      <c r="Q196" s="17"/>
      <c r="R196" s="17"/>
      <c r="S196" s="17"/>
      <c r="T196" s="50">
        <v>220</v>
      </c>
      <c r="U196" s="16">
        <f t="shared" si="61"/>
        <v>0</v>
      </c>
      <c r="V196" s="16">
        <f t="shared" si="62"/>
        <v>35</v>
      </c>
      <c r="W196" s="16">
        <f t="shared" si="63"/>
        <v>35</v>
      </c>
      <c r="X196" s="15">
        <f t="shared" si="64"/>
        <v>35</v>
      </c>
      <c r="Y196" s="47">
        <v>7</v>
      </c>
      <c r="Z196" s="16">
        <f t="shared" si="65"/>
        <v>0</v>
      </c>
      <c r="AA196" s="16">
        <f t="shared" si="66"/>
        <v>22</v>
      </c>
      <c r="AB196" s="16">
        <f t="shared" si="67"/>
        <v>22</v>
      </c>
      <c r="AC196" s="15">
        <f t="shared" si="68"/>
        <v>22</v>
      </c>
      <c r="AD196" s="18">
        <f t="shared" si="69"/>
        <v>116</v>
      </c>
      <c r="AE196" s="19">
        <f t="shared" si="70"/>
        <v>116</v>
      </c>
      <c r="AF196" s="19">
        <f t="shared" si="71"/>
        <v>161</v>
      </c>
    </row>
    <row r="197" spans="1:34" x14ac:dyDescent="0.25">
      <c r="A197" s="43">
        <v>191</v>
      </c>
      <c r="B197" s="44" t="s">
        <v>375</v>
      </c>
      <c r="C197" s="45" t="s">
        <v>378</v>
      </c>
      <c r="D197" s="46">
        <v>7.1</v>
      </c>
      <c r="E197" s="14">
        <f t="shared" si="53"/>
        <v>53</v>
      </c>
      <c r="F197" s="14">
        <f t="shared" si="54"/>
        <v>0</v>
      </c>
      <c r="G197" s="14">
        <f t="shared" si="55"/>
        <v>53</v>
      </c>
      <c r="H197" s="15">
        <f t="shared" si="56"/>
        <v>53</v>
      </c>
      <c r="I197" s="47">
        <v>6</v>
      </c>
      <c r="J197" s="14">
        <f t="shared" si="57"/>
        <v>0</v>
      </c>
      <c r="K197" s="14">
        <f t="shared" si="58"/>
        <v>16</v>
      </c>
      <c r="L197" s="14">
        <f t="shared" si="59"/>
        <v>16</v>
      </c>
      <c r="M197" s="15">
        <f t="shared" si="60"/>
        <v>16</v>
      </c>
      <c r="N197" s="17"/>
      <c r="O197" s="17"/>
      <c r="P197" s="17"/>
      <c r="Q197" s="17"/>
      <c r="R197" s="17"/>
      <c r="S197" s="17"/>
      <c r="T197" s="50">
        <v>230</v>
      </c>
      <c r="U197" s="16">
        <f t="shared" si="61"/>
        <v>0</v>
      </c>
      <c r="V197" s="16">
        <f t="shared" si="62"/>
        <v>45</v>
      </c>
      <c r="W197" s="16">
        <f t="shared" si="63"/>
        <v>45</v>
      </c>
      <c r="X197" s="15">
        <f t="shared" si="64"/>
        <v>45</v>
      </c>
      <c r="Y197" s="47">
        <v>9</v>
      </c>
      <c r="Z197" s="16">
        <f t="shared" si="65"/>
        <v>0</v>
      </c>
      <c r="AA197" s="16">
        <f t="shared" si="66"/>
        <v>26</v>
      </c>
      <c r="AB197" s="16">
        <f t="shared" si="67"/>
        <v>26</v>
      </c>
      <c r="AC197" s="15">
        <f t="shared" si="68"/>
        <v>26</v>
      </c>
      <c r="AD197" s="18">
        <f t="shared" si="69"/>
        <v>140</v>
      </c>
      <c r="AE197" s="19">
        <f t="shared" si="70"/>
        <v>140</v>
      </c>
      <c r="AF197" s="19">
        <f t="shared" si="71"/>
        <v>132</v>
      </c>
    </row>
    <row r="198" spans="1:34" x14ac:dyDescent="0.25">
      <c r="A198" s="43">
        <v>192</v>
      </c>
      <c r="B198" s="44" t="s">
        <v>376</v>
      </c>
      <c r="C198" s="45" t="s">
        <v>378</v>
      </c>
      <c r="D198" s="46">
        <v>6.8</v>
      </c>
      <c r="E198" s="14">
        <f t="shared" ref="E198:E217" si="72">IF(D198&gt;7.83,0,IF(D198&gt;7.8,28,IF(D198&gt;7.76,29,IF(D198&gt;7.73,30,IF(D198&gt;7.7,31,IF(D198&gt;7.65,32,IF(D198&gt;7.63,33,IF(D198&gt;7.6,34,IF(D198&gt;7.55,35,IF(D198&gt;7.53,36,IF(D198&gt;7.5,37,IF(D198&gt;7.45,38,IF(D198&gt;7.44,39,IF(D198&gt;7.42,40,IF(D198&gt;7.4,41,IF(D198&gt;7.35,42,IF(D198&gt;7.34,43,IF(D198&gt;7.32,44,IF(D198&gt;7.3,45,IF(D198&gt;7.25,46,IF(D198&gt;7.24,47,IF(D198&gt;7.23,48,IF(D198&gt;7.2,49,IF(D198&gt;7.15,50,IF(D198&gt;7.13,51,IF(D198&gt;7.1,52,IF(D198&gt;7.05,53,IF(D198&gt;7.04,54,IF(D198&gt;7,55,IF(D198&gt;6.95,56,IF(D198&gt;6.94,57,IF(D198&gt;6.9,58,IF(D198&gt;6.85,59,IF(D198&gt;6.81,60,IF(D198&gt;6.8,61,IF(D198&gt;6.75,62,IF(D198&gt;6.73,63,IF(D198&gt;6.7,64,IF(D198&gt;6.65,65,IF(D198&gt;6.6,66,IF(D198&gt;6.56,67,IF(D198&gt;6.5,68,IF(D198&gt;6.4,69,IF(D198&gt;6.1,70,))))))))))))))))))))))))))))))))))))))))))))</f>
        <v>62</v>
      </c>
      <c r="F198" s="14">
        <f t="shared" ref="F198:F217" si="73">IF(D198&gt;9.2,0,IF(D198&gt;9.1,1,IF(D198&gt;9,2,IF(D198&gt;8.9,3,IF(D198&gt;8.8,4,IF(D198&gt;8.75,5,IF(D198&gt;8.7,6,IF(D198&gt;8.65,7,IF(D198&gt;8.6,8,IF(D198&gt;8.55,9,IF(D198&gt;8.5,10,IF(D198&gt;8.45,11,IF(D198&gt;8.4,12,IF(D198&gt;8.35,13,IF(D198&gt;8.3,14,IF(D198&gt;8.25,15,IF(D198&gt;8.2,16,IF(D198&gt;8.15,17,IF(D198&gt;8.13,18,IF(D198&gt;8.1,19,IF(D198&gt;8.05,20,IF(D198&gt;8.02,21,IF(D198&gt;8,22,IF(D198&gt;7.95,23,IF(D198&gt;7.93,24,IF(D198&gt;7.9,25,IF(D198&gt;7.85,26,IF(D198&gt;7.83,27,))))))))))))))))))))))))))))</f>
        <v>0</v>
      </c>
      <c r="G198" s="14">
        <f t="shared" ref="G198:G217" si="74">E198+F198</f>
        <v>62</v>
      </c>
      <c r="H198" s="15">
        <f t="shared" ref="H198:H217" si="75">G198</f>
        <v>62</v>
      </c>
      <c r="I198" s="47">
        <v>10</v>
      </c>
      <c r="J198" s="14">
        <f t="shared" ref="J198:J217" si="76">IF(I198&lt;13.6,0,IF(I198&lt;13.8,44,IF(I198&lt;14,45,IF(I198&lt;14.5,46,IF(I198&lt;14.6,47,IF(I198&lt;14.7,48,IF(I198&lt;15,49,IF(I198&lt;15.5,50,IF(I198&lt;15.6,51,IF(I198&lt;15.7,52,IF(I198&lt;16,53,IF(I198&lt;16.5,54,IF(I198&lt;16.6,55,IF(I198&lt;17,56,IF(I198&lt;17.5,57,IF(I198&lt;18,58,IF(I198&lt;18.5,59,IF(I198&lt;19,60,IF(I198&lt;19.5,61,IF(I198&lt;20,62,IF(I198&lt;21,63,IF(I198&lt;22,64,IF(I198&lt;23,65,IF(I198&lt;24,66,IF(I198&lt;26,67,IF(I198&lt;28,68,IF(I198&lt;30,69,IF(I198&lt;34,70,))))))))))))))))))))))))))))</f>
        <v>0</v>
      </c>
      <c r="K198" s="14">
        <f t="shared" ref="K198:K217" si="77">IF(I198&lt;1,0,IF(I198&lt;1.5,1,IF(I198&lt;1.6,2,IF(I198&lt;2,3,IF(I198&lt;2.5,4,IF(I198&lt;2.6,5,IF(I198&lt;3,6,IF(I198&lt;3.5,7,IF(I198&lt;3.6,8,IF(I198&lt;4,9,IF(I198&lt;4.5,10,IF(I198&lt;4.6,11,IF(I198&lt;5,12,IF(I198&lt;5.5,13,IF(I198&lt;5.6,14,IF(I198&lt;6,15,IF(I198&lt;6.55,16,IF(I198&lt;6.6,17,IF(I198&lt;7,18,IF(I198&lt;7.5,19,IF(I198&lt;7.6,20,IF(I198&lt;8,21,IF(I198&lt;8.5,22,IF(I198&lt;8.6,23,IF(I198&lt;8.7,24,IF(I198&lt;9,25,IF(I198&lt;9.5,26,IF(I198&lt;9.6,27,IF(I198&lt;9.7,28,IF(I198&lt;10,29,IF(I198&lt;10.5,30,IF(I198&lt;10.6,31,IF(I198&lt;10.7,32,IF(I198&lt;11,33,IF(I198&lt;11.5,34,IF(I198&lt;11.6,35,IF(I198&lt;11.7,36,IF(I198&lt;12,37,IF(I198&lt;12.5,38,IF(I198&lt;12.6,39,IF(I198&lt;12.7,40,IF(I198&lt;13,41,IF(I198&lt;13.5,42,IF(I198&lt;13.6,43,))))))))))))))))))))))))))))))))))))))))))))</f>
        <v>30</v>
      </c>
      <c r="L198" s="14">
        <f t="shared" ref="L198:L217" si="78">J198+K198</f>
        <v>30</v>
      </c>
      <c r="M198" s="15">
        <f t="shared" ref="M198:M217" si="79">L198</f>
        <v>30</v>
      </c>
      <c r="N198" s="17"/>
      <c r="O198" s="17"/>
      <c r="P198" s="17"/>
      <c r="Q198" s="17"/>
      <c r="R198" s="17"/>
      <c r="S198" s="17"/>
      <c r="T198" s="50">
        <v>250</v>
      </c>
      <c r="U198" s="16">
        <f t="shared" ref="U198:U217" si="80">IF(T198&lt;250,0,IF(T198&lt;252,60,IF(T198&lt;254,61,IF(T198&lt;256,62,IF(T198&lt;258,63,IF(T198&lt;260,64,IF(T198&lt;262,65,IF(T198&lt;264,66,IF(T198&lt;266,67,IF(T198&lt;268,68,IF(T198&lt;270,69,IF(T198&lt;272,70,IF(T198&lt;274,71,IF(T198&lt;276,72,IF(T198&lt;278,73,IF(T198&lt;280,74,IF(T198&lt;282,75,IF(T198&lt;284,76,))))))))))))))))))</f>
        <v>60</v>
      </c>
      <c r="V198" s="16">
        <f t="shared" ref="V198:V217" si="81">IF(T198&lt;145,0,IF(T198&lt;149,1,IF(T198&lt;153,2,IF(T198&lt;157,3,IF(T198&lt;161,4,IF(T198&lt;164,5,IF(T198&lt;167,6,IF(T198&lt;170,7,IF(T198&lt;173,8,IF(T198&lt;176,9,IF(T198&lt;179,10,IF(T198&lt;182,11,IF(T198&lt;185,12,IF(T198&lt;187,13,IF(T198&lt;189,14,IF(T198&lt;191,15,IF(T198&lt;193,16,IF(T198&lt;195,17,IF(T198&lt;197,18,IF(T198&lt;199,19,IF(T198&lt;201,20,IF(T198&lt;203,21,IF(T198&lt;205,22,IF(T198&lt;207,23,IF(T198&lt;209,24,IF(T198&lt;211,25,IF(T198&lt;212,26,IF(T198&lt;213,27,IF(T198&lt;214,28,IF(T198&lt;215,29,IF(T198&lt;216,30,IF(T198&lt;217,31,IF(T198&lt;218,32,IF(T198&lt;219,33,IF(T198&lt;220,34,IF(T198&lt;221,35,IF(T198&lt;222,36,IF(T198&lt;223,37,IF(T198&lt;224,38,IF(T198&lt;225,39,IF(T198&lt;226,40,IF(T198&lt;227,41,IF(T198&lt;228,42,IF(T198&lt;229,43,IF(T198&lt;230,44,IF(T198&lt;231,45,IF(T198&lt;232,46,IF(T198&lt;233,47,IF(T198&lt;234,48,IF(T198&lt;235,49,IF(T198&lt;236,50,IF(T198&lt;237,51,IF(T198&lt;238,52,IF(T198&lt;239,53,IF(T198&lt;240,54,IF(T198&lt;242,55,IF(T198&lt;244,56,IF(T198&lt;246,57,IF(T198&lt;248,58,IF(T198&lt;250,59,))))))))))))))))))))))))))))))))))))))))))))))))))))))))))))</f>
        <v>0</v>
      </c>
      <c r="W198" s="16">
        <f t="shared" ref="W198:W217" si="82">U198+V198</f>
        <v>60</v>
      </c>
      <c r="X198" s="15">
        <f t="shared" ref="X198:X217" si="83">W198</f>
        <v>60</v>
      </c>
      <c r="Y198" s="47">
        <v>14.5</v>
      </c>
      <c r="Z198" s="16">
        <f t="shared" ref="Z198:Z217" si="84">IF(Y198&lt;23,0,IF(Y198&lt;23.5,60,IF(Y198&lt;24,61,IF(Y198&lt;25,62,IF(Y198&lt;26,63,IF(Y198&lt;27,64,IF(Y198&lt;28,65,IF(Y198&lt;29,66,IF(Y198&lt;30,67,IF(Y198&lt;31,68,IF(Y198&lt;32,69,IF(Y198&lt;33,70,IF(Y198&lt;40,71,)))))))))))))</f>
        <v>0</v>
      </c>
      <c r="AA198" s="16">
        <f t="shared" ref="AA198:AA217" si="85">IF(Y198&lt;-5,0,IF(Y198&lt;-4,1,IF(Y198&lt;-3,2,IF(Y198&lt;-2,3,IF(Y198&lt;-1.5,4,IF(Y198&lt;-1,5,IF(Y198&lt;-0.5,6,IF(Y198&lt;0,7,IF(Y198&lt;0.5,8,IF(Y198&lt;1,9,IF(Y198&lt;1.5,10,IF(Y198&lt;2,11,IF(Y198&lt;2.5,12,IF(Y198&lt;3,13,IF(Y198&lt;3.5,14,IF(Y198&lt;4,15,IF(Y198&lt;4.5,16,IF(Y198&lt;5,17,IF(Y198&lt;5.5,18,IF(Y198&lt;6,19,IF(Y198&lt;6.5,20,IF(Y198&lt;7,21,IF(Y198&lt;7.5,22,IF(Y198&lt;8,23,IF(Y198&lt;8.5,24,IF(Y198&lt;9,25,IF(Y198&lt;9.5,26,IF(Y198&lt;10,27,IF(Y198&lt;10.5,28,IF(Y198&lt;11,29,IF(Y198&lt;11.6,30,IF(Y198&lt;12,31,IF(Y198&lt;12.5,32,IF(Y198&lt;12.6,33,IF(Y198&lt;13,34,IF(Y198&lt;13.5,35,IF(Y198&lt;13.7,36,IF(Y198&lt;14,37,IF(Y198&lt;14.5,38,IF(Y198&lt;14.7,39,IF(Y198&lt;15,40,IF(Y198&lt;15.5,41,IF(Y198&lt;15.6,42,IF(Y198&lt;16,43,IF(Y198&lt;16.5,44,IF(Y198&lt;16.6,45,IF(Y198&lt;17,46,IF(Y198&lt;17.5,47,IF(Y198&lt;17.6,48,IF(Y198&lt;18,49,IF(Y198&lt;18.5,50,IF(Y198&lt;19,51,IF(Y198&lt;19.5,52,IF(Y198&lt;20,53,IF(Y198&lt;20.5,54,IF(Y198&lt;21,55,IF(Y198&lt;21.5,56,IF(Y198&lt;22,57,IF(Y198&lt;22.5,58,IF(Y198&lt;23,59,))))))))))))))))))))))))))))))))))))))))))))))))))))))))))))</f>
        <v>39</v>
      </c>
      <c r="AB198" s="16">
        <f t="shared" ref="AB198:AB217" si="86">Z198+AA198</f>
        <v>39</v>
      </c>
      <c r="AC198" s="15">
        <f t="shared" ref="AC198:AC217" si="87">AB198</f>
        <v>39</v>
      </c>
      <c r="AD198" s="18">
        <f t="shared" ref="AD198:AD217" si="88">H198+M198+S198+X198+AC198</f>
        <v>191</v>
      </c>
      <c r="AE198" s="19">
        <f t="shared" ref="AE198:AE217" si="89">AD198</f>
        <v>191</v>
      </c>
      <c r="AF198" s="19">
        <f t="shared" ref="AF198:AF217" si="90">IF(ISNUMBER(AE198),RANK(AE198,$AE$6:$AE$217,0),"")</f>
        <v>31</v>
      </c>
    </row>
    <row r="199" spans="1:34" x14ac:dyDescent="0.25">
      <c r="A199" s="43">
        <v>193</v>
      </c>
      <c r="B199" s="44" t="s">
        <v>377</v>
      </c>
      <c r="C199" s="45" t="s">
        <v>378</v>
      </c>
      <c r="D199" s="46">
        <v>6.9</v>
      </c>
      <c r="E199" s="14">
        <f t="shared" si="72"/>
        <v>59</v>
      </c>
      <c r="F199" s="14">
        <f t="shared" si="73"/>
        <v>0</v>
      </c>
      <c r="G199" s="14">
        <f t="shared" si="74"/>
        <v>59</v>
      </c>
      <c r="H199" s="15">
        <f t="shared" si="75"/>
        <v>59</v>
      </c>
      <c r="I199" s="47">
        <v>5</v>
      </c>
      <c r="J199" s="14">
        <f t="shared" si="76"/>
        <v>0</v>
      </c>
      <c r="K199" s="14">
        <f t="shared" si="77"/>
        <v>13</v>
      </c>
      <c r="L199" s="14">
        <f t="shared" si="78"/>
        <v>13</v>
      </c>
      <c r="M199" s="15">
        <f t="shared" si="79"/>
        <v>13</v>
      </c>
      <c r="N199" s="17"/>
      <c r="O199" s="17"/>
      <c r="P199" s="17"/>
      <c r="Q199" s="17"/>
      <c r="R199" s="17"/>
      <c r="S199" s="17"/>
      <c r="T199" s="50">
        <v>232</v>
      </c>
      <c r="U199" s="16">
        <f t="shared" si="80"/>
        <v>0</v>
      </c>
      <c r="V199" s="16">
        <f t="shared" si="81"/>
        <v>47</v>
      </c>
      <c r="W199" s="16">
        <f t="shared" si="82"/>
        <v>47</v>
      </c>
      <c r="X199" s="15">
        <f t="shared" si="83"/>
        <v>47</v>
      </c>
      <c r="Y199" s="47">
        <v>8</v>
      </c>
      <c r="Z199" s="16">
        <f t="shared" si="84"/>
        <v>0</v>
      </c>
      <c r="AA199" s="16">
        <f t="shared" si="85"/>
        <v>24</v>
      </c>
      <c r="AB199" s="16">
        <f t="shared" si="86"/>
        <v>24</v>
      </c>
      <c r="AC199" s="15">
        <f t="shared" si="87"/>
        <v>24</v>
      </c>
      <c r="AD199" s="18">
        <f t="shared" si="88"/>
        <v>143</v>
      </c>
      <c r="AE199" s="19">
        <f t="shared" si="89"/>
        <v>143</v>
      </c>
      <c r="AF199" s="19">
        <f t="shared" si="90"/>
        <v>130</v>
      </c>
      <c r="AH199">
        <f>SUM(H196:H199,M196:M199,X196:X199,AC195,AC197:AC199)</f>
        <v>604</v>
      </c>
    </row>
    <row r="200" spans="1:34" x14ac:dyDescent="0.25">
      <c r="A200" s="43">
        <v>194</v>
      </c>
      <c r="B200" s="44"/>
      <c r="C200" s="45"/>
      <c r="D200" s="46"/>
      <c r="E200" s="14">
        <f t="shared" si="72"/>
        <v>0</v>
      </c>
      <c r="F200" s="14">
        <f t="shared" si="73"/>
        <v>0</v>
      </c>
      <c r="G200" s="14">
        <f t="shared" si="74"/>
        <v>0</v>
      </c>
      <c r="H200" s="15">
        <f t="shared" si="75"/>
        <v>0</v>
      </c>
      <c r="I200" s="47"/>
      <c r="J200" s="14">
        <f t="shared" si="76"/>
        <v>0</v>
      </c>
      <c r="K200" s="14">
        <f t="shared" si="77"/>
        <v>0</v>
      </c>
      <c r="L200" s="14">
        <f t="shared" si="78"/>
        <v>0</v>
      </c>
      <c r="M200" s="15">
        <f t="shared" si="79"/>
        <v>0</v>
      </c>
      <c r="N200" s="17"/>
      <c r="O200" s="17"/>
      <c r="P200" s="17"/>
      <c r="Q200" s="17"/>
      <c r="R200" s="17"/>
      <c r="S200" s="17"/>
      <c r="T200" s="50"/>
      <c r="U200" s="16">
        <f t="shared" si="80"/>
        <v>0</v>
      </c>
      <c r="V200" s="16">
        <f t="shared" si="81"/>
        <v>0</v>
      </c>
      <c r="W200" s="16">
        <f t="shared" si="82"/>
        <v>0</v>
      </c>
      <c r="X200" s="15">
        <f t="shared" si="83"/>
        <v>0</v>
      </c>
      <c r="Y200" s="47"/>
      <c r="Z200" s="16">
        <f t="shared" si="84"/>
        <v>0</v>
      </c>
      <c r="AA200" s="16">
        <f t="shared" si="85"/>
        <v>8</v>
      </c>
      <c r="AB200" s="16">
        <f t="shared" si="86"/>
        <v>8</v>
      </c>
      <c r="AC200" s="15">
        <f t="shared" si="87"/>
        <v>8</v>
      </c>
      <c r="AD200" s="18">
        <f t="shared" si="88"/>
        <v>8</v>
      </c>
      <c r="AE200" s="19">
        <f t="shared" si="89"/>
        <v>8</v>
      </c>
      <c r="AF200" s="19">
        <f t="shared" si="90"/>
        <v>195</v>
      </c>
    </row>
    <row r="201" spans="1:34" x14ac:dyDescent="0.25">
      <c r="A201" s="43">
        <v>195</v>
      </c>
      <c r="B201" s="44"/>
      <c r="C201" s="45"/>
      <c r="D201" s="46"/>
      <c r="E201" s="14">
        <f t="shared" si="72"/>
        <v>0</v>
      </c>
      <c r="F201" s="14">
        <f t="shared" si="73"/>
        <v>0</v>
      </c>
      <c r="G201" s="14">
        <f t="shared" si="74"/>
        <v>0</v>
      </c>
      <c r="H201" s="15">
        <f t="shared" si="75"/>
        <v>0</v>
      </c>
      <c r="I201" s="47"/>
      <c r="J201" s="14">
        <f t="shared" si="76"/>
        <v>0</v>
      </c>
      <c r="K201" s="14">
        <f t="shared" si="77"/>
        <v>0</v>
      </c>
      <c r="L201" s="14">
        <f t="shared" si="78"/>
        <v>0</v>
      </c>
      <c r="M201" s="15">
        <f t="shared" si="79"/>
        <v>0</v>
      </c>
      <c r="N201" s="17"/>
      <c r="O201" s="17"/>
      <c r="P201" s="17"/>
      <c r="Q201" s="17"/>
      <c r="R201" s="17"/>
      <c r="S201" s="17"/>
      <c r="T201" s="50"/>
      <c r="U201" s="16">
        <f t="shared" si="80"/>
        <v>0</v>
      </c>
      <c r="V201" s="16">
        <f t="shared" si="81"/>
        <v>0</v>
      </c>
      <c r="W201" s="16">
        <f t="shared" si="82"/>
        <v>0</v>
      </c>
      <c r="X201" s="15">
        <f t="shared" si="83"/>
        <v>0</v>
      </c>
      <c r="Y201" s="47"/>
      <c r="Z201" s="16">
        <f t="shared" si="84"/>
        <v>0</v>
      </c>
      <c r="AA201" s="16">
        <f t="shared" si="85"/>
        <v>8</v>
      </c>
      <c r="AB201" s="16">
        <f t="shared" si="86"/>
        <v>8</v>
      </c>
      <c r="AC201" s="15">
        <f t="shared" si="87"/>
        <v>8</v>
      </c>
      <c r="AD201" s="18">
        <f t="shared" si="88"/>
        <v>8</v>
      </c>
      <c r="AE201" s="19">
        <f t="shared" si="89"/>
        <v>8</v>
      </c>
      <c r="AF201" s="19">
        <f t="shared" si="90"/>
        <v>195</v>
      </c>
    </row>
    <row r="202" spans="1:34" x14ac:dyDescent="0.25">
      <c r="A202" s="43">
        <v>196</v>
      </c>
      <c r="B202" s="44"/>
      <c r="C202" s="45"/>
      <c r="D202" s="46"/>
      <c r="E202" s="14">
        <f t="shared" si="72"/>
        <v>0</v>
      </c>
      <c r="F202" s="14">
        <f t="shared" si="73"/>
        <v>0</v>
      </c>
      <c r="G202" s="14">
        <f t="shared" si="74"/>
        <v>0</v>
      </c>
      <c r="H202" s="15">
        <f t="shared" si="75"/>
        <v>0</v>
      </c>
      <c r="I202" s="47"/>
      <c r="J202" s="14">
        <f t="shared" si="76"/>
        <v>0</v>
      </c>
      <c r="K202" s="14">
        <f t="shared" si="77"/>
        <v>0</v>
      </c>
      <c r="L202" s="14">
        <f t="shared" si="78"/>
        <v>0</v>
      </c>
      <c r="M202" s="15">
        <f t="shared" si="79"/>
        <v>0</v>
      </c>
      <c r="N202" s="17"/>
      <c r="O202" s="17"/>
      <c r="P202" s="17"/>
      <c r="Q202" s="17"/>
      <c r="R202" s="17"/>
      <c r="S202" s="17"/>
      <c r="T202" s="50"/>
      <c r="U202" s="16">
        <f t="shared" si="80"/>
        <v>0</v>
      </c>
      <c r="V202" s="16">
        <f t="shared" si="81"/>
        <v>0</v>
      </c>
      <c r="W202" s="16">
        <f t="shared" si="82"/>
        <v>0</v>
      </c>
      <c r="X202" s="15">
        <f t="shared" si="83"/>
        <v>0</v>
      </c>
      <c r="Y202" s="47"/>
      <c r="Z202" s="16">
        <f t="shared" si="84"/>
        <v>0</v>
      </c>
      <c r="AA202" s="16">
        <f t="shared" si="85"/>
        <v>8</v>
      </c>
      <c r="AB202" s="16">
        <f t="shared" si="86"/>
        <v>8</v>
      </c>
      <c r="AC202" s="15">
        <f t="shared" si="87"/>
        <v>8</v>
      </c>
      <c r="AD202" s="18">
        <f t="shared" si="88"/>
        <v>8</v>
      </c>
      <c r="AE202" s="19">
        <f t="shared" si="89"/>
        <v>8</v>
      </c>
      <c r="AF202" s="19">
        <f t="shared" si="90"/>
        <v>195</v>
      </c>
    </row>
    <row r="203" spans="1:34" x14ac:dyDescent="0.25">
      <c r="A203" s="43">
        <v>197</v>
      </c>
      <c r="B203" s="44"/>
      <c r="C203" s="45"/>
      <c r="D203" s="46"/>
      <c r="E203" s="14">
        <f t="shared" si="72"/>
        <v>0</v>
      </c>
      <c r="F203" s="14">
        <f t="shared" si="73"/>
        <v>0</v>
      </c>
      <c r="G203" s="14">
        <f t="shared" si="74"/>
        <v>0</v>
      </c>
      <c r="H203" s="15">
        <f t="shared" si="75"/>
        <v>0</v>
      </c>
      <c r="I203" s="47"/>
      <c r="J203" s="14">
        <f t="shared" si="76"/>
        <v>0</v>
      </c>
      <c r="K203" s="14">
        <f t="shared" si="77"/>
        <v>0</v>
      </c>
      <c r="L203" s="14">
        <f t="shared" si="78"/>
        <v>0</v>
      </c>
      <c r="M203" s="15">
        <f t="shared" si="79"/>
        <v>0</v>
      </c>
      <c r="N203" s="17"/>
      <c r="O203" s="17"/>
      <c r="P203" s="17"/>
      <c r="Q203" s="17"/>
      <c r="R203" s="17"/>
      <c r="S203" s="17"/>
      <c r="T203" s="50"/>
      <c r="U203" s="16">
        <f t="shared" si="80"/>
        <v>0</v>
      </c>
      <c r="V203" s="16">
        <f t="shared" si="81"/>
        <v>0</v>
      </c>
      <c r="W203" s="16">
        <f t="shared" si="82"/>
        <v>0</v>
      </c>
      <c r="X203" s="15">
        <f t="shared" si="83"/>
        <v>0</v>
      </c>
      <c r="Y203" s="47"/>
      <c r="Z203" s="16">
        <f t="shared" si="84"/>
        <v>0</v>
      </c>
      <c r="AA203" s="16">
        <f t="shared" si="85"/>
        <v>8</v>
      </c>
      <c r="AB203" s="16">
        <f t="shared" si="86"/>
        <v>8</v>
      </c>
      <c r="AC203" s="15">
        <f t="shared" si="87"/>
        <v>8</v>
      </c>
      <c r="AD203" s="18">
        <f t="shared" si="88"/>
        <v>8</v>
      </c>
      <c r="AE203" s="19">
        <f t="shared" si="89"/>
        <v>8</v>
      </c>
      <c r="AF203" s="19">
        <f t="shared" si="90"/>
        <v>195</v>
      </c>
    </row>
    <row r="204" spans="1:34" x14ac:dyDescent="0.25">
      <c r="A204" s="43">
        <v>198</v>
      </c>
      <c r="B204" s="44"/>
      <c r="C204" s="45"/>
      <c r="D204" s="46"/>
      <c r="E204" s="14">
        <f t="shared" si="72"/>
        <v>0</v>
      </c>
      <c r="F204" s="14">
        <f t="shared" si="73"/>
        <v>0</v>
      </c>
      <c r="G204" s="14">
        <f t="shared" si="74"/>
        <v>0</v>
      </c>
      <c r="H204" s="15">
        <f t="shared" si="75"/>
        <v>0</v>
      </c>
      <c r="I204" s="47"/>
      <c r="J204" s="14">
        <f t="shared" si="76"/>
        <v>0</v>
      </c>
      <c r="K204" s="14">
        <f t="shared" si="77"/>
        <v>0</v>
      </c>
      <c r="L204" s="14">
        <f t="shared" si="78"/>
        <v>0</v>
      </c>
      <c r="M204" s="15">
        <f t="shared" si="79"/>
        <v>0</v>
      </c>
      <c r="N204" s="17"/>
      <c r="O204" s="17"/>
      <c r="P204" s="17"/>
      <c r="Q204" s="17"/>
      <c r="R204" s="17"/>
      <c r="S204" s="17"/>
      <c r="T204" s="50"/>
      <c r="U204" s="16">
        <f t="shared" si="80"/>
        <v>0</v>
      </c>
      <c r="V204" s="16">
        <f t="shared" si="81"/>
        <v>0</v>
      </c>
      <c r="W204" s="16">
        <f t="shared" si="82"/>
        <v>0</v>
      </c>
      <c r="X204" s="15">
        <f t="shared" si="83"/>
        <v>0</v>
      </c>
      <c r="Y204" s="47"/>
      <c r="Z204" s="16">
        <f t="shared" si="84"/>
        <v>0</v>
      </c>
      <c r="AA204" s="16">
        <f t="shared" si="85"/>
        <v>8</v>
      </c>
      <c r="AB204" s="16">
        <f t="shared" si="86"/>
        <v>8</v>
      </c>
      <c r="AC204" s="15">
        <f t="shared" si="87"/>
        <v>8</v>
      </c>
      <c r="AD204" s="18">
        <f t="shared" si="88"/>
        <v>8</v>
      </c>
      <c r="AE204" s="19">
        <f t="shared" si="89"/>
        <v>8</v>
      </c>
      <c r="AF204" s="19">
        <f t="shared" si="90"/>
        <v>195</v>
      </c>
    </row>
    <row r="205" spans="1:34" x14ac:dyDescent="0.25">
      <c r="A205" s="43">
        <v>199</v>
      </c>
      <c r="B205" s="44"/>
      <c r="C205" s="45"/>
      <c r="D205" s="46"/>
      <c r="E205" s="14">
        <f t="shared" si="72"/>
        <v>0</v>
      </c>
      <c r="F205" s="14">
        <f t="shared" si="73"/>
        <v>0</v>
      </c>
      <c r="G205" s="14">
        <f t="shared" si="74"/>
        <v>0</v>
      </c>
      <c r="H205" s="15">
        <f t="shared" si="75"/>
        <v>0</v>
      </c>
      <c r="I205" s="47"/>
      <c r="J205" s="14">
        <f t="shared" si="76"/>
        <v>0</v>
      </c>
      <c r="K205" s="14">
        <f t="shared" si="77"/>
        <v>0</v>
      </c>
      <c r="L205" s="14">
        <f t="shared" si="78"/>
        <v>0</v>
      </c>
      <c r="M205" s="15">
        <f t="shared" si="79"/>
        <v>0</v>
      </c>
      <c r="N205" s="17"/>
      <c r="O205" s="17"/>
      <c r="P205" s="17"/>
      <c r="Q205" s="17"/>
      <c r="R205" s="17"/>
      <c r="S205" s="17"/>
      <c r="T205" s="50"/>
      <c r="U205" s="16">
        <f t="shared" si="80"/>
        <v>0</v>
      </c>
      <c r="V205" s="16">
        <f t="shared" si="81"/>
        <v>0</v>
      </c>
      <c r="W205" s="16">
        <f t="shared" si="82"/>
        <v>0</v>
      </c>
      <c r="X205" s="15">
        <f t="shared" si="83"/>
        <v>0</v>
      </c>
      <c r="Y205" s="47"/>
      <c r="Z205" s="16">
        <f t="shared" si="84"/>
        <v>0</v>
      </c>
      <c r="AA205" s="16">
        <f t="shared" si="85"/>
        <v>8</v>
      </c>
      <c r="AB205" s="16">
        <f t="shared" si="86"/>
        <v>8</v>
      </c>
      <c r="AC205" s="15">
        <f t="shared" si="87"/>
        <v>8</v>
      </c>
      <c r="AD205" s="18">
        <f t="shared" si="88"/>
        <v>8</v>
      </c>
      <c r="AE205" s="19">
        <f t="shared" si="89"/>
        <v>8</v>
      </c>
      <c r="AF205" s="19">
        <f t="shared" si="90"/>
        <v>195</v>
      </c>
    </row>
    <row r="206" spans="1:34" x14ac:dyDescent="0.25">
      <c r="A206" s="43">
        <v>200</v>
      </c>
      <c r="B206" s="44"/>
      <c r="C206" s="45"/>
      <c r="D206" s="46"/>
      <c r="E206" s="14">
        <f t="shared" si="72"/>
        <v>0</v>
      </c>
      <c r="F206" s="14">
        <f t="shared" si="73"/>
        <v>0</v>
      </c>
      <c r="G206" s="14">
        <f t="shared" si="74"/>
        <v>0</v>
      </c>
      <c r="H206" s="15">
        <f t="shared" si="75"/>
        <v>0</v>
      </c>
      <c r="I206" s="47"/>
      <c r="J206" s="14">
        <f t="shared" si="76"/>
        <v>0</v>
      </c>
      <c r="K206" s="14">
        <f t="shared" si="77"/>
        <v>0</v>
      </c>
      <c r="L206" s="14">
        <f t="shared" si="78"/>
        <v>0</v>
      </c>
      <c r="M206" s="15">
        <f t="shared" si="79"/>
        <v>0</v>
      </c>
      <c r="N206" s="17"/>
      <c r="O206" s="17"/>
      <c r="P206" s="17"/>
      <c r="Q206" s="17"/>
      <c r="R206" s="17"/>
      <c r="S206" s="17"/>
      <c r="T206" s="50"/>
      <c r="U206" s="16">
        <f t="shared" si="80"/>
        <v>0</v>
      </c>
      <c r="V206" s="16">
        <f t="shared" si="81"/>
        <v>0</v>
      </c>
      <c r="W206" s="16">
        <f t="shared" si="82"/>
        <v>0</v>
      </c>
      <c r="X206" s="15">
        <f t="shared" si="83"/>
        <v>0</v>
      </c>
      <c r="Y206" s="47"/>
      <c r="Z206" s="16">
        <f t="shared" si="84"/>
        <v>0</v>
      </c>
      <c r="AA206" s="16">
        <f t="shared" si="85"/>
        <v>8</v>
      </c>
      <c r="AB206" s="16">
        <f t="shared" si="86"/>
        <v>8</v>
      </c>
      <c r="AC206" s="15">
        <f t="shared" si="87"/>
        <v>8</v>
      </c>
      <c r="AD206" s="18">
        <f t="shared" si="88"/>
        <v>8</v>
      </c>
      <c r="AE206" s="19">
        <f t="shared" si="89"/>
        <v>8</v>
      </c>
      <c r="AF206" s="19">
        <f t="shared" si="90"/>
        <v>195</v>
      </c>
    </row>
    <row r="207" spans="1:34" x14ac:dyDescent="0.25">
      <c r="A207" s="43">
        <v>201</v>
      </c>
      <c r="B207" s="44"/>
      <c r="C207" s="45"/>
      <c r="D207" s="46"/>
      <c r="E207" s="14">
        <f t="shared" si="72"/>
        <v>0</v>
      </c>
      <c r="F207" s="14">
        <f t="shared" si="73"/>
        <v>0</v>
      </c>
      <c r="G207" s="14">
        <f t="shared" si="74"/>
        <v>0</v>
      </c>
      <c r="H207" s="15">
        <f t="shared" si="75"/>
        <v>0</v>
      </c>
      <c r="I207" s="47"/>
      <c r="J207" s="14">
        <f t="shared" si="76"/>
        <v>0</v>
      </c>
      <c r="K207" s="14">
        <f t="shared" si="77"/>
        <v>0</v>
      </c>
      <c r="L207" s="14">
        <f t="shared" si="78"/>
        <v>0</v>
      </c>
      <c r="M207" s="15">
        <f t="shared" si="79"/>
        <v>0</v>
      </c>
      <c r="N207" s="17"/>
      <c r="O207" s="17"/>
      <c r="P207" s="17"/>
      <c r="Q207" s="17"/>
      <c r="R207" s="17"/>
      <c r="S207" s="17"/>
      <c r="T207" s="50"/>
      <c r="U207" s="16">
        <f t="shared" si="80"/>
        <v>0</v>
      </c>
      <c r="V207" s="16">
        <f t="shared" si="81"/>
        <v>0</v>
      </c>
      <c r="W207" s="16">
        <f t="shared" si="82"/>
        <v>0</v>
      </c>
      <c r="X207" s="15">
        <f t="shared" si="83"/>
        <v>0</v>
      </c>
      <c r="Y207" s="47"/>
      <c r="Z207" s="16">
        <f t="shared" si="84"/>
        <v>0</v>
      </c>
      <c r="AA207" s="16">
        <f t="shared" si="85"/>
        <v>8</v>
      </c>
      <c r="AB207" s="16">
        <f t="shared" si="86"/>
        <v>8</v>
      </c>
      <c r="AC207" s="15">
        <f t="shared" si="87"/>
        <v>8</v>
      </c>
      <c r="AD207" s="18">
        <f t="shared" si="88"/>
        <v>8</v>
      </c>
      <c r="AE207" s="19">
        <f t="shared" si="89"/>
        <v>8</v>
      </c>
      <c r="AF207" s="19">
        <f t="shared" si="90"/>
        <v>195</v>
      </c>
    </row>
    <row r="208" spans="1:34" x14ac:dyDescent="0.25">
      <c r="A208" s="43">
        <v>202</v>
      </c>
      <c r="B208" s="44"/>
      <c r="C208" s="45"/>
      <c r="D208" s="46"/>
      <c r="E208" s="14">
        <f t="shared" si="72"/>
        <v>0</v>
      </c>
      <c r="F208" s="14">
        <f t="shared" si="73"/>
        <v>0</v>
      </c>
      <c r="G208" s="14">
        <f t="shared" si="74"/>
        <v>0</v>
      </c>
      <c r="H208" s="15">
        <f t="shared" si="75"/>
        <v>0</v>
      </c>
      <c r="I208" s="47"/>
      <c r="J208" s="14">
        <f t="shared" si="76"/>
        <v>0</v>
      </c>
      <c r="K208" s="14">
        <f t="shared" si="77"/>
        <v>0</v>
      </c>
      <c r="L208" s="14">
        <f t="shared" si="78"/>
        <v>0</v>
      </c>
      <c r="M208" s="15">
        <f t="shared" si="79"/>
        <v>0</v>
      </c>
      <c r="N208" s="17"/>
      <c r="O208" s="17"/>
      <c r="P208" s="17"/>
      <c r="Q208" s="17"/>
      <c r="R208" s="17"/>
      <c r="S208" s="17"/>
      <c r="T208" s="50"/>
      <c r="U208" s="16">
        <f t="shared" si="80"/>
        <v>0</v>
      </c>
      <c r="V208" s="16">
        <f t="shared" si="81"/>
        <v>0</v>
      </c>
      <c r="W208" s="16">
        <f t="shared" si="82"/>
        <v>0</v>
      </c>
      <c r="X208" s="15">
        <f t="shared" si="83"/>
        <v>0</v>
      </c>
      <c r="Y208" s="47"/>
      <c r="Z208" s="16">
        <f t="shared" si="84"/>
        <v>0</v>
      </c>
      <c r="AA208" s="16">
        <f t="shared" si="85"/>
        <v>8</v>
      </c>
      <c r="AB208" s="16">
        <f t="shared" si="86"/>
        <v>8</v>
      </c>
      <c r="AC208" s="15">
        <f t="shared" si="87"/>
        <v>8</v>
      </c>
      <c r="AD208" s="18">
        <f t="shared" si="88"/>
        <v>8</v>
      </c>
      <c r="AE208" s="19">
        <f t="shared" si="89"/>
        <v>8</v>
      </c>
      <c r="AF208" s="19">
        <f t="shared" si="90"/>
        <v>195</v>
      </c>
    </row>
    <row r="209" spans="1:32" x14ac:dyDescent="0.25">
      <c r="A209" s="43">
        <v>203</v>
      </c>
      <c r="B209" s="44"/>
      <c r="C209" s="45"/>
      <c r="D209" s="46"/>
      <c r="E209" s="14">
        <f t="shared" si="72"/>
        <v>0</v>
      </c>
      <c r="F209" s="14">
        <f t="shared" si="73"/>
        <v>0</v>
      </c>
      <c r="G209" s="14">
        <f t="shared" si="74"/>
        <v>0</v>
      </c>
      <c r="H209" s="15">
        <f t="shared" si="75"/>
        <v>0</v>
      </c>
      <c r="I209" s="47"/>
      <c r="J209" s="14">
        <f t="shared" si="76"/>
        <v>0</v>
      </c>
      <c r="K209" s="14">
        <f t="shared" si="77"/>
        <v>0</v>
      </c>
      <c r="L209" s="14">
        <f t="shared" si="78"/>
        <v>0</v>
      </c>
      <c r="M209" s="15">
        <f t="shared" si="79"/>
        <v>0</v>
      </c>
      <c r="N209" s="17"/>
      <c r="O209" s="17"/>
      <c r="P209" s="17"/>
      <c r="Q209" s="17"/>
      <c r="R209" s="17"/>
      <c r="S209" s="17"/>
      <c r="T209" s="50"/>
      <c r="U209" s="16">
        <f t="shared" si="80"/>
        <v>0</v>
      </c>
      <c r="V209" s="16">
        <f t="shared" si="81"/>
        <v>0</v>
      </c>
      <c r="W209" s="16">
        <f t="shared" si="82"/>
        <v>0</v>
      </c>
      <c r="X209" s="15">
        <f t="shared" si="83"/>
        <v>0</v>
      </c>
      <c r="Y209" s="47"/>
      <c r="Z209" s="16">
        <f t="shared" si="84"/>
        <v>0</v>
      </c>
      <c r="AA209" s="16">
        <f t="shared" si="85"/>
        <v>8</v>
      </c>
      <c r="AB209" s="16">
        <f t="shared" si="86"/>
        <v>8</v>
      </c>
      <c r="AC209" s="15">
        <f t="shared" si="87"/>
        <v>8</v>
      </c>
      <c r="AD209" s="18">
        <f t="shared" si="88"/>
        <v>8</v>
      </c>
      <c r="AE209" s="19">
        <f t="shared" si="89"/>
        <v>8</v>
      </c>
      <c r="AF209" s="19">
        <f t="shared" si="90"/>
        <v>195</v>
      </c>
    </row>
    <row r="210" spans="1:32" x14ac:dyDescent="0.25">
      <c r="A210" s="43">
        <v>204</v>
      </c>
      <c r="B210" s="44"/>
      <c r="C210" s="45"/>
      <c r="D210" s="46"/>
      <c r="E210" s="14">
        <f t="shared" si="72"/>
        <v>0</v>
      </c>
      <c r="F210" s="14">
        <f t="shared" si="73"/>
        <v>0</v>
      </c>
      <c r="G210" s="14">
        <f t="shared" si="74"/>
        <v>0</v>
      </c>
      <c r="H210" s="15">
        <f t="shared" si="75"/>
        <v>0</v>
      </c>
      <c r="I210" s="47"/>
      <c r="J210" s="14">
        <f t="shared" si="76"/>
        <v>0</v>
      </c>
      <c r="K210" s="14">
        <f t="shared" si="77"/>
        <v>0</v>
      </c>
      <c r="L210" s="14">
        <f t="shared" si="78"/>
        <v>0</v>
      </c>
      <c r="M210" s="15">
        <f t="shared" si="79"/>
        <v>0</v>
      </c>
      <c r="N210" s="17"/>
      <c r="O210" s="17"/>
      <c r="P210" s="17"/>
      <c r="Q210" s="17"/>
      <c r="R210" s="17"/>
      <c r="S210" s="17"/>
      <c r="T210" s="50"/>
      <c r="U210" s="16">
        <f t="shared" si="80"/>
        <v>0</v>
      </c>
      <c r="V210" s="16">
        <f t="shared" si="81"/>
        <v>0</v>
      </c>
      <c r="W210" s="16">
        <f t="shared" si="82"/>
        <v>0</v>
      </c>
      <c r="X210" s="15">
        <f t="shared" si="83"/>
        <v>0</v>
      </c>
      <c r="Y210" s="47"/>
      <c r="Z210" s="16">
        <f t="shared" si="84"/>
        <v>0</v>
      </c>
      <c r="AA210" s="16">
        <f t="shared" si="85"/>
        <v>8</v>
      </c>
      <c r="AB210" s="16">
        <f t="shared" si="86"/>
        <v>8</v>
      </c>
      <c r="AC210" s="15">
        <f t="shared" si="87"/>
        <v>8</v>
      </c>
      <c r="AD210" s="18">
        <f t="shared" si="88"/>
        <v>8</v>
      </c>
      <c r="AE210" s="19">
        <f t="shared" si="89"/>
        <v>8</v>
      </c>
      <c r="AF210" s="19">
        <f t="shared" si="90"/>
        <v>195</v>
      </c>
    </row>
    <row r="211" spans="1:32" x14ac:dyDescent="0.25">
      <c r="A211" s="43">
        <v>205</v>
      </c>
      <c r="B211" s="44"/>
      <c r="C211" s="45"/>
      <c r="D211" s="46"/>
      <c r="E211" s="14">
        <f t="shared" si="72"/>
        <v>0</v>
      </c>
      <c r="F211" s="14">
        <f t="shared" si="73"/>
        <v>0</v>
      </c>
      <c r="G211" s="14">
        <f t="shared" si="74"/>
        <v>0</v>
      </c>
      <c r="H211" s="15">
        <f t="shared" si="75"/>
        <v>0</v>
      </c>
      <c r="I211" s="47"/>
      <c r="J211" s="14">
        <f t="shared" si="76"/>
        <v>0</v>
      </c>
      <c r="K211" s="14">
        <f t="shared" si="77"/>
        <v>0</v>
      </c>
      <c r="L211" s="14">
        <f t="shared" si="78"/>
        <v>0</v>
      </c>
      <c r="M211" s="15">
        <f t="shared" si="79"/>
        <v>0</v>
      </c>
      <c r="N211" s="17"/>
      <c r="O211" s="17"/>
      <c r="P211" s="17"/>
      <c r="Q211" s="17"/>
      <c r="R211" s="17"/>
      <c r="S211" s="17"/>
      <c r="T211" s="50"/>
      <c r="U211" s="16">
        <f t="shared" si="80"/>
        <v>0</v>
      </c>
      <c r="V211" s="16">
        <f t="shared" si="81"/>
        <v>0</v>
      </c>
      <c r="W211" s="16">
        <f t="shared" si="82"/>
        <v>0</v>
      </c>
      <c r="X211" s="15">
        <f t="shared" si="83"/>
        <v>0</v>
      </c>
      <c r="Y211" s="47"/>
      <c r="Z211" s="16">
        <f t="shared" si="84"/>
        <v>0</v>
      </c>
      <c r="AA211" s="16">
        <f t="shared" si="85"/>
        <v>8</v>
      </c>
      <c r="AB211" s="16">
        <f t="shared" si="86"/>
        <v>8</v>
      </c>
      <c r="AC211" s="15">
        <f t="shared" si="87"/>
        <v>8</v>
      </c>
      <c r="AD211" s="18">
        <f t="shared" si="88"/>
        <v>8</v>
      </c>
      <c r="AE211" s="19">
        <f t="shared" si="89"/>
        <v>8</v>
      </c>
      <c r="AF211" s="19">
        <f t="shared" si="90"/>
        <v>195</v>
      </c>
    </row>
    <row r="212" spans="1:32" x14ac:dyDescent="0.25">
      <c r="A212" s="43">
        <v>206</v>
      </c>
      <c r="B212" s="44"/>
      <c r="C212" s="45"/>
      <c r="D212" s="46"/>
      <c r="E212" s="14">
        <f t="shared" si="72"/>
        <v>0</v>
      </c>
      <c r="F212" s="14">
        <f t="shared" si="73"/>
        <v>0</v>
      </c>
      <c r="G212" s="14">
        <f t="shared" si="74"/>
        <v>0</v>
      </c>
      <c r="H212" s="15">
        <f t="shared" si="75"/>
        <v>0</v>
      </c>
      <c r="I212" s="47"/>
      <c r="J212" s="14">
        <f t="shared" si="76"/>
        <v>0</v>
      </c>
      <c r="K212" s="14">
        <f t="shared" si="77"/>
        <v>0</v>
      </c>
      <c r="L212" s="14">
        <f t="shared" si="78"/>
        <v>0</v>
      </c>
      <c r="M212" s="15">
        <f t="shared" si="79"/>
        <v>0</v>
      </c>
      <c r="N212" s="17"/>
      <c r="O212" s="17"/>
      <c r="P212" s="17"/>
      <c r="Q212" s="17"/>
      <c r="R212" s="17"/>
      <c r="S212" s="17"/>
      <c r="T212" s="50"/>
      <c r="U212" s="16">
        <f t="shared" si="80"/>
        <v>0</v>
      </c>
      <c r="V212" s="16">
        <f t="shared" si="81"/>
        <v>0</v>
      </c>
      <c r="W212" s="16">
        <f t="shared" si="82"/>
        <v>0</v>
      </c>
      <c r="X212" s="15">
        <f t="shared" si="83"/>
        <v>0</v>
      </c>
      <c r="Y212" s="47"/>
      <c r="Z212" s="16">
        <f t="shared" si="84"/>
        <v>0</v>
      </c>
      <c r="AA212" s="16">
        <f t="shared" si="85"/>
        <v>8</v>
      </c>
      <c r="AB212" s="16">
        <f t="shared" si="86"/>
        <v>8</v>
      </c>
      <c r="AC212" s="15">
        <f t="shared" si="87"/>
        <v>8</v>
      </c>
      <c r="AD212" s="18">
        <f t="shared" si="88"/>
        <v>8</v>
      </c>
      <c r="AE212" s="19">
        <f t="shared" si="89"/>
        <v>8</v>
      </c>
      <c r="AF212" s="19">
        <f t="shared" si="90"/>
        <v>195</v>
      </c>
    </row>
    <row r="213" spans="1:32" x14ac:dyDescent="0.25">
      <c r="A213" s="43">
        <v>207</v>
      </c>
      <c r="B213" s="44"/>
      <c r="C213" s="45"/>
      <c r="D213" s="46"/>
      <c r="E213" s="14">
        <f t="shared" si="72"/>
        <v>0</v>
      </c>
      <c r="F213" s="14">
        <f t="shared" si="73"/>
        <v>0</v>
      </c>
      <c r="G213" s="14">
        <f t="shared" si="74"/>
        <v>0</v>
      </c>
      <c r="H213" s="15">
        <f t="shared" si="75"/>
        <v>0</v>
      </c>
      <c r="I213" s="47"/>
      <c r="J213" s="14">
        <f t="shared" si="76"/>
        <v>0</v>
      </c>
      <c r="K213" s="14">
        <f t="shared" si="77"/>
        <v>0</v>
      </c>
      <c r="L213" s="14">
        <f t="shared" si="78"/>
        <v>0</v>
      </c>
      <c r="M213" s="15">
        <f t="shared" si="79"/>
        <v>0</v>
      </c>
      <c r="N213" s="17"/>
      <c r="O213" s="17"/>
      <c r="P213" s="17"/>
      <c r="Q213" s="17"/>
      <c r="R213" s="17"/>
      <c r="S213" s="17"/>
      <c r="T213" s="50"/>
      <c r="U213" s="16">
        <f t="shared" si="80"/>
        <v>0</v>
      </c>
      <c r="V213" s="16">
        <f t="shared" si="81"/>
        <v>0</v>
      </c>
      <c r="W213" s="16">
        <f t="shared" si="82"/>
        <v>0</v>
      </c>
      <c r="X213" s="15">
        <f t="shared" si="83"/>
        <v>0</v>
      </c>
      <c r="Y213" s="47"/>
      <c r="Z213" s="16">
        <f t="shared" si="84"/>
        <v>0</v>
      </c>
      <c r="AA213" s="16">
        <f t="shared" si="85"/>
        <v>8</v>
      </c>
      <c r="AB213" s="16">
        <f t="shared" si="86"/>
        <v>8</v>
      </c>
      <c r="AC213" s="15">
        <f t="shared" si="87"/>
        <v>8</v>
      </c>
      <c r="AD213" s="18">
        <f t="shared" si="88"/>
        <v>8</v>
      </c>
      <c r="AE213" s="19">
        <f t="shared" si="89"/>
        <v>8</v>
      </c>
      <c r="AF213" s="19">
        <f t="shared" si="90"/>
        <v>195</v>
      </c>
    </row>
    <row r="214" spans="1:32" x14ac:dyDescent="0.25">
      <c r="A214" s="43">
        <v>208</v>
      </c>
      <c r="B214" s="44"/>
      <c r="C214" s="45"/>
      <c r="D214" s="46"/>
      <c r="E214" s="14">
        <f t="shared" si="72"/>
        <v>0</v>
      </c>
      <c r="F214" s="14">
        <f t="shared" si="73"/>
        <v>0</v>
      </c>
      <c r="G214" s="14">
        <f t="shared" si="74"/>
        <v>0</v>
      </c>
      <c r="H214" s="15">
        <f t="shared" si="75"/>
        <v>0</v>
      </c>
      <c r="I214" s="47"/>
      <c r="J214" s="14">
        <f t="shared" si="76"/>
        <v>0</v>
      </c>
      <c r="K214" s="14">
        <f t="shared" si="77"/>
        <v>0</v>
      </c>
      <c r="L214" s="14">
        <f t="shared" si="78"/>
        <v>0</v>
      </c>
      <c r="M214" s="15">
        <f t="shared" si="79"/>
        <v>0</v>
      </c>
      <c r="N214" s="17"/>
      <c r="O214" s="17"/>
      <c r="P214" s="17"/>
      <c r="Q214" s="17"/>
      <c r="R214" s="17"/>
      <c r="S214" s="17"/>
      <c r="T214" s="50"/>
      <c r="U214" s="16">
        <f t="shared" si="80"/>
        <v>0</v>
      </c>
      <c r="V214" s="16">
        <f t="shared" si="81"/>
        <v>0</v>
      </c>
      <c r="W214" s="16">
        <f t="shared" si="82"/>
        <v>0</v>
      </c>
      <c r="X214" s="15">
        <f t="shared" si="83"/>
        <v>0</v>
      </c>
      <c r="Y214" s="47"/>
      <c r="Z214" s="16">
        <f t="shared" si="84"/>
        <v>0</v>
      </c>
      <c r="AA214" s="16">
        <f t="shared" si="85"/>
        <v>8</v>
      </c>
      <c r="AB214" s="16">
        <f t="shared" si="86"/>
        <v>8</v>
      </c>
      <c r="AC214" s="15">
        <f t="shared" si="87"/>
        <v>8</v>
      </c>
      <c r="AD214" s="18">
        <f t="shared" si="88"/>
        <v>8</v>
      </c>
      <c r="AE214" s="19">
        <f t="shared" si="89"/>
        <v>8</v>
      </c>
      <c r="AF214" s="19">
        <f t="shared" si="90"/>
        <v>195</v>
      </c>
    </row>
    <row r="215" spans="1:32" x14ac:dyDescent="0.25">
      <c r="A215" s="43">
        <v>209</v>
      </c>
      <c r="B215" s="44"/>
      <c r="C215" s="45"/>
      <c r="D215" s="46"/>
      <c r="E215" s="14">
        <f t="shared" si="72"/>
        <v>0</v>
      </c>
      <c r="F215" s="14">
        <f t="shared" si="73"/>
        <v>0</v>
      </c>
      <c r="G215" s="14">
        <f t="shared" si="74"/>
        <v>0</v>
      </c>
      <c r="H215" s="15">
        <f t="shared" si="75"/>
        <v>0</v>
      </c>
      <c r="I215" s="47"/>
      <c r="J215" s="14">
        <f t="shared" si="76"/>
        <v>0</v>
      </c>
      <c r="K215" s="14">
        <f t="shared" si="77"/>
        <v>0</v>
      </c>
      <c r="L215" s="14">
        <f t="shared" si="78"/>
        <v>0</v>
      </c>
      <c r="M215" s="15">
        <f t="shared" si="79"/>
        <v>0</v>
      </c>
      <c r="N215" s="17"/>
      <c r="O215" s="17"/>
      <c r="P215" s="17"/>
      <c r="Q215" s="17"/>
      <c r="R215" s="17"/>
      <c r="S215" s="17"/>
      <c r="T215" s="50"/>
      <c r="U215" s="16">
        <f t="shared" si="80"/>
        <v>0</v>
      </c>
      <c r="V215" s="16">
        <f t="shared" si="81"/>
        <v>0</v>
      </c>
      <c r="W215" s="16">
        <f t="shared" si="82"/>
        <v>0</v>
      </c>
      <c r="X215" s="15">
        <f t="shared" si="83"/>
        <v>0</v>
      </c>
      <c r="Y215" s="47"/>
      <c r="Z215" s="16">
        <f t="shared" si="84"/>
        <v>0</v>
      </c>
      <c r="AA215" s="16">
        <f t="shared" si="85"/>
        <v>8</v>
      </c>
      <c r="AB215" s="16">
        <f t="shared" si="86"/>
        <v>8</v>
      </c>
      <c r="AC215" s="15">
        <f t="shared" si="87"/>
        <v>8</v>
      </c>
      <c r="AD215" s="18">
        <f t="shared" si="88"/>
        <v>8</v>
      </c>
      <c r="AE215" s="19">
        <f t="shared" si="89"/>
        <v>8</v>
      </c>
      <c r="AF215" s="19">
        <f t="shared" si="90"/>
        <v>195</v>
      </c>
    </row>
    <row r="216" spans="1:32" x14ac:dyDescent="0.25">
      <c r="A216" s="43">
        <v>210</v>
      </c>
      <c r="B216" s="44"/>
      <c r="C216" s="45"/>
      <c r="D216" s="46"/>
      <c r="E216" s="14">
        <f t="shared" si="72"/>
        <v>0</v>
      </c>
      <c r="F216" s="14">
        <f t="shared" si="73"/>
        <v>0</v>
      </c>
      <c r="G216" s="14">
        <f t="shared" si="74"/>
        <v>0</v>
      </c>
      <c r="H216" s="15">
        <f t="shared" si="75"/>
        <v>0</v>
      </c>
      <c r="I216" s="47"/>
      <c r="J216" s="14">
        <f t="shared" si="76"/>
        <v>0</v>
      </c>
      <c r="K216" s="14">
        <f t="shared" si="77"/>
        <v>0</v>
      </c>
      <c r="L216" s="14">
        <f t="shared" si="78"/>
        <v>0</v>
      </c>
      <c r="M216" s="15">
        <f t="shared" si="79"/>
        <v>0</v>
      </c>
      <c r="N216" s="17"/>
      <c r="O216" s="17"/>
      <c r="P216" s="17"/>
      <c r="Q216" s="17"/>
      <c r="R216" s="17"/>
      <c r="S216" s="17"/>
      <c r="T216" s="50"/>
      <c r="U216" s="16">
        <f t="shared" si="80"/>
        <v>0</v>
      </c>
      <c r="V216" s="16">
        <f t="shared" si="81"/>
        <v>0</v>
      </c>
      <c r="W216" s="16">
        <f t="shared" si="82"/>
        <v>0</v>
      </c>
      <c r="X216" s="15">
        <f t="shared" si="83"/>
        <v>0</v>
      </c>
      <c r="Y216" s="47"/>
      <c r="Z216" s="16">
        <f t="shared" si="84"/>
        <v>0</v>
      </c>
      <c r="AA216" s="16">
        <f t="shared" si="85"/>
        <v>8</v>
      </c>
      <c r="AB216" s="16">
        <f t="shared" si="86"/>
        <v>8</v>
      </c>
      <c r="AC216" s="15">
        <f t="shared" si="87"/>
        <v>8</v>
      </c>
      <c r="AD216" s="18">
        <f t="shared" si="88"/>
        <v>8</v>
      </c>
      <c r="AE216" s="19">
        <f t="shared" si="89"/>
        <v>8</v>
      </c>
      <c r="AF216" s="19">
        <f t="shared" si="90"/>
        <v>195</v>
      </c>
    </row>
    <row r="217" spans="1:32" x14ac:dyDescent="0.25">
      <c r="A217" s="43">
        <v>211</v>
      </c>
      <c r="B217" s="44"/>
      <c r="C217" s="45"/>
      <c r="D217" s="46"/>
      <c r="E217" s="14">
        <f t="shared" si="72"/>
        <v>0</v>
      </c>
      <c r="F217" s="14">
        <f t="shared" si="73"/>
        <v>0</v>
      </c>
      <c r="G217" s="14">
        <f t="shared" si="74"/>
        <v>0</v>
      </c>
      <c r="H217" s="15">
        <f t="shared" si="75"/>
        <v>0</v>
      </c>
      <c r="I217" s="47"/>
      <c r="J217" s="14">
        <f t="shared" si="76"/>
        <v>0</v>
      </c>
      <c r="K217" s="14">
        <f t="shared" si="77"/>
        <v>0</v>
      </c>
      <c r="L217" s="14">
        <f t="shared" si="78"/>
        <v>0</v>
      </c>
      <c r="M217" s="15">
        <f t="shared" si="79"/>
        <v>0</v>
      </c>
      <c r="N217" s="17"/>
      <c r="O217" s="17"/>
      <c r="P217" s="17"/>
      <c r="Q217" s="17"/>
      <c r="R217" s="17"/>
      <c r="S217" s="17"/>
      <c r="T217" s="50"/>
      <c r="U217" s="16">
        <f t="shared" si="80"/>
        <v>0</v>
      </c>
      <c r="V217" s="16">
        <f t="shared" si="81"/>
        <v>0</v>
      </c>
      <c r="W217" s="16">
        <f t="shared" si="82"/>
        <v>0</v>
      </c>
      <c r="X217" s="15">
        <f t="shared" si="83"/>
        <v>0</v>
      </c>
      <c r="Y217" s="47"/>
      <c r="Z217" s="16">
        <f t="shared" si="84"/>
        <v>0</v>
      </c>
      <c r="AA217" s="16">
        <f t="shared" si="85"/>
        <v>8</v>
      </c>
      <c r="AB217" s="16">
        <f t="shared" si="86"/>
        <v>8</v>
      </c>
      <c r="AC217" s="15">
        <f t="shared" si="87"/>
        <v>8</v>
      </c>
      <c r="AD217" s="18">
        <f t="shared" si="88"/>
        <v>8</v>
      </c>
      <c r="AE217" s="19">
        <f t="shared" si="89"/>
        <v>8</v>
      </c>
      <c r="AF217" s="19">
        <f t="shared" si="90"/>
        <v>195</v>
      </c>
    </row>
    <row r="218" spans="1:32" x14ac:dyDescent="0.25">
      <c r="U218" s="11"/>
      <c r="V218" s="11"/>
    </row>
    <row r="219" spans="1:32" x14ac:dyDescent="0.25">
      <c r="U219" s="11"/>
      <c r="V219" s="11"/>
    </row>
    <row r="220" spans="1:32" x14ac:dyDescent="0.25">
      <c r="U220" s="11"/>
      <c r="V220" s="11"/>
    </row>
    <row r="221" spans="1:32" x14ac:dyDescent="0.25">
      <c r="U221" s="11"/>
      <c r="V221" s="11"/>
    </row>
    <row r="222" spans="1:32" x14ac:dyDescent="0.25">
      <c r="U222" s="11"/>
      <c r="V222" s="11"/>
    </row>
    <row r="223" spans="1:32" x14ac:dyDescent="0.25">
      <c r="U223" s="11"/>
      <c r="V223" s="11"/>
    </row>
    <row r="224" spans="1:32" x14ac:dyDescent="0.25">
      <c r="U224" s="11"/>
      <c r="V224" s="11"/>
    </row>
    <row r="225" spans="8:31" x14ac:dyDescent="0.25">
      <c r="U225" s="11"/>
      <c r="V225" s="11"/>
    </row>
    <row r="226" spans="8:31" x14ac:dyDescent="0.25">
      <c r="U226" s="11"/>
      <c r="V226" s="11"/>
    </row>
    <row r="227" spans="8:31" x14ac:dyDescent="0.25">
      <c r="U227" s="11"/>
      <c r="V227" s="11"/>
    </row>
    <row r="228" spans="8:31" x14ac:dyDescent="0.25">
      <c r="U228" s="11"/>
      <c r="V228" s="11"/>
    </row>
    <row r="230" spans="8:31" x14ac:dyDescent="0.25">
      <c r="H230" s="64">
        <f>H89+H88+H87+H86</f>
        <v>213</v>
      </c>
      <c r="M230" s="64">
        <f>M90+M89+M87+M86</f>
        <v>121</v>
      </c>
      <c r="X230" s="64">
        <f>X90+X89+X88+X87</f>
        <v>229</v>
      </c>
      <c r="AC230" s="64">
        <f>AC90+AC89+AC87+AC86</f>
        <v>205</v>
      </c>
      <c r="AE230" s="65">
        <f>H230+M230+X230+AC230</f>
        <v>768</v>
      </c>
    </row>
  </sheetData>
  <mergeCells count="6">
    <mergeCell ref="A1:AF1"/>
    <mergeCell ref="A3:A4"/>
    <mergeCell ref="B3:B4"/>
    <mergeCell ref="C3:C4"/>
    <mergeCell ref="AE3:AE4"/>
    <mergeCell ref="AF3:AF4"/>
  </mergeCells>
  <pageMargins left="0.27559055118110237" right="0.27559055118110237" top="0.27559055118110237" bottom="0.27559055118110237" header="0.31496062992125984" footer="0.31496062992125984"/>
  <pageSetup paperSize="9" fitToHeight="0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3"/>
  <sheetViews>
    <sheetView workbookViewId="0">
      <selection sqref="A1:AF2"/>
    </sheetView>
  </sheetViews>
  <sheetFormatPr defaultRowHeight="15" x14ac:dyDescent="0.25"/>
  <cols>
    <col min="1" max="1" width="7.5703125" customWidth="1"/>
    <col min="2" max="2" width="32.5703125" customWidth="1"/>
    <col min="3" max="3" width="13.28515625" customWidth="1"/>
    <col min="4" max="4" width="14.85546875" customWidth="1"/>
    <col min="5" max="5" width="10.7109375" customWidth="1"/>
  </cols>
  <sheetData>
    <row r="1" spans="1:9" x14ac:dyDescent="0.25">
      <c r="A1" s="251" t="s">
        <v>440</v>
      </c>
      <c r="B1" s="251"/>
      <c r="C1" s="251"/>
      <c r="D1" s="251"/>
      <c r="E1" s="251"/>
      <c r="F1" s="92"/>
      <c r="G1" s="92"/>
      <c r="H1" s="92"/>
      <c r="I1" s="92"/>
    </row>
    <row r="2" spans="1:9" x14ac:dyDescent="0.25">
      <c r="A2" s="251" t="s">
        <v>441</v>
      </c>
      <c r="B2" s="251"/>
      <c r="C2" s="251"/>
      <c r="D2" s="251"/>
      <c r="E2" s="251"/>
      <c r="F2" s="92"/>
      <c r="G2" s="92"/>
      <c r="H2" s="92"/>
      <c r="I2" s="92"/>
    </row>
    <row r="3" spans="1:9" ht="23.25" customHeight="1" x14ac:dyDescent="0.25">
      <c r="A3" s="281" t="s">
        <v>436</v>
      </c>
      <c r="B3" s="281"/>
      <c r="C3" s="281"/>
      <c r="D3" s="281"/>
      <c r="E3" s="281"/>
    </row>
    <row r="4" spans="1:9" ht="7.5" customHeight="1" x14ac:dyDescent="0.25"/>
    <row r="5" spans="1:9" ht="36" x14ac:dyDescent="0.25">
      <c r="A5" s="85" t="s">
        <v>56</v>
      </c>
      <c r="B5" s="86" t="s">
        <v>437</v>
      </c>
      <c r="C5" s="86" t="s">
        <v>44</v>
      </c>
      <c r="D5" s="86" t="s">
        <v>60</v>
      </c>
      <c r="E5" s="86" t="s">
        <v>61</v>
      </c>
    </row>
    <row r="6" spans="1:9" ht="17.100000000000001" customHeight="1" x14ac:dyDescent="0.25">
      <c r="A6" s="282" t="s">
        <v>438</v>
      </c>
      <c r="B6" s="283"/>
      <c r="C6" s="283"/>
      <c r="D6" s="283"/>
      <c r="E6" s="284"/>
    </row>
    <row r="7" spans="1:9" ht="17.100000000000001" customHeight="1" x14ac:dyDescent="0.25">
      <c r="A7" s="87">
        <v>1</v>
      </c>
      <c r="B7" s="89" t="s">
        <v>138</v>
      </c>
      <c r="C7" s="87">
        <v>32</v>
      </c>
      <c r="D7" s="87">
        <v>240</v>
      </c>
      <c r="E7" s="87">
        <v>1</v>
      </c>
    </row>
    <row r="8" spans="1:9" ht="17.100000000000001" customHeight="1" x14ac:dyDescent="0.25">
      <c r="A8" s="87">
        <v>2</v>
      </c>
      <c r="B8" s="89" t="s">
        <v>150</v>
      </c>
      <c r="C8" s="87">
        <v>30</v>
      </c>
      <c r="D8" s="87">
        <v>230</v>
      </c>
      <c r="E8" s="87">
        <v>2</v>
      </c>
    </row>
    <row r="9" spans="1:9" ht="17.100000000000001" customHeight="1" x14ac:dyDescent="0.25">
      <c r="A9" s="87">
        <v>3</v>
      </c>
      <c r="B9" s="89" t="s">
        <v>443</v>
      </c>
      <c r="C9" s="87">
        <v>31</v>
      </c>
      <c r="D9" s="87">
        <v>210</v>
      </c>
      <c r="E9" s="87">
        <v>3</v>
      </c>
    </row>
    <row r="10" spans="1:9" ht="17.100000000000001" customHeight="1" x14ac:dyDescent="0.25">
      <c r="A10" s="285" t="s">
        <v>439</v>
      </c>
      <c r="B10" s="286"/>
      <c r="C10" s="286"/>
      <c r="D10" s="286"/>
      <c r="E10" s="287"/>
    </row>
    <row r="11" spans="1:9" ht="17.100000000000001" customHeight="1" x14ac:dyDescent="0.25">
      <c r="A11" s="88">
        <v>1</v>
      </c>
      <c r="B11" s="90" t="s">
        <v>442</v>
      </c>
      <c r="C11" s="91">
        <v>27</v>
      </c>
      <c r="D11" s="91">
        <v>235</v>
      </c>
      <c r="E11" s="91">
        <v>1</v>
      </c>
    </row>
    <row r="12" spans="1:9" ht="17.100000000000001" customHeight="1" x14ac:dyDescent="0.25">
      <c r="A12" s="88">
        <v>2</v>
      </c>
      <c r="B12" s="90" t="s">
        <v>109</v>
      </c>
      <c r="C12" s="91">
        <v>5</v>
      </c>
      <c r="D12" s="91">
        <v>234</v>
      </c>
      <c r="E12" s="91">
        <v>2</v>
      </c>
    </row>
    <row r="13" spans="1:9" ht="17.100000000000001" customHeight="1" x14ac:dyDescent="0.25">
      <c r="A13" s="88">
        <v>3</v>
      </c>
      <c r="B13" s="90" t="s">
        <v>96</v>
      </c>
      <c r="C13" s="91">
        <v>47</v>
      </c>
      <c r="D13" s="91">
        <v>229</v>
      </c>
      <c r="E13" s="91">
        <v>3</v>
      </c>
    </row>
  </sheetData>
  <mergeCells count="5">
    <mergeCell ref="A3:E3"/>
    <mergeCell ref="A6:E6"/>
    <mergeCell ref="A10:E10"/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P58"/>
  <sheetViews>
    <sheetView zoomScale="60" zoomScaleNormal="60" workbookViewId="0">
      <selection activeCell="AK35" sqref="AK35"/>
    </sheetView>
  </sheetViews>
  <sheetFormatPr defaultRowHeight="15" x14ac:dyDescent="0.25"/>
  <cols>
    <col min="1" max="1" width="4.7109375" style="39" customWidth="1"/>
    <col min="2" max="2" width="7.42578125" style="39" customWidth="1"/>
    <col min="3" max="3" width="7.7109375" style="39" customWidth="1"/>
    <col min="4" max="4" width="7.7109375" customWidth="1"/>
    <col min="5" max="5" width="7.7109375" style="39" customWidth="1"/>
    <col min="6" max="6" width="7.7109375" customWidth="1"/>
    <col min="7" max="7" width="7.7109375" style="39" customWidth="1"/>
    <col min="8" max="8" width="7.7109375" customWidth="1"/>
    <col min="9" max="9" width="7.7109375" style="39" customWidth="1"/>
    <col min="10" max="10" width="7.7109375" customWidth="1"/>
    <col min="11" max="11" width="7.7109375" style="39" customWidth="1"/>
    <col min="12" max="12" width="7.7109375" customWidth="1"/>
    <col min="13" max="13" width="7.7109375" style="39" customWidth="1"/>
    <col min="14" max="14" width="7.7109375" customWidth="1"/>
    <col min="15" max="15" width="7.7109375" style="39" customWidth="1"/>
    <col min="16" max="16" width="7.7109375" customWidth="1"/>
    <col min="17" max="17" width="7.7109375" style="39" customWidth="1"/>
    <col min="18" max="18" width="7.7109375" customWidth="1"/>
    <col min="19" max="19" width="7.7109375" style="39" customWidth="1"/>
    <col min="20" max="20" width="7.7109375" customWidth="1"/>
    <col min="21" max="21" width="7.7109375" style="39" customWidth="1"/>
    <col min="22" max="22" width="7.7109375" customWidth="1"/>
    <col min="23" max="23" width="7.7109375" style="39" customWidth="1"/>
    <col min="24" max="24" width="7.7109375" customWidth="1"/>
    <col min="25" max="25" width="7.7109375" style="39" customWidth="1"/>
    <col min="26" max="26" width="7.7109375" customWidth="1"/>
    <col min="27" max="27" width="7.7109375" style="39" customWidth="1"/>
    <col min="28" max="28" width="7.7109375" customWidth="1"/>
    <col min="29" max="29" width="7.7109375" style="39" customWidth="1"/>
    <col min="30" max="30" width="7.7109375" customWidth="1"/>
    <col min="31" max="31" width="7.7109375" style="39" customWidth="1"/>
    <col min="32" max="32" width="7.7109375" customWidth="1"/>
    <col min="33" max="33" width="7.7109375" style="39" customWidth="1"/>
    <col min="34" max="34" width="7.7109375" customWidth="1"/>
    <col min="35" max="35" width="7.7109375" style="39" customWidth="1"/>
    <col min="36" max="36" width="7.7109375" customWidth="1"/>
    <col min="37" max="37" width="7.7109375" style="39" customWidth="1"/>
    <col min="38" max="38" width="7.7109375" customWidth="1"/>
    <col min="39" max="39" width="12.7109375" hidden="1" customWidth="1"/>
    <col min="40" max="40" width="10.85546875" customWidth="1"/>
    <col min="41" max="41" width="10.5703125" customWidth="1"/>
  </cols>
  <sheetData>
    <row r="1" spans="1:42" x14ac:dyDescent="0.25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</row>
    <row r="2" spans="1:42" x14ac:dyDescent="0.25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</row>
    <row r="3" spans="1:42" ht="24" customHeight="1" x14ac:dyDescent="0.35">
      <c r="A3" s="252" t="s">
        <v>449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</row>
    <row r="4" spans="1:42" ht="24" customHeight="1" x14ac:dyDescent="0.25">
      <c r="A4" s="70"/>
      <c r="B4" s="70"/>
      <c r="C4" s="70"/>
      <c r="D4" s="70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</row>
    <row r="5" spans="1:42" ht="19.5" customHeight="1" x14ac:dyDescent="0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</row>
    <row r="6" spans="1:42" ht="57" customHeight="1" x14ac:dyDescent="0.25">
      <c r="A6" s="226" t="s">
        <v>56</v>
      </c>
      <c r="B6" s="226" t="s">
        <v>41</v>
      </c>
      <c r="C6" s="237" t="s">
        <v>453</v>
      </c>
      <c r="D6" s="237"/>
      <c r="E6" s="237"/>
      <c r="F6" s="237"/>
      <c r="G6" s="238" t="s">
        <v>452</v>
      </c>
      <c r="H6" s="238"/>
      <c r="I6" s="238"/>
      <c r="J6" s="238"/>
      <c r="K6" s="239" t="s">
        <v>457</v>
      </c>
      <c r="L6" s="239"/>
      <c r="M6" s="239"/>
      <c r="N6" s="239"/>
      <c r="O6" s="229" t="s">
        <v>455</v>
      </c>
      <c r="P6" s="229"/>
      <c r="Q6" s="229"/>
      <c r="R6" s="229"/>
      <c r="S6" s="236" t="s">
        <v>456</v>
      </c>
      <c r="T6" s="236"/>
      <c r="U6" s="236"/>
      <c r="V6" s="236"/>
      <c r="W6" s="237" t="s">
        <v>454</v>
      </c>
      <c r="X6" s="237"/>
      <c r="Y6" s="237"/>
      <c r="Z6" s="237"/>
      <c r="AA6" s="238" t="s">
        <v>446</v>
      </c>
      <c r="AB6" s="238"/>
      <c r="AC6" s="238"/>
      <c r="AD6" s="238"/>
      <c r="AE6" s="239" t="s">
        <v>447</v>
      </c>
      <c r="AF6" s="239"/>
      <c r="AG6" s="239"/>
      <c r="AH6" s="239"/>
      <c r="AI6" s="229" t="s">
        <v>448</v>
      </c>
      <c r="AJ6" s="229"/>
      <c r="AK6" s="229"/>
      <c r="AL6" s="229"/>
      <c r="AM6" s="227" t="s">
        <v>24</v>
      </c>
      <c r="AN6" s="228" t="s">
        <v>55</v>
      </c>
      <c r="AO6" s="228" t="s">
        <v>27</v>
      </c>
      <c r="AP6" s="225" t="s">
        <v>41</v>
      </c>
    </row>
    <row r="7" spans="1:42" ht="28.5" customHeight="1" x14ac:dyDescent="0.25">
      <c r="A7" s="226"/>
      <c r="B7" s="226"/>
      <c r="C7" s="244" t="s">
        <v>444</v>
      </c>
      <c r="D7" s="244"/>
      <c r="E7" s="244" t="s">
        <v>445</v>
      </c>
      <c r="F7" s="244"/>
      <c r="G7" s="233" t="s">
        <v>444</v>
      </c>
      <c r="H7" s="233"/>
      <c r="I7" s="233" t="s">
        <v>445</v>
      </c>
      <c r="J7" s="233"/>
      <c r="K7" s="240" t="s">
        <v>444</v>
      </c>
      <c r="L7" s="240"/>
      <c r="M7" s="240" t="s">
        <v>445</v>
      </c>
      <c r="N7" s="240"/>
      <c r="O7" s="230" t="s">
        <v>444</v>
      </c>
      <c r="P7" s="230"/>
      <c r="Q7" s="230" t="s">
        <v>445</v>
      </c>
      <c r="R7" s="230"/>
      <c r="S7" s="248" t="s">
        <v>444</v>
      </c>
      <c r="T7" s="248"/>
      <c r="U7" s="248" t="s">
        <v>445</v>
      </c>
      <c r="V7" s="248"/>
      <c r="W7" s="243" t="s">
        <v>444</v>
      </c>
      <c r="X7" s="243"/>
      <c r="Y7" s="244" t="s">
        <v>445</v>
      </c>
      <c r="Z7" s="244"/>
      <c r="AA7" s="233" t="s">
        <v>444</v>
      </c>
      <c r="AB7" s="233"/>
      <c r="AC7" s="233" t="s">
        <v>445</v>
      </c>
      <c r="AD7" s="233"/>
      <c r="AE7" s="240" t="s">
        <v>444</v>
      </c>
      <c r="AF7" s="240"/>
      <c r="AG7" s="240" t="s">
        <v>445</v>
      </c>
      <c r="AH7" s="240"/>
      <c r="AI7" s="230" t="s">
        <v>444</v>
      </c>
      <c r="AJ7" s="230"/>
      <c r="AK7" s="230" t="s">
        <v>445</v>
      </c>
      <c r="AL7" s="230"/>
      <c r="AM7" s="227"/>
      <c r="AN7" s="228"/>
      <c r="AO7" s="228"/>
      <c r="AP7" s="225"/>
    </row>
    <row r="8" spans="1:42" ht="11.25" customHeight="1" x14ac:dyDescent="0.25">
      <c r="A8" s="226"/>
      <c r="B8" s="226"/>
      <c r="C8" s="247" t="s">
        <v>61</v>
      </c>
      <c r="D8" s="246" t="s">
        <v>3</v>
      </c>
      <c r="E8" s="247" t="s">
        <v>61</v>
      </c>
      <c r="F8" s="246" t="s">
        <v>3</v>
      </c>
      <c r="G8" s="234" t="s">
        <v>61</v>
      </c>
      <c r="H8" s="253" t="s">
        <v>3</v>
      </c>
      <c r="I8" s="234" t="s">
        <v>61</v>
      </c>
      <c r="J8" s="235" t="s">
        <v>3</v>
      </c>
      <c r="K8" s="241" t="s">
        <v>61</v>
      </c>
      <c r="L8" s="242" t="s">
        <v>3</v>
      </c>
      <c r="M8" s="241" t="s">
        <v>61</v>
      </c>
      <c r="N8" s="242" t="s">
        <v>3</v>
      </c>
      <c r="O8" s="231" t="s">
        <v>61</v>
      </c>
      <c r="P8" s="232" t="s">
        <v>3</v>
      </c>
      <c r="Q8" s="231" t="s">
        <v>61</v>
      </c>
      <c r="R8" s="232" t="s">
        <v>3</v>
      </c>
      <c r="S8" s="249" t="s">
        <v>61</v>
      </c>
      <c r="T8" s="250" t="s">
        <v>3</v>
      </c>
      <c r="U8" s="249" t="s">
        <v>61</v>
      </c>
      <c r="V8" s="250" t="s">
        <v>3</v>
      </c>
      <c r="W8" s="245" t="s">
        <v>61</v>
      </c>
      <c r="X8" s="246" t="s">
        <v>3</v>
      </c>
      <c r="Y8" s="247" t="s">
        <v>61</v>
      </c>
      <c r="Z8" s="246" t="s">
        <v>3</v>
      </c>
      <c r="AA8" s="234" t="s">
        <v>61</v>
      </c>
      <c r="AB8" s="235" t="s">
        <v>3</v>
      </c>
      <c r="AC8" s="234" t="s">
        <v>61</v>
      </c>
      <c r="AD8" s="235" t="s">
        <v>3</v>
      </c>
      <c r="AE8" s="241" t="s">
        <v>61</v>
      </c>
      <c r="AF8" s="242" t="s">
        <v>3</v>
      </c>
      <c r="AG8" s="241" t="s">
        <v>61</v>
      </c>
      <c r="AH8" s="242" t="s">
        <v>3</v>
      </c>
      <c r="AI8" s="231" t="s">
        <v>61</v>
      </c>
      <c r="AJ8" s="232" t="s">
        <v>3</v>
      </c>
      <c r="AK8" s="231" t="s">
        <v>61</v>
      </c>
      <c r="AL8" s="232" t="s">
        <v>3</v>
      </c>
      <c r="AM8" s="227"/>
      <c r="AN8" s="228"/>
      <c r="AO8" s="228"/>
      <c r="AP8" s="225"/>
    </row>
    <row r="9" spans="1:42" x14ac:dyDescent="0.25">
      <c r="A9" s="226"/>
      <c r="B9" s="226"/>
      <c r="C9" s="247"/>
      <c r="D9" s="246"/>
      <c r="E9" s="247"/>
      <c r="F9" s="246"/>
      <c r="G9" s="234"/>
      <c r="H9" s="254"/>
      <c r="I9" s="234"/>
      <c r="J9" s="235"/>
      <c r="K9" s="241"/>
      <c r="L9" s="242"/>
      <c r="M9" s="241"/>
      <c r="N9" s="242"/>
      <c r="O9" s="231"/>
      <c r="P9" s="232"/>
      <c r="Q9" s="231"/>
      <c r="R9" s="232"/>
      <c r="S9" s="249"/>
      <c r="T9" s="250"/>
      <c r="U9" s="249"/>
      <c r="V9" s="250"/>
      <c r="W9" s="245"/>
      <c r="X9" s="246"/>
      <c r="Y9" s="247"/>
      <c r="Z9" s="246"/>
      <c r="AA9" s="234"/>
      <c r="AB9" s="235"/>
      <c r="AC9" s="234"/>
      <c r="AD9" s="235"/>
      <c r="AE9" s="241"/>
      <c r="AF9" s="242"/>
      <c r="AG9" s="241"/>
      <c r="AH9" s="242"/>
      <c r="AI9" s="231"/>
      <c r="AJ9" s="232"/>
      <c r="AK9" s="231"/>
      <c r="AL9" s="232"/>
      <c r="AM9" s="227"/>
      <c r="AN9" s="228"/>
      <c r="AO9" s="228"/>
      <c r="AP9" s="225"/>
    </row>
    <row r="10" spans="1:42" x14ac:dyDescent="0.25">
      <c r="A10" s="95"/>
      <c r="B10" s="95"/>
      <c r="C10" s="96"/>
      <c r="D10" s="97"/>
      <c r="E10" s="96"/>
      <c r="F10" s="97"/>
      <c r="G10" s="98"/>
      <c r="H10" s="99"/>
      <c r="I10" s="98"/>
      <c r="J10" s="99"/>
      <c r="K10" s="100"/>
      <c r="L10" s="101"/>
      <c r="M10" s="100"/>
      <c r="N10" s="101"/>
      <c r="O10" s="102"/>
      <c r="P10" s="103"/>
      <c r="Q10" s="102"/>
      <c r="R10" s="103"/>
      <c r="S10" s="104"/>
      <c r="T10" s="105"/>
      <c r="U10" s="104"/>
      <c r="V10" s="105"/>
      <c r="W10" s="106"/>
      <c r="X10" s="97"/>
      <c r="Y10" s="96"/>
      <c r="Z10" s="97"/>
      <c r="AA10" s="98"/>
      <c r="AB10" s="99"/>
      <c r="AC10" s="98"/>
      <c r="AD10" s="99"/>
      <c r="AE10" s="100"/>
      <c r="AF10" s="101"/>
      <c r="AG10" s="100"/>
      <c r="AH10" s="101"/>
      <c r="AI10" s="102"/>
      <c r="AJ10" s="103"/>
      <c r="AK10" s="102"/>
      <c r="AL10" s="103"/>
      <c r="AM10" s="107"/>
      <c r="AN10" s="108"/>
      <c r="AO10" s="108"/>
      <c r="AP10" s="132"/>
    </row>
    <row r="11" spans="1:42" ht="21" customHeight="1" x14ac:dyDescent="0.25">
      <c r="A11" s="45">
        <v>1</v>
      </c>
      <c r="B11" s="133">
        <v>5</v>
      </c>
      <c r="C11" s="109">
        <v>34</v>
      </c>
      <c r="D11" s="110">
        <f t="shared" ref="D11:D58" si="0">IF(C11&lt;1,0,IF(C11&lt;3,50,IF(C11&lt;5,48,IF(C11&lt;7,46,IF(C11&lt;8,44,IF(C11&lt;9,43,IF(C11&lt;10,42,IF(C11&lt;11,41,IF(C11&lt;12,40,IF(C11&lt;13,39,IF(C11&lt;14,38,IF(C11&lt;15,37,IF(C11&lt;16,36,IF(C11&lt;17,35,IF(C11&lt;18,34,IF(C11&lt;19,33,IF(C11&lt;20,32,IF(C11&lt;21,31,IF(C11&lt;22,30,IF(C11&lt;23,29,IF(C11&lt;24,28,IF(C11&lt;25,27,IF(C11&lt;26,26,IF(C11&lt;27,25,IF(C11&lt;28,24,IF(C11&lt;29,23,IF(C11&lt;30,22,IF(C11&lt;31,21,IF(C11&lt;32,20,IF(C11&lt;33,19,IF(C11&lt;34,18,IF(C11&lt;35,17,IF(C11&lt;36,16,IF(C11&lt;37,15,IF(C11&lt;38,14,IF(C11&lt;39,13,IF(C11&lt;40,12,IF(C11&lt;41,11,IF(C11&lt;42,10,IF(C11&lt;43,9,IF(C11&lt;44,8,IF(C11&lt;45,7,IF(C11&lt;46,6,IF(C11&lt;47,5,IF(C11&lt;48,4,IF(C11&lt;49,3,IF(C11&lt;50,2,IF(C11&lt;51,1,IF(C11&lt;52,1,)))))))))))))))))))))))))))))))))))))))))))))))))</f>
        <v>17</v>
      </c>
      <c r="E11" s="109">
        <v>18</v>
      </c>
      <c r="F11" s="110">
        <f t="shared" ref="F11:F58" si="1">IF(E11&lt;1,0,IF(E11&lt;3,50,IF(E11&lt;5,48,IF(E11&lt;7,46,IF(E11&lt;8,44,IF(E11&lt;9,43,IF(E11&lt;10,42,IF(E11&lt;11,41,IF(E11&lt;12,40,IF(E11&lt;13,39,IF(E11&lt;14,38,IF(E11&lt;15,37,IF(E11&lt;16,36,IF(E11&lt;17,35,IF(E11&lt;18,34,IF(E11&lt;19,33,IF(E11&lt;20,32,IF(E11&lt;21,31,IF(E11&lt;22,30,IF(E11&lt;23,29,IF(E11&lt;24,28,IF(E11&lt;25,27,IF(E11&lt;26,26,IF(E11&lt;27,25,IF(E11&lt;28,24,IF(E11&lt;29,23,IF(E11&lt;30,22,IF(E11&lt;31,21,IF(E11&lt;32,20,IF(E11&lt;33,19,IF(E11&lt;34,18,IF(E11&lt;35,17,IF(E11&lt;36,16,IF(E11&lt;37,15,IF(E11&lt;38,14,IF(E11&lt;39,13,IF(E11&lt;40,12,IF(E11&lt;41,11,IF(E11&lt;42,10,IF(E11&lt;43,9,IF(E11&lt;44,8,IF(E11&lt;45,7,IF(E11&lt;46,6,IF(E11&lt;47,5,IF(E11&lt;48,4,IF(E11&lt;49,3,IF(E11&lt;50,2,IF(E11&lt;51,1,IF(E11&lt;52,1,)))))))))))))))))))))))))))))))))))))))))))))))))</f>
        <v>33</v>
      </c>
      <c r="G11" s="111">
        <v>10</v>
      </c>
      <c r="H11" s="112">
        <f t="shared" ref="H11:H58" si="2">IF(G11&lt;1,0,IF(G11&lt;3,50,IF(G11&lt;5,48,IF(G11&lt;7,46,IF(G11&lt;8,44,IF(G11&lt;9,43,IF(G11&lt;10,42,IF(G11&lt;11,41,IF(G11&lt;12,40,IF(G11&lt;13,39,IF(G11&lt;14,38,IF(G11&lt;15,37,IF(G11&lt;16,36,IF(G11&lt;17,35,IF(G11&lt;18,34,IF(G11&lt;19,33,IF(G11&lt;20,32,IF(G11&lt;21,31,IF(G11&lt;22,30,IF(G11&lt;23,29,IF(G11&lt;24,28,IF(G11&lt;25,27,IF(G11&lt;26,26,IF(G11&lt;27,25,IF(G11&lt;28,24,IF(G11&lt;29,23,IF(G11&lt;30,22,IF(G11&lt;31,21,IF(G11&lt;32,20,IF(G11&lt;33,19,IF(G11&lt;34,18,IF(G11&lt;35,17,IF(G11&lt;36,16,IF(G11&lt;37,15,IF(G11&lt;38,14,IF(G11&lt;39,13,IF(G11&lt;40,12,IF(G11&lt;41,11,IF(G11&lt;42,10,IF(G11&lt;43,9,IF(G11&lt;44,8,IF(G11&lt;45,7,IF(G11&lt;46,6,IF(G11&lt;47,5,IF(G11&lt;48,4,IF(G11&lt;49,3,IF(G11&lt;50,2,IF(G11&lt;51,1,IF(G11&lt;52,1,)))))))))))))))))))))))))))))))))))))))))))))))))</f>
        <v>41</v>
      </c>
      <c r="I11" s="111">
        <v>20</v>
      </c>
      <c r="J11" s="112">
        <f t="shared" ref="J11:J58" si="3">IF(I11&lt;1,0,IF(I11&lt;3,50,IF(I11&lt;5,48,IF(I11&lt;7,46,IF(I11&lt;8,44,IF(I11&lt;9,43,IF(I11&lt;10,42,IF(I11&lt;11,41,IF(I11&lt;12,40,IF(I11&lt;13,39,IF(I11&lt;14,38,IF(I11&lt;15,37,IF(I11&lt;16,36,IF(I11&lt;17,35,IF(I11&lt;18,34,IF(I11&lt;19,33,IF(I11&lt;20,32,IF(I11&lt;21,31,IF(I11&lt;22,30,IF(I11&lt;23,29,IF(I11&lt;24,28,IF(I11&lt;25,27,IF(I11&lt;26,26,IF(I11&lt;27,25,IF(I11&lt;28,24,IF(I11&lt;29,23,IF(I11&lt;30,22,IF(I11&lt;31,21,IF(I11&lt;32,20,IF(I11&lt;33,19,IF(I11&lt;34,18,IF(I11&lt;35,17,IF(I11&lt;36,16,IF(I11&lt;37,15,IF(I11&lt;38,14,IF(I11&lt;39,13,IF(I11&lt;40,12,IF(I11&lt;41,11,IF(I11&lt;42,10,IF(I11&lt;43,9,IF(I11&lt;44,8,IF(I11&lt;45,7,IF(I11&lt;46,6,IF(I11&lt;47,5,IF(I11&lt;48,4,IF(I11&lt;49,3,IF(I11&lt;50,2,IF(I11&lt;51,1,IF(I11&lt;52,1,)))))))))))))))))))))))))))))))))))))))))))))))))</f>
        <v>31</v>
      </c>
      <c r="K11" s="113">
        <v>23</v>
      </c>
      <c r="L11" s="114">
        <f t="shared" ref="L11:L58" si="4">IF(K11&lt;1,0,IF(K11&lt;3,50,IF(K11&lt;5,48,IF(K11&lt;7,46,IF(K11&lt;8,44,IF(K11&lt;9,43,IF(K11&lt;10,42,IF(K11&lt;11,41,IF(K11&lt;12,40,IF(K11&lt;13,39,IF(K11&lt;14,38,IF(K11&lt;15,37,IF(K11&lt;16,36,IF(K11&lt;17,35,IF(K11&lt;18,34,IF(K11&lt;19,33,IF(K11&lt;20,32,IF(K11&lt;21,31,IF(K11&lt;22,30,IF(K11&lt;23,29,IF(K11&lt;24,28,IF(K11&lt;25,27,IF(K11&lt;26,26,IF(K11&lt;27,25,IF(K11&lt;28,24,IF(K11&lt;29,23,IF(K11&lt;30,22,IF(K11&lt;31,21,IF(K11&lt;32,20,IF(K11&lt;33,19,IF(K11&lt;34,18,IF(K11&lt;35,17,IF(K11&lt;36,16,IF(K11&lt;37,15,IF(K11&lt;38,14,IF(K11&lt;39,13,IF(K11&lt;40,12,IF(K11&lt;41,11,IF(K11&lt;42,10,IF(K11&lt;43,9,IF(K11&lt;44,8,IF(K11&lt;45,7,IF(K11&lt;46,6,IF(K11&lt;47,5,IF(K11&lt;48,4,IF(K11&lt;49,3,IF(K11&lt;50,2,IF(K11&lt;51,1,IF(K11&lt;52,1,)))))))))))))))))))))))))))))))))))))))))))))))))</f>
        <v>28</v>
      </c>
      <c r="M11" s="113">
        <v>24</v>
      </c>
      <c r="N11" s="114">
        <f t="shared" ref="N11:N58" si="5">IF(M11&lt;1,0,IF(M11&lt;3,50,IF(M11&lt;5,48,IF(M11&lt;7,46,IF(M11&lt;8,44,IF(M11&lt;9,43,IF(M11&lt;10,42,IF(M11&lt;11,41,IF(M11&lt;12,40,IF(M11&lt;13,39,IF(M11&lt;14,38,IF(M11&lt;15,37,IF(M11&lt;16,36,IF(M11&lt;17,35,IF(M11&lt;18,34,IF(M11&lt;19,33,IF(M11&lt;20,32,IF(M11&lt;21,31,IF(M11&lt;22,30,IF(M11&lt;23,29,IF(M11&lt;24,28,IF(M11&lt;25,27,IF(M11&lt;26,26,IF(M11&lt;27,25,IF(M11&lt;28,24,IF(M11&lt;29,23,IF(M11&lt;30,22,IF(M11&lt;31,21,IF(M11&lt;32,20,IF(M11&lt;33,19,IF(M11&lt;34,18,IF(M11&lt;35,17,IF(M11&lt;36,16,IF(M11&lt;37,15,IF(M11&lt;38,14,IF(M11&lt;39,13,IF(M11&lt;40,12,IF(M11&lt;41,11,IF(M11&lt;42,10,IF(M11&lt;43,9,IF(M11&lt;44,8,IF(M11&lt;45,7,IF(M11&lt;46,6,IF(M11&lt;47,5,IF(M11&lt;48,4,IF(M11&lt;49,3,IF(M11&lt;50,2,IF(M11&lt;51,1,IF(M11&lt;52,1,)))))))))))))))))))))))))))))))))))))))))))))))))</f>
        <v>27</v>
      </c>
      <c r="O11" s="115">
        <v>10</v>
      </c>
      <c r="P11" s="116">
        <f t="shared" ref="P11:P58" si="6">IF(O11&lt;1,0,IF(O11&lt;3,50,IF(O11&lt;5,48,IF(O11&lt;7,46,IF(O11&lt;8,44,IF(O11&lt;9,43,IF(O11&lt;10,42,IF(O11&lt;11,41,IF(O11&lt;12,40,IF(O11&lt;13,39,IF(O11&lt;14,38,IF(O11&lt;15,37,IF(O11&lt;16,36,IF(O11&lt;17,35,IF(O11&lt;18,34,IF(O11&lt;19,33,IF(O11&lt;20,32,IF(O11&lt;21,31,IF(O11&lt;22,30,IF(O11&lt;23,29,IF(O11&lt;24,28,IF(O11&lt;25,27,IF(O11&lt;26,26,IF(O11&lt;27,25,IF(O11&lt;28,24,IF(O11&lt;29,23,IF(O11&lt;30,22,IF(O11&lt;31,21,IF(O11&lt;32,20,IF(O11&lt;33,19,IF(O11&lt;34,18,IF(O11&lt;35,17,IF(O11&lt;36,16,IF(O11&lt;37,15,IF(O11&lt;38,14,IF(O11&lt;39,13,IF(O11&lt;40,12,IF(O11&lt;41,11,IF(O11&lt;42,10,IF(O11&lt;43,9,IF(O11&lt;44,8,IF(O11&lt;45,7,IF(O11&lt;46,6,IF(O11&lt;47,5,IF(O11&lt;48,4,IF(O11&lt;49,3,IF(O11&lt;50,2,IF(O11&lt;51,1,IF(O11&lt;52,1,)))))))))))))))))))))))))))))))))))))))))))))))))</f>
        <v>41</v>
      </c>
      <c r="Q11" s="115">
        <v>9</v>
      </c>
      <c r="R11" s="116">
        <f t="shared" ref="R11:R58" si="7">IF(Q11&lt;1,0,IF(Q11&lt;3,50,IF(Q11&lt;5,48,IF(Q11&lt;7,46,IF(Q11&lt;8,44,IF(Q11&lt;9,43,IF(Q11&lt;10,42,IF(Q11&lt;11,41,IF(Q11&lt;12,40,IF(Q11&lt;13,39,IF(Q11&lt;14,38,IF(Q11&lt;15,37,IF(Q11&lt;16,36,IF(Q11&lt;17,35,IF(Q11&lt;18,34,IF(Q11&lt;19,33,IF(Q11&lt;20,32,IF(Q11&lt;21,31,IF(Q11&lt;22,30,IF(Q11&lt;23,29,IF(Q11&lt;24,28,IF(Q11&lt;25,27,IF(Q11&lt;26,26,IF(Q11&lt;27,25,IF(Q11&lt;28,24,IF(Q11&lt;29,23,IF(Q11&lt;30,22,IF(Q11&lt;31,21,IF(Q11&lt;32,20,IF(Q11&lt;33,19,IF(Q11&lt;34,18,IF(Q11&lt;35,17,IF(Q11&lt;36,16,IF(Q11&lt;37,15,IF(Q11&lt;38,14,IF(Q11&lt;39,13,IF(Q11&lt;40,12,IF(Q11&lt;41,11,IF(Q11&lt;42,10,IF(Q11&lt;43,9,IF(Q11&lt;44,8,IF(Q11&lt;45,7,IF(Q11&lt;46,6,IF(Q11&lt;47,5,IF(Q11&lt;48,4,IF(Q11&lt;49,3,IF(Q11&lt;50,2,IF(Q11&lt;51,1,IF(Q11&lt;52,1,)))))))))))))))))))))))))))))))))))))))))))))))))</f>
        <v>42</v>
      </c>
      <c r="S11" s="117">
        <v>18</v>
      </c>
      <c r="T11" s="118">
        <f t="shared" ref="T11:T58" si="8">IF(S11&lt;1,0,IF(S11&lt;3,50,IF(S11&lt;5,48,IF(S11&lt;7,46,IF(S11&lt;8,44,IF(S11&lt;9,43,IF(S11&lt;10,42,IF(S11&lt;11,41,IF(S11&lt;12,40,IF(S11&lt;13,39,IF(S11&lt;14,38,IF(S11&lt;15,37,IF(S11&lt;16,36,IF(S11&lt;17,35,IF(S11&lt;18,34,IF(S11&lt;19,33,IF(S11&lt;20,32,IF(S11&lt;21,31,IF(S11&lt;22,30,IF(S11&lt;23,29,IF(S11&lt;24,28,IF(S11&lt;25,27,IF(S11&lt;26,26,IF(S11&lt;27,25,IF(S11&lt;28,24,IF(S11&lt;29,23,IF(S11&lt;30,22,IF(S11&lt;31,21,IF(S11&lt;32,20,IF(S11&lt;33,19,IF(S11&lt;34,18,IF(S11&lt;35,17,IF(S11&lt;36,16,IF(S11&lt;37,15,IF(S11&lt;38,14,IF(S11&lt;39,13,IF(S11&lt;40,12,IF(S11&lt;41,11,IF(S11&lt;42,10,IF(S11&lt;43,9,IF(S11&lt;44,8,IF(S11&lt;45,7,IF(S11&lt;46,6,IF(S11&lt;47,5,IF(S11&lt;48,4,IF(S11&lt;49,3,IF(S11&lt;50,2,IF(S11&lt;51,1,IF(S11&lt;52,1,)))))))))))))))))))))))))))))))))))))))))))))))))</f>
        <v>33</v>
      </c>
      <c r="U11" s="117">
        <v>8</v>
      </c>
      <c r="V11" s="118">
        <f t="shared" ref="V11:V58" si="9">IF(U11&lt;1,0,IF(U11&lt;3,50,IF(U11&lt;5,48,IF(U11&lt;7,46,IF(U11&lt;8,44,IF(U11&lt;9,43,IF(U11&lt;10,42,IF(U11&lt;11,41,IF(U11&lt;12,40,IF(U11&lt;13,39,IF(U11&lt;14,38,IF(U11&lt;15,37,IF(U11&lt;16,36,IF(U11&lt;17,35,IF(U11&lt;18,34,IF(U11&lt;19,33,IF(U11&lt;20,32,IF(U11&lt;21,31,IF(U11&lt;22,30,IF(U11&lt;23,29,IF(U11&lt;24,28,IF(U11&lt;25,27,IF(U11&lt;26,26,IF(U11&lt;27,25,IF(U11&lt;28,24,IF(U11&lt;29,23,IF(U11&lt;30,22,IF(U11&lt;31,21,IF(U11&lt;32,20,IF(U11&lt;33,19,IF(U11&lt;34,18,IF(U11&lt;35,17,IF(U11&lt;36,16,IF(U11&lt;37,15,IF(U11&lt;38,14,IF(U11&lt;39,13,IF(U11&lt;40,12,IF(U11&lt;41,11,IF(U11&lt;42,10,IF(U11&lt;43,9,IF(U11&lt;44,8,IF(U11&lt;45,7,IF(U11&lt;46,6,IF(U11&lt;47,5,IF(U11&lt;48,4,IF(U11&lt;49,3,IF(U11&lt;50,2,IF(U11&lt;51,1,IF(U11&lt;52,1,)))))))))))))))))))))))))))))))))))))))))))))))))</f>
        <v>43</v>
      </c>
      <c r="W11" s="119">
        <v>23</v>
      </c>
      <c r="X11" s="110">
        <f t="shared" ref="X11:X58" si="10">IF(W11&lt;1,0,IF(W11&lt;3,50,IF(W11&lt;5,48,IF(W11&lt;7,46,IF(W11&lt;8,44,IF(W11&lt;9,43,IF(W11&lt;10,42,IF(W11&lt;11,41,IF(W11&lt;12,40,IF(W11&lt;13,39,IF(W11&lt;14,38,IF(W11&lt;15,37,IF(W11&lt;16,36,IF(W11&lt;17,35,IF(W11&lt;18,34,IF(W11&lt;19,33,IF(W11&lt;20,32,IF(W11&lt;21,31,IF(W11&lt;22,30,IF(W11&lt;23,29,IF(W11&lt;24,28,IF(W11&lt;25,27,IF(W11&lt;26,26,IF(W11&lt;27,25,IF(W11&lt;28,24,IF(W11&lt;29,23,IF(W11&lt;30,22,IF(W11&lt;31,21,IF(W11&lt;32,20,IF(W11&lt;33,19,IF(W11&lt;34,18,IF(W11&lt;35,17,IF(W11&lt;36,16,IF(W11&lt;37,15,IF(W11&lt;38,14,IF(W11&lt;39,13,IF(W11&lt;40,12,IF(W11&lt;41,11,IF(W11&lt;42,10,IF(W11&lt;43,9,IF(W11&lt;44,8,IF(W11&lt;45,7,IF(W11&lt;46,6,IF(W11&lt;47,5,IF(W11&lt;48,4,IF(W11&lt;49,3,IF(W11&lt;50,2,IF(W11&lt;51,1,IF(W11&lt;52,1,)))))))))))))))))))))))))))))))))))))))))))))))))</f>
        <v>28</v>
      </c>
      <c r="Y11" s="109">
        <v>12</v>
      </c>
      <c r="Z11" s="110">
        <f t="shared" ref="Z11:Z58" si="11">IF(Y11&lt;1,0,IF(Y11&lt;3,50,IF(Y11&lt;5,48,IF(Y11&lt;7,46,IF(Y11&lt;8,44,IF(Y11&lt;9,43,IF(Y11&lt;10,42,IF(Y11&lt;11,41,IF(Y11&lt;12,40,IF(Y11&lt;13,39,IF(Y11&lt;14,38,IF(Y11&lt;15,37,IF(Y11&lt;16,36,IF(Y11&lt;17,35,IF(Y11&lt;18,34,IF(Y11&lt;19,33,IF(Y11&lt;20,32,IF(Y11&lt;21,31,IF(Y11&lt;22,30,IF(Y11&lt;23,29,IF(Y11&lt;24,28,IF(Y11&lt;25,27,IF(Y11&lt;26,26,IF(Y11&lt;27,25,IF(Y11&lt;28,24,IF(Y11&lt;29,23,IF(Y11&lt;30,22,IF(Y11&lt;31,21,IF(Y11&lt;32,20,IF(Y11&lt;33,19,IF(Y11&lt;34,18,IF(Y11&lt;35,17,IF(Y11&lt;36,16,IF(Y11&lt;37,15,IF(Y11&lt;38,14,IF(Y11&lt;39,13,IF(Y11&lt;40,12,IF(Y11&lt;41,11,IF(Y11&lt;42,10,IF(Y11&lt;43,9,IF(Y11&lt;44,8,IF(Y11&lt;45,7,IF(Y11&lt;46,6,IF(Y11&lt;47,5,IF(Y11&lt;48,4,IF(Y11&lt;49,3,IF(Y11&lt;50,2,IF(Y11&lt;51,1,IF(Y11&lt;52,1,)))))))))))))))))))))))))))))))))))))))))))))))))</f>
        <v>39</v>
      </c>
      <c r="AA11" s="111"/>
      <c r="AB11" s="112">
        <f t="shared" ref="AB11:AB58" si="12">IF(AA11&lt;1,0,IF(AA11&lt;3,50,IF(AA11&lt;5,48,IF(AA11&lt;7,46,IF(AA11&lt;8,44,IF(AA11&lt;9,43,IF(AA11&lt;10,42,IF(AA11&lt;11,41,IF(AA11&lt;12,40,IF(AA11&lt;13,39,IF(AA11&lt;14,38,IF(AA11&lt;15,37,IF(AA11&lt;16,36,IF(AA11&lt;17,35,IF(AA11&lt;18,34,IF(AA11&lt;19,33,IF(AA11&lt;20,32,IF(AA11&lt;21,31,IF(AA11&lt;22,30,IF(AA11&lt;23,29,IF(AA11&lt;24,28,IF(AA11&lt;25,27,IF(AA11&lt;26,26,IF(AA11&lt;27,25,IF(AA11&lt;28,24,IF(AA11&lt;29,23,IF(AA11&lt;30,22,IF(AA11&lt;31,21,IF(AA11&lt;32,20,IF(AA11&lt;33,19,IF(AA11&lt;34,18,IF(AA11&lt;35,17,IF(AA11&lt;36,16,IF(AA11&lt;37,15,IF(AA11&lt;38,14,IF(AA11&lt;39,13,IF(AA11&lt;40,12,IF(AA11&lt;41,11,IF(AA11&lt;42,10,IF(AA11&lt;43,9,IF(AA11&lt;44,8,IF(AA11&lt;45,7,IF(AA11&lt;46,6,IF(AA11&lt;47,5,IF(AA11&lt;48,4,IF(AA11&lt;49,3,IF(AA11&lt;50,2,IF(AA11&lt;51,1,IF(AA11&lt;52,1,)))))))))))))))))))))))))))))))))))))))))))))))))</f>
        <v>0</v>
      </c>
      <c r="AC11" s="111">
        <v>13</v>
      </c>
      <c r="AD11" s="112">
        <f t="shared" ref="AD11:AD58" si="13">IF(AC11&lt;1,0,IF(AC11&lt;3,50,IF(AC11&lt;5,48,IF(AC11&lt;7,46,IF(AC11&lt;8,44,IF(AC11&lt;9,43,IF(AC11&lt;10,42,IF(AC11&lt;11,41,IF(AC11&lt;12,40,IF(AC11&lt;13,39,IF(AC11&lt;14,38,IF(AC11&lt;15,37,IF(AC11&lt;16,36,IF(AC11&lt;17,35,IF(AC11&lt;18,34,IF(AC11&lt;19,33,IF(AC11&lt;20,32,IF(AC11&lt;21,31,IF(AC11&lt;22,30,IF(AC11&lt;23,29,IF(AC11&lt;24,28,IF(AC11&lt;25,27,IF(AC11&lt;26,26,IF(AC11&lt;27,25,IF(AC11&lt;28,24,IF(AC11&lt;29,23,IF(AC11&lt;30,22,IF(AC11&lt;31,21,IF(AC11&lt;32,20,IF(AC11&lt;33,19,IF(AC11&lt;34,18,IF(AC11&lt;35,17,IF(AC11&lt;36,16,IF(AC11&lt;37,15,IF(AC11&lt;38,14,IF(AC11&lt;39,13,IF(AC11&lt;40,12,IF(AC11&lt;41,11,IF(AC11&lt;42,10,IF(AC11&lt;43,9,IF(AC11&lt;44,8,IF(AC11&lt;45,7,IF(AC11&lt;46,6,IF(AC11&lt;47,5,IF(AC11&lt;48,4,IF(AC11&lt;49,3,IF(AC11&lt;50,2,IF(AC11&lt;51,1,IF(AC11&lt;52,1,)))))))))))))))))))))))))))))))))))))))))))))))))</f>
        <v>38</v>
      </c>
      <c r="AE11" s="113">
        <v>32</v>
      </c>
      <c r="AF11" s="114">
        <f t="shared" ref="AF11:AF58" si="14">IF(AE11&lt;1,0,IF(AE11&lt;3,50,IF(AE11&lt;5,48,IF(AE11&lt;7,46,IF(AE11&lt;8,44,IF(AE11&lt;9,43,IF(AE11&lt;10,42,IF(AE11&lt;11,41,IF(AE11&lt;12,40,IF(AE11&lt;13,39,IF(AE11&lt;14,38,IF(AE11&lt;15,37,IF(AE11&lt;16,36,IF(AE11&lt;17,35,IF(AE11&lt;18,34,IF(AE11&lt;19,33,IF(AE11&lt;20,32,IF(AE11&lt;21,31,IF(AE11&lt;22,30,IF(AE11&lt;23,29,IF(AE11&lt;24,28,IF(AE11&lt;25,27,IF(AE11&lt;26,26,IF(AE11&lt;27,25,IF(AE11&lt;28,24,IF(AE11&lt;29,23,IF(AE11&lt;30,22,IF(AE11&lt;31,21,IF(AE11&lt;32,20,IF(AE11&lt;33,19,IF(AE11&lt;34,18,IF(AE11&lt;35,17,IF(AE11&lt;36,16,IF(AE11&lt;37,15,IF(AE11&lt;38,14,IF(AE11&lt;39,13,IF(AE11&lt;40,12,IF(AE11&lt;41,11,IF(AE11&lt;42,10,IF(AE11&lt;43,9,IF(AE11&lt;44,8,IF(AE11&lt;45,7,IF(AE11&lt;46,6,IF(AE11&lt;47,5,IF(AE11&lt;48,4,IF(AE11&lt;49,3,IF(AE11&lt;50,2,IF(AE11&lt;51,1,IF(AE11&lt;52,1,)))))))))))))))))))))))))))))))))))))))))))))))))</f>
        <v>19</v>
      </c>
      <c r="AG11" s="113">
        <v>19</v>
      </c>
      <c r="AH11" s="114">
        <f t="shared" ref="AH11:AH58" si="15">IF(AG11&lt;1,0,IF(AG11&lt;3,50,IF(AG11&lt;5,48,IF(AG11&lt;7,46,IF(AG11&lt;8,44,IF(AG11&lt;9,43,IF(AG11&lt;10,42,IF(AG11&lt;11,41,IF(AG11&lt;12,40,IF(AG11&lt;13,39,IF(AG11&lt;14,38,IF(AG11&lt;15,37,IF(AG11&lt;16,36,IF(AG11&lt;17,35,IF(AG11&lt;18,34,IF(AG11&lt;19,33,IF(AG11&lt;20,32,IF(AG11&lt;21,31,IF(AG11&lt;22,30,IF(AG11&lt;23,29,IF(AG11&lt;24,28,IF(AG11&lt;25,27,IF(AG11&lt;26,26,IF(AG11&lt;27,25,IF(AG11&lt;28,24,IF(AG11&lt;29,23,IF(AG11&lt;30,22,IF(AG11&lt;31,21,IF(AG11&lt;32,20,IF(AG11&lt;33,19,IF(AG11&lt;34,18,IF(AG11&lt;35,17,IF(AG11&lt;36,16,IF(AG11&lt;37,15,IF(AG11&lt;38,14,IF(AG11&lt;39,13,IF(AG11&lt;40,12,IF(AG11&lt;41,11,IF(AG11&lt;42,10,IF(AG11&lt;43,9,IF(AG11&lt;44,8,IF(AG11&lt;45,7,IF(AG11&lt;46,6,IF(AG11&lt;47,5,IF(AG11&lt;48,4,IF(AG11&lt;49,3,IF(AG11&lt;50,2,IF(AG11&lt;51,1,IF(AG11&lt;52,1,)))))))))))))))))))))))))))))))))))))))))))))))))</f>
        <v>32</v>
      </c>
      <c r="AI11" s="115">
        <v>2</v>
      </c>
      <c r="AJ11" s="116">
        <f t="shared" ref="AJ11:AJ58" si="16">IF(AI11&lt;1,0,IF(AI11&lt;3,50,IF(AI11&lt;5,48,IF(AI11&lt;7,46,IF(AI11&lt;8,44,IF(AI11&lt;9,43,IF(AI11&lt;10,42,IF(AI11&lt;11,41,IF(AI11&lt;12,40,IF(AI11&lt;13,39,IF(AI11&lt;14,38,IF(AI11&lt;15,37,IF(AI11&lt;16,36,IF(AI11&lt;17,35,IF(AI11&lt;18,34,IF(AI11&lt;19,33,IF(AI11&lt;20,32,IF(AI11&lt;21,31,IF(AI11&lt;22,30,IF(AI11&lt;23,29,IF(AI11&lt;24,28,IF(AI11&lt;25,27,IF(AI11&lt;26,26,IF(AI11&lt;27,25,IF(AI11&lt;28,24,IF(AI11&lt;29,23,IF(AI11&lt;30,22,IF(AI11&lt;31,21,IF(AI11&lt;32,20,IF(AI11&lt;33,19,IF(AI11&lt;34,18,IF(AI11&lt;35,17,IF(AI11&lt;36,16,IF(AI11&lt;37,15,IF(AI11&lt;38,14,IF(AI11&lt;39,13,IF(AI11&lt;40,12,IF(AI11&lt;41,11,IF(AI11&lt;42,10,IF(AI11&lt;43,9,IF(AI11&lt;44,8,IF(AI11&lt;45,7,IF(AI11&lt;46,6,IF(AI11&lt;47,5,IF(AI11&lt;48,4,IF(AI11&lt;49,3,IF(AI11&lt;50,2,IF(AI11&lt;51,1,IF(AI11&lt;52,1,)))))))))))))))))))))))))))))))))))))))))))))))))</f>
        <v>50</v>
      </c>
      <c r="AK11" s="115">
        <v>17</v>
      </c>
      <c r="AL11" s="116">
        <f t="shared" ref="AL11:AL58" si="17">IF(AK11&lt;1,0,IF(AK11&lt;3,50,IF(AK11&lt;5,48,IF(AK11&lt;7,46,IF(AK11&lt;8,44,IF(AK11&lt;9,43,IF(AK11&lt;10,42,IF(AK11&lt;11,41,IF(AK11&lt;12,40,IF(AK11&lt;13,39,IF(AK11&lt;14,38,IF(AK11&lt;15,37,IF(AK11&lt;16,36,IF(AK11&lt;17,35,IF(AK11&lt;18,34,IF(AK11&lt;19,33,IF(AK11&lt;20,32,IF(AK11&lt;21,31,IF(AK11&lt;22,30,IF(AK11&lt;23,29,IF(AK11&lt;24,28,IF(AK11&lt;25,27,IF(AK11&lt;26,26,IF(AK11&lt;27,25,IF(AK11&lt;28,24,IF(AK11&lt;29,23,IF(AK11&lt;30,22,IF(AK11&lt;31,21,IF(AK11&lt;32,20,IF(AK11&lt;33,19,IF(AK11&lt;34,18,IF(AK11&lt;35,17,IF(AK11&lt;36,16,IF(AK11&lt;37,15,IF(AK11&lt;38,14,IF(AK11&lt;39,13,IF(AK11&lt;40,12,IF(AK11&lt;41,11,IF(AK11&lt;42,10,IF(AK11&lt;43,9,IF(AK11&lt;44,8,IF(AK11&lt;45,7,IF(AK11&lt;46,6,IF(AK11&lt;47,5,IF(AK11&lt;48,4,IF(AK11&lt;49,3,IF(AK11&lt;50,2,IF(AK11&lt;51,1,IF(AK11&lt;52,1,)))))))))))))))))))))))))))))))))))))))))))))))))</f>
        <v>34</v>
      </c>
      <c r="AM11" s="51">
        <f t="shared" ref="AM11:AM58" si="18">D11+F11+H11+J11+L11+N11+P11+R11+T11+V11+X11+Z11+AB11+AD11+AF11+AH11+AJ11+AL11</f>
        <v>576</v>
      </c>
      <c r="AN11" s="120">
        <f t="shared" ref="AN11:AN58" si="19">AM11</f>
        <v>576</v>
      </c>
      <c r="AO11" s="120">
        <f t="shared" ref="AO11:AO58" si="20">IF(ISNUMBER(AN11),RANK(AN11,$AN$11:$AN$58,0),"")</f>
        <v>10</v>
      </c>
      <c r="AP11" s="135">
        <v>5</v>
      </c>
    </row>
    <row r="12" spans="1:42" ht="21" customHeight="1" x14ac:dyDescent="0.25">
      <c r="A12" s="45">
        <v>2</v>
      </c>
      <c r="B12" s="133">
        <v>7</v>
      </c>
      <c r="C12" s="109">
        <v>25</v>
      </c>
      <c r="D12" s="122">
        <f t="shared" si="0"/>
        <v>26</v>
      </c>
      <c r="E12" s="109">
        <v>11</v>
      </c>
      <c r="F12" s="122">
        <f t="shared" si="1"/>
        <v>40</v>
      </c>
      <c r="G12" s="111">
        <v>19</v>
      </c>
      <c r="H12" s="124">
        <f t="shared" si="2"/>
        <v>32</v>
      </c>
      <c r="I12" s="111">
        <v>5</v>
      </c>
      <c r="J12" s="124">
        <f t="shared" si="3"/>
        <v>46</v>
      </c>
      <c r="K12" s="113">
        <v>14</v>
      </c>
      <c r="L12" s="126">
        <f t="shared" si="4"/>
        <v>37</v>
      </c>
      <c r="M12" s="113">
        <v>19</v>
      </c>
      <c r="N12" s="126">
        <f t="shared" si="5"/>
        <v>32</v>
      </c>
      <c r="O12" s="127"/>
      <c r="P12" s="128">
        <f t="shared" si="6"/>
        <v>0</v>
      </c>
      <c r="Q12" s="127"/>
      <c r="R12" s="128">
        <f t="shared" si="7"/>
        <v>0</v>
      </c>
      <c r="S12" s="117">
        <v>16</v>
      </c>
      <c r="T12" s="130">
        <f t="shared" si="8"/>
        <v>35</v>
      </c>
      <c r="U12" s="117">
        <v>34</v>
      </c>
      <c r="V12" s="130">
        <f t="shared" si="9"/>
        <v>17</v>
      </c>
      <c r="W12" s="119">
        <v>14</v>
      </c>
      <c r="X12" s="122">
        <f t="shared" si="10"/>
        <v>37</v>
      </c>
      <c r="Y12" s="109">
        <v>28</v>
      </c>
      <c r="Z12" s="122">
        <f t="shared" si="11"/>
        <v>23</v>
      </c>
      <c r="AA12" s="123"/>
      <c r="AB12" s="124">
        <f t="shared" si="12"/>
        <v>0</v>
      </c>
      <c r="AC12" s="123"/>
      <c r="AD12" s="124">
        <f t="shared" si="13"/>
        <v>0</v>
      </c>
      <c r="AE12" s="125">
        <v>10</v>
      </c>
      <c r="AF12" s="126">
        <f t="shared" si="14"/>
        <v>41</v>
      </c>
      <c r="AG12" s="125">
        <v>10</v>
      </c>
      <c r="AH12" s="126">
        <f t="shared" si="15"/>
        <v>41</v>
      </c>
      <c r="AI12" s="127">
        <v>21</v>
      </c>
      <c r="AJ12" s="128">
        <f t="shared" si="16"/>
        <v>30</v>
      </c>
      <c r="AK12" s="127">
        <v>4</v>
      </c>
      <c r="AL12" s="128">
        <f t="shared" si="17"/>
        <v>48</v>
      </c>
      <c r="AM12" s="51">
        <f t="shared" si="18"/>
        <v>485</v>
      </c>
      <c r="AN12" s="120">
        <f t="shared" si="19"/>
        <v>485</v>
      </c>
      <c r="AO12" s="120">
        <f t="shared" si="20"/>
        <v>16</v>
      </c>
      <c r="AP12" s="135">
        <v>7</v>
      </c>
    </row>
    <row r="13" spans="1:42" ht="21" customHeight="1" x14ac:dyDescent="0.25">
      <c r="A13" s="45">
        <v>3</v>
      </c>
      <c r="B13" s="133">
        <v>9</v>
      </c>
      <c r="C13" s="109">
        <v>1</v>
      </c>
      <c r="D13" s="122">
        <f t="shared" si="0"/>
        <v>50</v>
      </c>
      <c r="E13" s="109">
        <v>1</v>
      </c>
      <c r="F13" s="122">
        <f t="shared" si="1"/>
        <v>50</v>
      </c>
      <c r="G13" s="111">
        <v>6</v>
      </c>
      <c r="H13" s="124">
        <f t="shared" si="2"/>
        <v>46</v>
      </c>
      <c r="I13" s="111">
        <v>17</v>
      </c>
      <c r="J13" s="124">
        <f t="shared" si="3"/>
        <v>34</v>
      </c>
      <c r="K13" s="113">
        <v>6</v>
      </c>
      <c r="L13" s="126">
        <f t="shared" si="4"/>
        <v>46</v>
      </c>
      <c r="M13" s="113">
        <v>7</v>
      </c>
      <c r="N13" s="126">
        <f t="shared" si="5"/>
        <v>44</v>
      </c>
      <c r="O13" s="127">
        <v>8</v>
      </c>
      <c r="P13" s="128">
        <f t="shared" si="6"/>
        <v>43</v>
      </c>
      <c r="Q13" s="127">
        <v>5</v>
      </c>
      <c r="R13" s="128">
        <f t="shared" si="7"/>
        <v>46</v>
      </c>
      <c r="S13" s="117">
        <v>2</v>
      </c>
      <c r="T13" s="130">
        <f t="shared" si="8"/>
        <v>50</v>
      </c>
      <c r="U13" s="117">
        <v>4</v>
      </c>
      <c r="V13" s="130">
        <f t="shared" si="9"/>
        <v>48</v>
      </c>
      <c r="W13" s="119">
        <v>22</v>
      </c>
      <c r="X13" s="122">
        <f t="shared" si="10"/>
        <v>29</v>
      </c>
      <c r="Y13" s="109">
        <v>18</v>
      </c>
      <c r="Z13" s="122">
        <f t="shared" si="11"/>
        <v>33</v>
      </c>
      <c r="AA13" s="123"/>
      <c r="AB13" s="124">
        <f t="shared" si="12"/>
        <v>0</v>
      </c>
      <c r="AC13" s="123">
        <v>10</v>
      </c>
      <c r="AD13" s="124">
        <f t="shared" si="13"/>
        <v>41</v>
      </c>
      <c r="AE13" s="125">
        <v>2</v>
      </c>
      <c r="AF13" s="126">
        <f t="shared" si="14"/>
        <v>50</v>
      </c>
      <c r="AG13" s="125">
        <v>7</v>
      </c>
      <c r="AH13" s="126">
        <f t="shared" si="15"/>
        <v>44</v>
      </c>
      <c r="AI13" s="127">
        <v>4</v>
      </c>
      <c r="AJ13" s="128">
        <f t="shared" si="16"/>
        <v>48</v>
      </c>
      <c r="AK13" s="127">
        <v>6</v>
      </c>
      <c r="AL13" s="128">
        <f t="shared" si="17"/>
        <v>46</v>
      </c>
      <c r="AM13" s="51">
        <f t="shared" si="18"/>
        <v>748</v>
      </c>
      <c r="AN13" s="120">
        <f t="shared" si="19"/>
        <v>748</v>
      </c>
      <c r="AO13" s="120">
        <f t="shared" si="20"/>
        <v>1</v>
      </c>
      <c r="AP13" s="135">
        <v>9</v>
      </c>
    </row>
    <row r="14" spans="1:42" ht="21" customHeight="1" x14ac:dyDescent="0.25">
      <c r="A14" s="45">
        <v>4</v>
      </c>
      <c r="B14" s="133">
        <v>10</v>
      </c>
      <c r="C14" s="109">
        <v>23</v>
      </c>
      <c r="D14" s="122">
        <f t="shared" si="0"/>
        <v>28</v>
      </c>
      <c r="E14" s="109">
        <v>8</v>
      </c>
      <c r="F14" s="122">
        <f t="shared" si="1"/>
        <v>43</v>
      </c>
      <c r="G14" s="111">
        <v>25</v>
      </c>
      <c r="H14" s="124">
        <f t="shared" si="2"/>
        <v>26</v>
      </c>
      <c r="I14" s="111">
        <v>42</v>
      </c>
      <c r="J14" s="124">
        <f t="shared" si="3"/>
        <v>9</v>
      </c>
      <c r="K14" s="113">
        <v>18</v>
      </c>
      <c r="L14" s="126">
        <f t="shared" si="4"/>
        <v>33</v>
      </c>
      <c r="M14" s="113">
        <v>21</v>
      </c>
      <c r="N14" s="126">
        <f t="shared" si="5"/>
        <v>30</v>
      </c>
      <c r="O14" s="127"/>
      <c r="P14" s="128">
        <f t="shared" si="6"/>
        <v>0</v>
      </c>
      <c r="Q14" s="127"/>
      <c r="R14" s="128">
        <f t="shared" si="7"/>
        <v>0</v>
      </c>
      <c r="S14" s="117">
        <v>19</v>
      </c>
      <c r="T14" s="130">
        <f t="shared" si="8"/>
        <v>32</v>
      </c>
      <c r="U14" s="117">
        <v>30</v>
      </c>
      <c r="V14" s="130">
        <f t="shared" si="9"/>
        <v>21</v>
      </c>
      <c r="W14" s="119">
        <v>11</v>
      </c>
      <c r="X14" s="122">
        <f t="shared" si="10"/>
        <v>40</v>
      </c>
      <c r="Y14" s="109">
        <v>14</v>
      </c>
      <c r="Z14" s="122">
        <f t="shared" si="11"/>
        <v>37</v>
      </c>
      <c r="AA14" s="123"/>
      <c r="AB14" s="124">
        <f t="shared" si="12"/>
        <v>0</v>
      </c>
      <c r="AC14" s="123"/>
      <c r="AD14" s="124">
        <f t="shared" si="13"/>
        <v>0</v>
      </c>
      <c r="AE14" s="125">
        <v>22</v>
      </c>
      <c r="AF14" s="126">
        <f t="shared" si="14"/>
        <v>29</v>
      </c>
      <c r="AG14" s="125">
        <v>33</v>
      </c>
      <c r="AH14" s="126">
        <f t="shared" si="15"/>
        <v>18</v>
      </c>
      <c r="AI14" s="127">
        <v>35</v>
      </c>
      <c r="AJ14" s="128">
        <f t="shared" si="16"/>
        <v>16</v>
      </c>
      <c r="AK14" s="127">
        <v>37</v>
      </c>
      <c r="AL14" s="128">
        <f t="shared" si="17"/>
        <v>14</v>
      </c>
      <c r="AM14" s="51">
        <f t="shared" si="18"/>
        <v>376</v>
      </c>
      <c r="AN14" s="120">
        <f t="shared" si="19"/>
        <v>376</v>
      </c>
      <c r="AO14" s="120">
        <f t="shared" si="20"/>
        <v>27</v>
      </c>
      <c r="AP14" s="135">
        <v>10</v>
      </c>
    </row>
    <row r="15" spans="1:42" ht="21" customHeight="1" x14ac:dyDescent="0.25">
      <c r="A15" s="45">
        <v>5</v>
      </c>
      <c r="B15" s="133">
        <v>11</v>
      </c>
      <c r="C15" s="109">
        <v>13</v>
      </c>
      <c r="D15" s="122">
        <f t="shared" si="0"/>
        <v>38</v>
      </c>
      <c r="E15" s="109">
        <v>15</v>
      </c>
      <c r="F15" s="122">
        <f t="shared" si="1"/>
        <v>36</v>
      </c>
      <c r="G15" s="111">
        <v>30</v>
      </c>
      <c r="H15" s="124">
        <f t="shared" si="2"/>
        <v>21</v>
      </c>
      <c r="I15" s="111">
        <v>8</v>
      </c>
      <c r="J15" s="124">
        <f t="shared" si="3"/>
        <v>43</v>
      </c>
      <c r="K15" s="113">
        <v>2</v>
      </c>
      <c r="L15" s="126">
        <f t="shared" si="4"/>
        <v>50</v>
      </c>
      <c r="M15" s="125"/>
      <c r="N15" s="126">
        <f t="shared" si="5"/>
        <v>0</v>
      </c>
      <c r="O15" s="127"/>
      <c r="P15" s="128">
        <f t="shared" si="6"/>
        <v>0</v>
      </c>
      <c r="Q15" s="127"/>
      <c r="R15" s="128">
        <f t="shared" si="7"/>
        <v>0</v>
      </c>
      <c r="S15" s="117">
        <v>21</v>
      </c>
      <c r="T15" s="130">
        <f t="shared" si="8"/>
        <v>30</v>
      </c>
      <c r="U15" s="117">
        <v>27</v>
      </c>
      <c r="V15" s="130">
        <f t="shared" si="9"/>
        <v>24</v>
      </c>
      <c r="W15" s="119">
        <v>10</v>
      </c>
      <c r="X15" s="122">
        <f t="shared" si="10"/>
        <v>41</v>
      </c>
      <c r="Y15" s="109">
        <v>21</v>
      </c>
      <c r="Z15" s="122">
        <f t="shared" si="11"/>
        <v>30</v>
      </c>
      <c r="AA15" s="123"/>
      <c r="AB15" s="124">
        <f t="shared" si="12"/>
        <v>0</v>
      </c>
      <c r="AC15" s="123"/>
      <c r="AD15" s="124">
        <f t="shared" si="13"/>
        <v>0</v>
      </c>
      <c r="AE15" s="125">
        <v>17</v>
      </c>
      <c r="AF15" s="126">
        <f t="shared" si="14"/>
        <v>34</v>
      </c>
      <c r="AG15" s="125">
        <v>5</v>
      </c>
      <c r="AH15" s="126">
        <f t="shared" si="15"/>
        <v>46</v>
      </c>
      <c r="AI15" s="127">
        <v>23</v>
      </c>
      <c r="AJ15" s="128">
        <f t="shared" si="16"/>
        <v>28</v>
      </c>
      <c r="AK15" s="127">
        <v>23</v>
      </c>
      <c r="AL15" s="128">
        <f t="shared" si="17"/>
        <v>28</v>
      </c>
      <c r="AM15" s="51">
        <f t="shared" si="18"/>
        <v>449</v>
      </c>
      <c r="AN15" s="120">
        <f t="shared" si="19"/>
        <v>449</v>
      </c>
      <c r="AO15" s="120">
        <f t="shared" si="20"/>
        <v>20</v>
      </c>
      <c r="AP15" s="135">
        <v>11</v>
      </c>
    </row>
    <row r="16" spans="1:42" ht="21" customHeight="1" x14ac:dyDescent="0.25">
      <c r="A16" s="45">
        <v>6</v>
      </c>
      <c r="B16" s="133">
        <v>12</v>
      </c>
      <c r="C16" s="109">
        <v>9</v>
      </c>
      <c r="D16" s="122">
        <f t="shared" si="0"/>
        <v>42</v>
      </c>
      <c r="E16" s="109">
        <v>10</v>
      </c>
      <c r="F16" s="122">
        <f t="shared" si="1"/>
        <v>41</v>
      </c>
      <c r="G16" s="111">
        <v>2</v>
      </c>
      <c r="H16" s="124">
        <f t="shared" si="2"/>
        <v>50</v>
      </c>
      <c r="I16" s="111">
        <v>2</v>
      </c>
      <c r="J16" s="124">
        <f t="shared" si="3"/>
        <v>50</v>
      </c>
      <c r="K16" s="113">
        <v>9</v>
      </c>
      <c r="L16" s="126">
        <f t="shared" si="4"/>
        <v>42</v>
      </c>
      <c r="M16" s="125">
        <v>11</v>
      </c>
      <c r="N16" s="126">
        <f t="shared" si="5"/>
        <v>40</v>
      </c>
      <c r="O16" s="127">
        <v>6</v>
      </c>
      <c r="P16" s="128">
        <f t="shared" si="6"/>
        <v>46</v>
      </c>
      <c r="Q16" s="127">
        <v>1</v>
      </c>
      <c r="R16" s="128">
        <f t="shared" si="7"/>
        <v>50</v>
      </c>
      <c r="S16" s="117">
        <v>9</v>
      </c>
      <c r="T16" s="130">
        <f t="shared" si="8"/>
        <v>42</v>
      </c>
      <c r="U16" s="117">
        <v>15</v>
      </c>
      <c r="V16" s="130">
        <f t="shared" si="9"/>
        <v>36</v>
      </c>
      <c r="W16" s="119">
        <v>3</v>
      </c>
      <c r="X16" s="122">
        <f t="shared" si="10"/>
        <v>48</v>
      </c>
      <c r="Y16" s="109">
        <v>11</v>
      </c>
      <c r="Z16" s="122">
        <f t="shared" si="11"/>
        <v>40</v>
      </c>
      <c r="AA16" s="123"/>
      <c r="AB16" s="124">
        <f t="shared" si="12"/>
        <v>0</v>
      </c>
      <c r="AC16" s="123"/>
      <c r="AD16" s="124">
        <f t="shared" si="13"/>
        <v>0</v>
      </c>
      <c r="AE16" s="125">
        <v>6</v>
      </c>
      <c r="AF16" s="126">
        <f t="shared" si="14"/>
        <v>46</v>
      </c>
      <c r="AG16" s="125">
        <v>18</v>
      </c>
      <c r="AH16" s="126">
        <f t="shared" si="15"/>
        <v>33</v>
      </c>
      <c r="AI16" s="127">
        <v>19</v>
      </c>
      <c r="AJ16" s="128">
        <f t="shared" si="16"/>
        <v>32</v>
      </c>
      <c r="AK16" s="127">
        <v>5</v>
      </c>
      <c r="AL16" s="128">
        <f t="shared" si="17"/>
        <v>46</v>
      </c>
      <c r="AM16" s="51">
        <f t="shared" si="18"/>
        <v>684</v>
      </c>
      <c r="AN16" s="120">
        <f t="shared" si="19"/>
        <v>684</v>
      </c>
      <c r="AO16" s="120">
        <f t="shared" si="20"/>
        <v>5</v>
      </c>
      <c r="AP16" s="135">
        <v>12</v>
      </c>
    </row>
    <row r="17" spans="1:42" ht="21" customHeight="1" x14ac:dyDescent="0.25">
      <c r="A17" s="45">
        <v>7</v>
      </c>
      <c r="B17" s="133">
        <v>14</v>
      </c>
      <c r="C17" s="109">
        <v>42</v>
      </c>
      <c r="D17" s="122">
        <f t="shared" si="0"/>
        <v>9</v>
      </c>
      <c r="E17" s="109">
        <v>39</v>
      </c>
      <c r="F17" s="122">
        <f t="shared" si="1"/>
        <v>12</v>
      </c>
      <c r="G17" s="111">
        <v>35</v>
      </c>
      <c r="H17" s="124">
        <f t="shared" si="2"/>
        <v>16</v>
      </c>
      <c r="I17" s="111">
        <v>33</v>
      </c>
      <c r="J17" s="124">
        <f t="shared" si="3"/>
        <v>18</v>
      </c>
      <c r="K17" s="125"/>
      <c r="L17" s="126">
        <f t="shared" si="4"/>
        <v>0</v>
      </c>
      <c r="M17" s="125"/>
      <c r="N17" s="126">
        <f t="shared" si="5"/>
        <v>0</v>
      </c>
      <c r="O17" s="127"/>
      <c r="P17" s="128">
        <f t="shared" si="6"/>
        <v>0</v>
      </c>
      <c r="Q17" s="127"/>
      <c r="R17" s="128">
        <f t="shared" si="7"/>
        <v>0</v>
      </c>
      <c r="S17" s="117">
        <v>34</v>
      </c>
      <c r="T17" s="130">
        <f t="shared" si="8"/>
        <v>17</v>
      </c>
      <c r="U17" s="117">
        <v>38</v>
      </c>
      <c r="V17" s="130">
        <f t="shared" si="9"/>
        <v>13</v>
      </c>
      <c r="W17" s="131"/>
      <c r="X17" s="122">
        <f t="shared" si="10"/>
        <v>0</v>
      </c>
      <c r="Y17" s="121"/>
      <c r="Z17" s="122">
        <f t="shared" si="11"/>
        <v>0</v>
      </c>
      <c r="AA17" s="123"/>
      <c r="AB17" s="124">
        <f t="shared" si="12"/>
        <v>0</v>
      </c>
      <c r="AC17" s="123"/>
      <c r="AD17" s="124">
        <f t="shared" si="13"/>
        <v>0</v>
      </c>
      <c r="AE17" s="125">
        <v>36</v>
      </c>
      <c r="AF17" s="126">
        <f t="shared" si="14"/>
        <v>15</v>
      </c>
      <c r="AG17" s="125">
        <v>42</v>
      </c>
      <c r="AH17" s="126">
        <f t="shared" si="15"/>
        <v>9</v>
      </c>
      <c r="AI17" s="127">
        <v>33</v>
      </c>
      <c r="AJ17" s="128">
        <f t="shared" si="16"/>
        <v>18</v>
      </c>
      <c r="AK17" s="127">
        <v>32</v>
      </c>
      <c r="AL17" s="128">
        <f t="shared" si="17"/>
        <v>19</v>
      </c>
      <c r="AM17" s="51">
        <f t="shared" si="18"/>
        <v>146</v>
      </c>
      <c r="AN17" s="120">
        <f t="shared" si="19"/>
        <v>146</v>
      </c>
      <c r="AO17" s="120">
        <f t="shared" si="20"/>
        <v>43</v>
      </c>
      <c r="AP17" s="135">
        <v>14</v>
      </c>
    </row>
    <row r="18" spans="1:42" ht="21" customHeight="1" x14ac:dyDescent="0.25">
      <c r="A18" s="45">
        <v>8</v>
      </c>
      <c r="B18" s="133">
        <v>17</v>
      </c>
      <c r="C18" s="109">
        <v>41</v>
      </c>
      <c r="D18" s="122">
        <f t="shared" si="0"/>
        <v>10</v>
      </c>
      <c r="E18" s="109">
        <v>38</v>
      </c>
      <c r="F18" s="122">
        <f t="shared" si="1"/>
        <v>13</v>
      </c>
      <c r="G18" s="111">
        <v>23</v>
      </c>
      <c r="H18" s="124">
        <f t="shared" si="2"/>
        <v>28</v>
      </c>
      <c r="I18" s="111">
        <v>18</v>
      </c>
      <c r="J18" s="124">
        <f t="shared" si="3"/>
        <v>33</v>
      </c>
      <c r="K18" s="125">
        <v>16</v>
      </c>
      <c r="L18" s="126">
        <f t="shared" si="4"/>
        <v>35</v>
      </c>
      <c r="M18" s="125">
        <v>6</v>
      </c>
      <c r="N18" s="126">
        <f t="shared" si="5"/>
        <v>46</v>
      </c>
      <c r="O18" s="127"/>
      <c r="P18" s="128">
        <f t="shared" si="6"/>
        <v>0</v>
      </c>
      <c r="Q18" s="127"/>
      <c r="R18" s="128">
        <f t="shared" si="7"/>
        <v>0</v>
      </c>
      <c r="S18" s="117">
        <v>24</v>
      </c>
      <c r="T18" s="130">
        <f t="shared" si="8"/>
        <v>27</v>
      </c>
      <c r="U18" s="117">
        <v>13</v>
      </c>
      <c r="V18" s="130">
        <f t="shared" si="9"/>
        <v>38</v>
      </c>
      <c r="W18" s="131">
        <v>12</v>
      </c>
      <c r="X18" s="122">
        <f t="shared" si="10"/>
        <v>39</v>
      </c>
      <c r="Y18" s="121">
        <v>27</v>
      </c>
      <c r="Z18" s="122">
        <f t="shared" si="11"/>
        <v>24</v>
      </c>
      <c r="AA18" s="123"/>
      <c r="AB18" s="124">
        <f t="shared" si="12"/>
        <v>0</v>
      </c>
      <c r="AC18" s="123"/>
      <c r="AD18" s="124">
        <f t="shared" si="13"/>
        <v>0</v>
      </c>
      <c r="AE18" s="125">
        <v>26</v>
      </c>
      <c r="AF18" s="126">
        <f t="shared" si="14"/>
        <v>25</v>
      </c>
      <c r="AG18" s="125">
        <v>34</v>
      </c>
      <c r="AH18" s="126">
        <f t="shared" si="15"/>
        <v>17</v>
      </c>
      <c r="AI18" s="127">
        <v>31</v>
      </c>
      <c r="AJ18" s="128">
        <f t="shared" si="16"/>
        <v>20</v>
      </c>
      <c r="AK18" s="127">
        <v>29</v>
      </c>
      <c r="AL18" s="128">
        <f t="shared" si="17"/>
        <v>22</v>
      </c>
      <c r="AM18" s="51">
        <f t="shared" si="18"/>
        <v>377</v>
      </c>
      <c r="AN18" s="120">
        <f t="shared" si="19"/>
        <v>377</v>
      </c>
      <c r="AO18" s="120">
        <f t="shared" si="20"/>
        <v>26</v>
      </c>
      <c r="AP18" s="135">
        <v>17</v>
      </c>
    </row>
    <row r="19" spans="1:42" ht="21" customHeight="1" x14ac:dyDescent="0.25">
      <c r="A19" s="45">
        <v>9</v>
      </c>
      <c r="B19" s="133">
        <v>18</v>
      </c>
      <c r="C19" s="109">
        <v>15</v>
      </c>
      <c r="D19" s="122">
        <f t="shared" si="0"/>
        <v>36</v>
      </c>
      <c r="E19" s="109">
        <v>7</v>
      </c>
      <c r="F19" s="122">
        <f t="shared" si="1"/>
        <v>44</v>
      </c>
      <c r="G19" s="123"/>
      <c r="H19" s="124">
        <f t="shared" si="2"/>
        <v>0</v>
      </c>
      <c r="I19" s="123"/>
      <c r="J19" s="124">
        <f t="shared" si="3"/>
        <v>0</v>
      </c>
      <c r="K19" s="125"/>
      <c r="L19" s="126">
        <f t="shared" si="4"/>
        <v>0</v>
      </c>
      <c r="M19" s="125"/>
      <c r="N19" s="126">
        <f t="shared" si="5"/>
        <v>0</v>
      </c>
      <c r="O19" s="127"/>
      <c r="P19" s="128">
        <f t="shared" si="6"/>
        <v>0</v>
      </c>
      <c r="Q19" s="127"/>
      <c r="R19" s="128">
        <f t="shared" si="7"/>
        <v>0</v>
      </c>
      <c r="S19" s="129"/>
      <c r="T19" s="130">
        <f t="shared" si="8"/>
        <v>0</v>
      </c>
      <c r="U19" s="129"/>
      <c r="V19" s="130">
        <f t="shared" si="9"/>
        <v>0</v>
      </c>
      <c r="W19" s="131"/>
      <c r="X19" s="122">
        <f t="shared" si="10"/>
        <v>0</v>
      </c>
      <c r="Y19" s="121"/>
      <c r="Z19" s="122">
        <f t="shared" si="11"/>
        <v>0</v>
      </c>
      <c r="AA19" s="123"/>
      <c r="AB19" s="124">
        <f t="shared" si="12"/>
        <v>0</v>
      </c>
      <c r="AC19" s="123"/>
      <c r="AD19" s="124">
        <f t="shared" si="13"/>
        <v>0</v>
      </c>
      <c r="AE19" s="125"/>
      <c r="AF19" s="126">
        <f t="shared" si="14"/>
        <v>0</v>
      </c>
      <c r="AG19" s="125"/>
      <c r="AH19" s="126">
        <f t="shared" si="15"/>
        <v>0</v>
      </c>
      <c r="AI19" s="127">
        <v>9</v>
      </c>
      <c r="AJ19" s="128">
        <f t="shared" si="16"/>
        <v>42</v>
      </c>
      <c r="AK19" s="127">
        <v>3</v>
      </c>
      <c r="AL19" s="128">
        <f t="shared" si="17"/>
        <v>48</v>
      </c>
      <c r="AM19" s="51">
        <f t="shared" si="18"/>
        <v>170</v>
      </c>
      <c r="AN19" s="120">
        <f t="shared" si="19"/>
        <v>170</v>
      </c>
      <c r="AO19" s="120">
        <f t="shared" si="20"/>
        <v>41</v>
      </c>
      <c r="AP19" s="135">
        <v>18</v>
      </c>
    </row>
    <row r="20" spans="1:42" ht="21" customHeight="1" x14ac:dyDescent="0.25">
      <c r="A20" s="45">
        <v>10</v>
      </c>
      <c r="B20" s="133">
        <v>19</v>
      </c>
      <c r="C20" s="109">
        <v>8</v>
      </c>
      <c r="D20" s="122">
        <f t="shared" si="0"/>
        <v>43</v>
      </c>
      <c r="E20" s="109">
        <v>45</v>
      </c>
      <c r="F20" s="122">
        <f t="shared" si="1"/>
        <v>6</v>
      </c>
      <c r="G20" s="111">
        <v>15</v>
      </c>
      <c r="H20" s="124">
        <f t="shared" si="2"/>
        <v>36</v>
      </c>
      <c r="I20" s="111">
        <v>12</v>
      </c>
      <c r="J20" s="124">
        <f t="shared" si="3"/>
        <v>39</v>
      </c>
      <c r="K20" s="125">
        <v>10</v>
      </c>
      <c r="L20" s="126">
        <f t="shared" si="4"/>
        <v>41</v>
      </c>
      <c r="M20" s="125">
        <v>16</v>
      </c>
      <c r="N20" s="126">
        <f t="shared" si="5"/>
        <v>35</v>
      </c>
      <c r="O20" s="127">
        <v>5</v>
      </c>
      <c r="P20" s="128">
        <f t="shared" si="6"/>
        <v>46</v>
      </c>
      <c r="Q20" s="127">
        <v>4</v>
      </c>
      <c r="R20" s="128">
        <f t="shared" si="7"/>
        <v>48</v>
      </c>
      <c r="S20" s="129">
        <v>6</v>
      </c>
      <c r="T20" s="130">
        <f t="shared" si="8"/>
        <v>46</v>
      </c>
      <c r="U20" s="117">
        <v>5</v>
      </c>
      <c r="V20" s="130">
        <f t="shared" si="9"/>
        <v>46</v>
      </c>
      <c r="W20" s="131">
        <v>15</v>
      </c>
      <c r="X20" s="122">
        <f t="shared" si="10"/>
        <v>36</v>
      </c>
      <c r="Y20" s="121">
        <v>13</v>
      </c>
      <c r="Z20" s="122">
        <f t="shared" si="11"/>
        <v>38</v>
      </c>
      <c r="AA20" s="123"/>
      <c r="AB20" s="124">
        <f t="shared" si="12"/>
        <v>0</v>
      </c>
      <c r="AC20" s="123"/>
      <c r="AD20" s="124">
        <f t="shared" si="13"/>
        <v>0</v>
      </c>
      <c r="AE20" s="125">
        <v>14</v>
      </c>
      <c r="AF20" s="126">
        <f t="shared" si="14"/>
        <v>37</v>
      </c>
      <c r="AG20" s="125">
        <v>8</v>
      </c>
      <c r="AH20" s="126">
        <f t="shared" si="15"/>
        <v>43</v>
      </c>
      <c r="AI20" s="127">
        <v>29</v>
      </c>
      <c r="AJ20" s="128">
        <f t="shared" si="16"/>
        <v>22</v>
      </c>
      <c r="AK20" s="127">
        <v>19</v>
      </c>
      <c r="AL20" s="128">
        <f t="shared" si="17"/>
        <v>32</v>
      </c>
      <c r="AM20" s="51">
        <f t="shared" si="18"/>
        <v>594</v>
      </c>
      <c r="AN20" s="120">
        <f t="shared" si="19"/>
        <v>594</v>
      </c>
      <c r="AO20" s="120">
        <f t="shared" si="20"/>
        <v>9</v>
      </c>
      <c r="AP20" s="135">
        <v>19</v>
      </c>
    </row>
    <row r="21" spans="1:42" ht="21" customHeight="1" x14ac:dyDescent="0.25">
      <c r="A21" s="45">
        <v>11</v>
      </c>
      <c r="B21" s="133">
        <v>20</v>
      </c>
      <c r="C21" s="109">
        <v>38</v>
      </c>
      <c r="D21" s="122">
        <f t="shared" si="0"/>
        <v>13</v>
      </c>
      <c r="E21" s="109">
        <v>27</v>
      </c>
      <c r="F21" s="122">
        <f t="shared" si="1"/>
        <v>24</v>
      </c>
      <c r="G21" s="111">
        <v>26</v>
      </c>
      <c r="H21" s="124">
        <f t="shared" si="2"/>
        <v>25</v>
      </c>
      <c r="I21" s="111">
        <v>32</v>
      </c>
      <c r="J21" s="124">
        <f t="shared" si="3"/>
        <v>19</v>
      </c>
      <c r="K21" s="125"/>
      <c r="L21" s="126">
        <f t="shared" si="4"/>
        <v>0</v>
      </c>
      <c r="M21" s="125"/>
      <c r="N21" s="126">
        <f t="shared" si="5"/>
        <v>0</v>
      </c>
      <c r="O21" s="127"/>
      <c r="P21" s="128">
        <f t="shared" si="6"/>
        <v>0</v>
      </c>
      <c r="Q21" s="127"/>
      <c r="R21" s="128">
        <f t="shared" si="7"/>
        <v>0</v>
      </c>
      <c r="S21" s="129"/>
      <c r="T21" s="130">
        <f t="shared" si="8"/>
        <v>0</v>
      </c>
      <c r="U21" s="117">
        <v>36</v>
      </c>
      <c r="V21" s="130">
        <f t="shared" si="9"/>
        <v>15</v>
      </c>
      <c r="W21" s="131"/>
      <c r="X21" s="122">
        <f t="shared" si="10"/>
        <v>0</v>
      </c>
      <c r="Y21" s="121"/>
      <c r="Z21" s="122">
        <f t="shared" si="11"/>
        <v>0</v>
      </c>
      <c r="AA21" s="123">
        <v>5</v>
      </c>
      <c r="AB21" s="124">
        <f t="shared" si="12"/>
        <v>46</v>
      </c>
      <c r="AC21" s="123">
        <v>11</v>
      </c>
      <c r="AD21" s="124">
        <f t="shared" si="13"/>
        <v>40</v>
      </c>
      <c r="AE21" s="125"/>
      <c r="AF21" s="126">
        <f t="shared" si="14"/>
        <v>0</v>
      </c>
      <c r="AG21" s="125">
        <v>25</v>
      </c>
      <c r="AH21" s="126">
        <f t="shared" si="15"/>
        <v>26</v>
      </c>
      <c r="AI21" s="127"/>
      <c r="AJ21" s="128">
        <f t="shared" si="16"/>
        <v>0</v>
      </c>
      <c r="AK21" s="127"/>
      <c r="AL21" s="128">
        <f t="shared" si="17"/>
        <v>0</v>
      </c>
      <c r="AM21" s="51">
        <f t="shared" si="18"/>
        <v>208</v>
      </c>
      <c r="AN21" s="120">
        <f t="shared" si="19"/>
        <v>208</v>
      </c>
      <c r="AO21" s="120">
        <f t="shared" si="20"/>
        <v>39</v>
      </c>
      <c r="AP21" s="135">
        <v>20</v>
      </c>
    </row>
    <row r="22" spans="1:42" ht="21" customHeight="1" x14ac:dyDescent="0.25">
      <c r="A22" s="45">
        <v>12</v>
      </c>
      <c r="B22" s="133">
        <v>22</v>
      </c>
      <c r="C22" s="109">
        <v>2</v>
      </c>
      <c r="D22" s="122">
        <f t="shared" si="0"/>
        <v>50</v>
      </c>
      <c r="E22" s="109">
        <v>31</v>
      </c>
      <c r="F22" s="122">
        <f t="shared" si="1"/>
        <v>20</v>
      </c>
      <c r="G22" s="111">
        <v>4</v>
      </c>
      <c r="H22" s="124">
        <f t="shared" si="2"/>
        <v>48</v>
      </c>
      <c r="I22" s="111">
        <v>3</v>
      </c>
      <c r="J22" s="124">
        <f t="shared" si="3"/>
        <v>48</v>
      </c>
      <c r="K22" s="113">
        <v>26</v>
      </c>
      <c r="L22" s="126">
        <f t="shared" si="4"/>
        <v>25</v>
      </c>
      <c r="M22" s="113">
        <v>12</v>
      </c>
      <c r="N22" s="126">
        <f t="shared" si="5"/>
        <v>39</v>
      </c>
      <c r="O22" s="127">
        <v>14</v>
      </c>
      <c r="P22" s="128">
        <f t="shared" si="6"/>
        <v>37</v>
      </c>
      <c r="Q22" s="127"/>
      <c r="R22" s="128">
        <f t="shared" si="7"/>
        <v>0</v>
      </c>
      <c r="S22" s="129">
        <v>14</v>
      </c>
      <c r="T22" s="130">
        <f t="shared" si="8"/>
        <v>37</v>
      </c>
      <c r="U22" s="117">
        <v>19</v>
      </c>
      <c r="V22" s="130">
        <f t="shared" si="9"/>
        <v>32</v>
      </c>
      <c r="W22" s="131">
        <v>9</v>
      </c>
      <c r="X22" s="122">
        <f t="shared" si="10"/>
        <v>42</v>
      </c>
      <c r="Y22" s="121">
        <v>7</v>
      </c>
      <c r="Z22" s="122">
        <f t="shared" si="11"/>
        <v>44</v>
      </c>
      <c r="AA22" s="123"/>
      <c r="AB22" s="124">
        <f t="shared" si="12"/>
        <v>0</v>
      </c>
      <c r="AC22" s="123"/>
      <c r="AD22" s="124">
        <f t="shared" si="13"/>
        <v>0</v>
      </c>
      <c r="AE22" s="125">
        <v>4</v>
      </c>
      <c r="AF22" s="126">
        <f t="shared" si="14"/>
        <v>48</v>
      </c>
      <c r="AG22" s="125">
        <v>6</v>
      </c>
      <c r="AH22" s="126">
        <f t="shared" si="15"/>
        <v>46</v>
      </c>
      <c r="AI22" s="127">
        <v>12</v>
      </c>
      <c r="AJ22" s="128">
        <f t="shared" si="16"/>
        <v>39</v>
      </c>
      <c r="AK22" s="127">
        <v>7</v>
      </c>
      <c r="AL22" s="128">
        <f t="shared" si="17"/>
        <v>44</v>
      </c>
      <c r="AM22" s="51">
        <f t="shared" si="18"/>
        <v>599</v>
      </c>
      <c r="AN22" s="120">
        <f t="shared" si="19"/>
        <v>599</v>
      </c>
      <c r="AO22" s="120">
        <f t="shared" si="20"/>
        <v>8</v>
      </c>
      <c r="AP22" s="135">
        <v>22</v>
      </c>
    </row>
    <row r="23" spans="1:42" ht="21" customHeight="1" x14ac:dyDescent="0.25">
      <c r="A23" s="45">
        <v>13</v>
      </c>
      <c r="B23" s="133">
        <v>23</v>
      </c>
      <c r="C23" s="109">
        <v>28</v>
      </c>
      <c r="D23" s="122">
        <f t="shared" si="0"/>
        <v>23</v>
      </c>
      <c r="E23" s="109">
        <v>20</v>
      </c>
      <c r="F23" s="122">
        <f t="shared" si="1"/>
        <v>31</v>
      </c>
      <c r="G23" s="111">
        <v>39</v>
      </c>
      <c r="H23" s="124">
        <f t="shared" si="2"/>
        <v>12</v>
      </c>
      <c r="I23" s="111">
        <v>1</v>
      </c>
      <c r="J23" s="124">
        <f t="shared" si="3"/>
        <v>50</v>
      </c>
      <c r="K23" s="113">
        <v>13</v>
      </c>
      <c r="L23" s="126">
        <f t="shared" si="4"/>
        <v>38</v>
      </c>
      <c r="M23" s="113">
        <v>3</v>
      </c>
      <c r="N23" s="126">
        <f t="shared" si="5"/>
        <v>48</v>
      </c>
      <c r="O23" s="127"/>
      <c r="P23" s="128">
        <f t="shared" si="6"/>
        <v>0</v>
      </c>
      <c r="Q23" s="127"/>
      <c r="R23" s="128">
        <f t="shared" si="7"/>
        <v>0</v>
      </c>
      <c r="S23" s="129">
        <v>26</v>
      </c>
      <c r="T23" s="130">
        <f t="shared" si="8"/>
        <v>25</v>
      </c>
      <c r="U23" s="117">
        <v>7</v>
      </c>
      <c r="V23" s="130">
        <f t="shared" si="9"/>
        <v>44</v>
      </c>
      <c r="W23" s="131"/>
      <c r="X23" s="122">
        <f t="shared" si="10"/>
        <v>0</v>
      </c>
      <c r="Y23" s="109">
        <v>5</v>
      </c>
      <c r="Z23" s="122">
        <f t="shared" si="11"/>
        <v>46</v>
      </c>
      <c r="AA23" s="123">
        <v>3</v>
      </c>
      <c r="AB23" s="124">
        <f t="shared" si="12"/>
        <v>48</v>
      </c>
      <c r="AC23" s="123">
        <v>1</v>
      </c>
      <c r="AD23" s="124">
        <f t="shared" si="13"/>
        <v>50</v>
      </c>
      <c r="AE23" s="125">
        <v>20</v>
      </c>
      <c r="AF23" s="126">
        <f t="shared" si="14"/>
        <v>31</v>
      </c>
      <c r="AG23" s="125">
        <v>31</v>
      </c>
      <c r="AH23" s="126">
        <f t="shared" si="15"/>
        <v>20</v>
      </c>
      <c r="AI23" s="127">
        <v>16</v>
      </c>
      <c r="AJ23" s="128">
        <f t="shared" si="16"/>
        <v>35</v>
      </c>
      <c r="AK23" s="127">
        <v>31</v>
      </c>
      <c r="AL23" s="128">
        <f t="shared" si="17"/>
        <v>20</v>
      </c>
      <c r="AM23" s="51">
        <f t="shared" si="18"/>
        <v>521</v>
      </c>
      <c r="AN23" s="120">
        <f t="shared" si="19"/>
        <v>521</v>
      </c>
      <c r="AO23" s="120">
        <f t="shared" si="20"/>
        <v>13</v>
      </c>
      <c r="AP23" s="135">
        <v>23</v>
      </c>
    </row>
    <row r="24" spans="1:42" ht="21" customHeight="1" x14ac:dyDescent="0.25">
      <c r="A24" s="45">
        <v>14</v>
      </c>
      <c r="B24" s="133">
        <v>24</v>
      </c>
      <c r="C24" s="109"/>
      <c r="D24" s="122">
        <f t="shared" si="0"/>
        <v>0</v>
      </c>
      <c r="E24" s="121"/>
      <c r="F24" s="122">
        <f t="shared" si="1"/>
        <v>0</v>
      </c>
      <c r="G24" s="111">
        <v>16</v>
      </c>
      <c r="H24" s="124">
        <f t="shared" si="2"/>
        <v>35</v>
      </c>
      <c r="I24" s="111">
        <v>14</v>
      </c>
      <c r="J24" s="124">
        <f t="shared" si="3"/>
        <v>37</v>
      </c>
      <c r="K24" s="125"/>
      <c r="L24" s="126">
        <f t="shared" si="4"/>
        <v>0</v>
      </c>
      <c r="M24" s="113"/>
      <c r="N24" s="126">
        <f t="shared" si="5"/>
        <v>0</v>
      </c>
      <c r="O24" s="127"/>
      <c r="P24" s="128">
        <f t="shared" si="6"/>
        <v>0</v>
      </c>
      <c r="Q24" s="127"/>
      <c r="R24" s="128">
        <f t="shared" si="7"/>
        <v>0</v>
      </c>
      <c r="S24" s="129"/>
      <c r="T24" s="130">
        <f t="shared" si="8"/>
        <v>0</v>
      </c>
      <c r="U24" s="117">
        <v>25</v>
      </c>
      <c r="V24" s="130">
        <f t="shared" si="9"/>
        <v>26</v>
      </c>
      <c r="W24" s="131"/>
      <c r="X24" s="122">
        <f t="shared" si="10"/>
        <v>0</v>
      </c>
      <c r="Y24" s="109">
        <v>32</v>
      </c>
      <c r="Z24" s="122">
        <f t="shared" si="11"/>
        <v>19</v>
      </c>
      <c r="AA24" s="123"/>
      <c r="AB24" s="124">
        <f t="shared" si="12"/>
        <v>0</v>
      </c>
      <c r="AC24" s="123"/>
      <c r="AD24" s="124">
        <f t="shared" si="13"/>
        <v>0</v>
      </c>
      <c r="AE24" s="125">
        <v>28</v>
      </c>
      <c r="AF24" s="126">
        <f t="shared" si="14"/>
        <v>23</v>
      </c>
      <c r="AG24" s="125">
        <v>26</v>
      </c>
      <c r="AH24" s="126">
        <f t="shared" si="15"/>
        <v>25</v>
      </c>
      <c r="AI24" s="127">
        <v>35</v>
      </c>
      <c r="AJ24" s="128">
        <f t="shared" si="16"/>
        <v>16</v>
      </c>
      <c r="AK24" s="127">
        <v>12</v>
      </c>
      <c r="AL24" s="128">
        <f t="shared" si="17"/>
        <v>39</v>
      </c>
      <c r="AM24" s="51">
        <f t="shared" si="18"/>
        <v>220</v>
      </c>
      <c r="AN24" s="120">
        <f t="shared" si="19"/>
        <v>220</v>
      </c>
      <c r="AO24" s="120">
        <f t="shared" si="20"/>
        <v>36</v>
      </c>
      <c r="AP24" s="135">
        <v>24</v>
      </c>
    </row>
    <row r="25" spans="1:42" ht="21" customHeight="1" x14ac:dyDescent="0.25">
      <c r="A25" s="45">
        <v>15</v>
      </c>
      <c r="B25" s="133">
        <v>26</v>
      </c>
      <c r="C25" s="109">
        <v>27</v>
      </c>
      <c r="D25" s="122">
        <f t="shared" si="0"/>
        <v>24</v>
      </c>
      <c r="E25" s="109">
        <v>16</v>
      </c>
      <c r="F25" s="122">
        <f t="shared" si="1"/>
        <v>35</v>
      </c>
      <c r="G25" s="123"/>
      <c r="H25" s="124">
        <f t="shared" si="2"/>
        <v>0</v>
      </c>
      <c r="I25" s="111">
        <v>27</v>
      </c>
      <c r="J25" s="124">
        <f t="shared" si="3"/>
        <v>24</v>
      </c>
      <c r="K25" s="113">
        <v>25</v>
      </c>
      <c r="L25" s="126">
        <f t="shared" si="4"/>
        <v>26</v>
      </c>
      <c r="M25" s="113">
        <v>13</v>
      </c>
      <c r="N25" s="126">
        <f t="shared" si="5"/>
        <v>38</v>
      </c>
      <c r="O25" s="127"/>
      <c r="P25" s="128">
        <f t="shared" si="6"/>
        <v>0</v>
      </c>
      <c r="Q25" s="127"/>
      <c r="R25" s="128">
        <f t="shared" si="7"/>
        <v>0</v>
      </c>
      <c r="S25" s="117">
        <v>36</v>
      </c>
      <c r="T25" s="130">
        <f t="shared" si="8"/>
        <v>15</v>
      </c>
      <c r="U25" s="117">
        <v>41</v>
      </c>
      <c r="V25" s="130">
        <f t="shared" si="9"/>
        <v>10</v>
      </c>
      <c r="W25" s="131">
        <v>25</v>
      </c>
      <c r="X25" s="122">
        <f t="shared" si="10"/>
        <v>26</v>
      </c>
      <c r="Y25" s="109">
        <v>15</v>
      </c>
      <c r="Z25" s="122">
        <f t="shared" si="11"/>
        <v>36</v>
      </c>
      <c r="AA25" s="123"/>
      <c r="AB25" s="124">
        <f t="shared" si="12"/>
        <v>0</v>
      </c>
      <c r="AC25" s="123">
        <v>15</v>
      </c>
      <c r="AD25" s="124">
        <f t="shared" si="13"/>
        <v>36</v>
      </c>
      <c r="AE25" s="125">
        <v>39</v>
      </c>
      <c r="AF25" s="126">
        <f t="shared" si="14"/>
        <v>12</v>
      </c>
      <c r="AG25" s="125">
        <v>23</v>
      </c>
      <c r="AH25" s="126">
        <f t="shared" si="15"/>
        <v>28</v>
      </c>
      <c r="AI25" s="127">
        <v>20</v>
      </c>
      <c r="AJ25" s="128">
        <f t="shared" si="16"/>
        <v>31</v>
      </c>
      <c r="AK25" s="127">
        <v>24</v>
      </c>
      <c r="AL25" s="128">
        <f t="shared" si="17"/>
        <v>27</v>
      </c>
      <c r="AM25" s="51">
        <f t="shared" si="18"/>
        <v>368</v>
      </c>
      <c r="AN25" s="120">
        <f t="shared" si="19"/>
        <v>368</v>
      </c>
      <c r="AO25" s="120">
        <f t="shared" si="20"/>
        <v>29</v>
      </c>
      <c r="AP25" s="135">
        <v>26</v>
      </c>
    </row>
    <row r="26" spans="1:42" ht="21" customHeight="1" x14ac:dyDescent="0.25">
      <c r="A26" s="45">
        <v>16</v>
      </c>
      <c r="B26" s="133">
        <v>27</v>
      </c>
      <c r="C26" s="109">
        <v>5</v>
      </c>
      <c r="D26" s="122">
        <f t="shared" si="0"/>
        <v>46</v>
      </c>
      <c r="E26" s="109">
        <v>9</v>
      </c>
      <c r="F26" s="122">
        <f t="shared" si="1"/>
        <v>42</v>
      </c>
      <c r="G26" s="111">
        <v>12</v>
      </c>
      <c r="H26" s="124">
        <f t="shared" si="2"/>
        <v>39</v>
      </c>
      <c r="I26" s="111">
        <v>4</v>
      </c>
      <c r="J26" s="124">
        <f t="shared" si="3"/>
        <v>48</v>
      </c>
      <c r="K26" s="113">
        <v>5</v>
      </c>
      <c r="L26" s="126">
        <f t="shared" si="4"/>
        <v>46</v>
      </c>
      <c r="M26" s="125">
        <v>9</v>
      </c>
      <c r="N26" s="126">
        <f t="shared" si="5"/>
        <v>42</v>
      </c>
      <c r="O26" s="127">
        <v>2</v>
      </c>
      <c r="P26" s="128">
        <f t="shared" si="6"/>
        <v>50</v>
      </c>
      <c r="Q26" s="127">
        <v>7</v>
      </c>
      <c r="R26" s="128">
        <f t="shared" si="7"/>
        <v>44</v>
      </c>
      <c r="S26" s="117">
        <v>3</v>
      </c>
      <c r="T26" s="130">
        <f t="shared" si="8"/>
        <v>48</v>
      </c>
      <c r="U26" s="117">
        <v>2</v>
      </c>
      <c r="V26" s="130">
        <f t="shared" si="9"/>
        <v>50</v>
      </c>
      <c r="W26" s="131">
        <v>16</v>
      </c>
      <c r="X26" s="122">
        <f t="shared" si="10"/>
        <v>35</v>
      </c>
      <c r="Y26" s="109">
        <v>16</v>
      </c>
      <c r="Z26" s="122">
        <f t="shared" si="11"/>
        <v>35</v>
      </c>
      <c r="AA26" s="123"/>
      <c r="AB26" s="124">
        <f t="shared" si="12"/>
        <v>0</v>
      </c>
      <c r="AC26" s="123"/>
      <c r="AD26" s="124">
        <f t="shared" si="13"/>
        <v>0</v>
      </c>
      <c r="AE26" s="125">
        <v>5</v>
      </c>
      <c r="AF26" s="126">
        <f t="shared" si="14"/>
        <v>46</v>
      </c>
      <c r="AG26" s="125">
        <v>3</v>
      </c>
      <c r="AH26" s="126">
        <f t="shared" si="15"/>
        <v>48</v>
      </c>
      <c r="AI26" s="127">
        <v>10</v>
      </c>
      <c r="AJ26" s="128">
        <f t="shared" si="16"/>
        <v>41</v>
      </c>
      <c r="AK26" s="127">
        <v>9</v>
      </c>
      <c r="AL26" s="128">
        <f t="shared" si="17"/>
        <v>42</v>
      </c>
      <c r="AM26" s="51">
        <f t="shared" si="18"/>
        <v>702</v>
      </c>
      <c r="AN26" s="120">
        <f t="shared" si="19"/>
        <v>702</v>
      </c>
      <c r="AO26" s="120">
        <f t="shared" si="20"/>
        <v>4</v>
      </c>
      <c r="AP26" s="135">
        <v>27</v>
      </c>
    </row>
    <row r="27" spans="1:42" ht="21" customHeight="1" x14ac:dyDescent="0.25">
      <c r="A27" s="45">
        <v>17</v>
      </c>
      <c r="B27" s="133">
        <v>28</v>
      </c>
      <c r="C27" s="109">
        <v>43</v>
      </c>
      <c r="D27" s="122">
        <f t="shared" si="0"/>
        <v>8</v>
      </c>
      <c r="E27" s="109">
        <v>44</v>
      </c>
      <c r="F27" s="122">
        <f t="shared" si="1"/>
        <v>7</v>
      </c>
      <c r="G27" s="111">
        <v>13</v>
      </c>
      <c r="H27" s="124">
        <f t="shared" si="2"/>
        <v>38</v>
      </c>
      <c r="I27" s="111">
        <v>28</v>
      </c>
      <c r="J27" s="124">
        <f t="shared" si="3"/>
        <v>23</v>
      </c>
      <c r="K27" s="125"/>
      <c r="L27" s="126">
        <f t="shared" si="4"/>
        <v>0</v>
      </c>
      <c r="M27" s="125"/>
      <c r="N27" s="126">
        <f t="shared" si="5"/>
        <v>0</v>
      </c>
      <c r="O27" s="127">
        <v>7</v>
      </c>
      <c r="P27" s="128">
        <f t="shared" si="6"/>
        <v>44</v>
      </c>
      <c r="Q27" s="127">
        <v>8</v>
      </c>
      <c r="R27" s="128">
        <f t="shared" si="7"/>
        <v>43</v>
      </c>
      <c r="S27" s="117">
        <v>32</v>
      </c>
      <c r="T27" s="130">
        <f t="shared" si="8"/>
        <v>19</v>
      </c>
      <c r="U27" s="117">
        <v>32</v>
      </c>
      <c r="V27" s="130">
        <f t="shared" si="9"/>
        <v>19</v>
      </c>
      <c r="W27" s="131"/>
      <c r="X27" s="122">
        <f t="shared" si="10"/>
        <v>0</v>
      </c>
      <c r="Y27" s="109"/>
      <c r="Z27" s="122">
        <f t="shared" si="11"/>
        <v>0</v>
      </c>
      <c r="AA27" s="123"/>
      <c r="AB27" s="124">
        <f t="shared" si="12"/>
        <v>0</v>
      </c>
      <c r="AC27" s="123"/>
      <c r="AD27" s="124">
        <f t="shared" si="13"/>
        <v>0</v>
      </c>
      <c r="AE27" s="125">
        <v>31</v>
      </c>
      <c r="AF27" s="126">
        <f t="shared" si="14"/>
        <v>20</v>
      </c>
      <c r="AG27" s="125">
        <v>17</v>
      </c>
      <c r="AH27" s="126">
        <f t="shared" si="15"/>
        <v>34</v>
      </c>
      <c r="AI27" s="127">
        <v>8</v>
      </c>
      <c r="AJ27" s="128">
        <f t="shared" si="16"/>
        <v>43</v>
      </c>
      <c r="AK27" s="127">
        <v>26</v>
      </c>
      <c r="AL27" s="128">
        <f t="shared" si="17"/>
        <v>25</v>
      </c>
      <c r="AM27" s="51">
        <f t="shared" si="18"/>
        <v>323</v>
      </c>
      <c r="AN27" s="120">
        <f t="shared" si="19"/>
        <v>323</v>
      </c>
      <c r="AO27" s="120">
        <f t="shared" si="20"/>
        <v>30</v>
      </c>
      <c r="AP27" s="135">
        <v>28</v>
      </c>
    </row>
    <row r="28" spans="1:42" ht="21" customHeight="1" x14ac:dyDescent="0.25">
      <c r="A28" s="45">
        <v>18</v>
      </c>
      <c r="B28" s="133">
        <v>29</v>
      </c>
      <c r="C28" s="109">
        <v>6</v>
      </c>
      <c r="D28" s="122">
        <f t="shared" si="0"/>
        <v>46</v>
      </c>
      <c r="E28" s="109">
        <v>41</v>
      </c>
      <c r="F28" s="122">
        <f t="shared" si="1"/>
        <v>10</v>
      </c>
      <c r="G28" s="111">
        <v>8</v>
      </c>
      <c r="H28" s="124">
        <f t="shared" si="2"/>
        <v>43</v>
      </c>
      <c r="I28" s="111">
        <v>10</v>
      </c>
      <c r="J28" s="124">
        <f t="shared" si="3"/>
        <v>41</v>
      </c>
      <c r="K28" s="113">
        <v>19</v>
      </c>
      <c r="L28" s="126">
        <f t="shared" si="4"/>
        <v>32</v>
      </c>
      <c r="M28" s="125">
        <v>22</v>
      </c>
      <c r="N28" s="126">
        <f t="shared" si="5"/>
        <v>29</v>
      </c>
      <c r="O28" s="127">
        <v>9</v>
      </c>
      <c r="P28" s="128">
        <f t="shared" si="6"/>
        <v>42</v>
      </c>
      <c r="Q28" s="127"/>
      <c r="R28" s="128">
        <f t="shared" si="7"/>
        <v>0</v>
      </c>
      <c r="S28" s="117">
        <v>16</v>
      </c>
      <c r="T28" s="130">
        <f t="shared" si="8"/>
        <v>35</v>
      </c>
      <c r="U28" s="117">
        <v>39</v>
      </c>
      <c r="V28" s="130">
        <f t="shared" si="9"/>
        <v>12</v>
      </c>
      <c r="W28" s="131">
        <v>26</v>
      </c>
      <c r="X28" s="122">
        <f t="shared" si="10"/>
        <v>25</v>
      </c>
      <c r="Y28" s="109">
        <v>23</v>
      </c>
      <c r="Z28" s="122">
        <f t="shared" si="11"/>
        <v>28</v>
      </c>
      <c r="AA28" s="123"/>
      <c r="AB28" s="124">
        <f t="shared" si="12"/>
        <v>0</v>
      </c>
      <c r="AC28" s="123"/>
      <c r="AD28" s="124">
        <f t="shared" si="13"/>
        <v>0</v>
      </c>
      <c r="AE28" s="125">
        <v>12</v>
      </c>
      <c r="AF28" s="126">
        <f t="shared" si="14"/>
        <v>39</v>
      </c>
      <c r="AG28" s="125">
        <v>30</v>
      </c>
      <c r="AH28" s="126">
        <f t="shared" si="15"/>
        <v>21</v>
      </c>
      <c r="AI28" s="127">
        <v>39</v>
      </c>
      <c r="AJ28" s="128">
        <f t="shared" si="16"/>
        <v>12</v>
      </c>
      <c r="AK28" s="127">
        <v>34</v>
      </c>
      <c r="AL28" s="128">
        <f t="shared" si="17"/>
        <v>17</v>
      </c>
      <c r="AM28" s="51">
        <f t="shared" si="18"/>
        <v>432</v>
      </c>
      <c r="AN28" s="120">
        <f t="shared" si="19"/>
        <v>432</v>
      </c>
      <c r="AO28" s="120">
        <f t="shared" si="20"/>
        <v>22</v>
      </c>
      <c r="AP28" s="135">
        <v>29</v>
      </c>
    </row>
    <row r="29" spans="1:42" ht="21" customHeight="1" x14ac:dyDescent="0.25">
      <c r="A29" s="45">
        <v>19</v>
      </c>
      <c r="B29" s="133">
        <v>30</v>
      </c>
      <c r="C29" s="109">
        <v>14</v>
      </c>
      <c r="D29" s="122">
        <f t="shared" si="0"/>
        <v>37</v>
      </c>
      <c r="E29" s="109">
        <v>32</v>
      </c>
      <c r="F29" s="122">
        <f t="shared" si="1"/>
        <v>19</v>
      </c>
      <c r="G29" s="111">
        <v>1</v>
      </c>
      <c r="H29" s="124">
        <f t="shared" si="2"/>
        <v>50</v>
      </c>
      <c r="I29" s="111">
        <v>13</v>
      </c>
      <c r="J29" s="124">
        <f t="shared" si="3"/>
        <v>38</v>
      </c>
      <c r="K29" s="113">
        <v>1</v>
      </c>
      <c r="L29" s="126">
        <f t="shared" si="4"/>
        <v>50</v>
      </c>
      <c r="M29" s="113">
        <v>1</v>
      </c>
      <c r="N29" s="126">
        <f t="shared" si="5"/>
        <v>50</v>
      </c>
      <c r="O29" s="127">
        <v>3</v>
      </c>
      <c r="P29" s="128">
        <f t="shared" si="6"/>
        <v>48</v>
      </c>
      <c r="Q29" s="127">
        <v>2</v>
      </c>
      <c r="R29" s="128">
        <f t="shared" si="7"/>
        <v>50</v>
      </c>
      <c r="S29" s="117">
        <v>13</v>
      </c>
      <c r="T29" s="130">
        <f t="shared" si="8"/>
        <v>38</v>
      </c>
      <c r="U29" s="117">
        <v>15</v>
      </c>
      <c r="V29" s="130">
        <f t="shared" si="9"/>
        <v>36</v>
      </c>
      <c r="W29" s="119">
        <v>1</v>
      </c>
      <c r="X29" s="122">
        <f t="shared" si="10"/>
        <v>50</v>
      </c>
      <c r="Y29" s="109">
        <v>4</v>
      </c>
      <c r="Z29" s="122">
        <f t="shared" si="11"/>
        <v>48</v>
      </c>
      <c r="AA29" s="123"/>
      <c r="AB29" s="124">
        <f t="shared" si="12"/>
        <v>0</v>
      </c>
      <c r="AC29" s="123">
        <v>3</v>
      </c>
      <c r="AD29" s="124">
        <f t="shared" si="13"/>
        <v>48</v>
      </c>
      <c r="AE29" s="125">
        <v>8</v>
      </c>
      <c r="AF29" s="126">
        <f t="shared" si="14"/>
        <v>43</v>
      </c>
      <c r="AG29" s="125">
        <v>12</v>
      </c>
      <c r="AH29" s="126">
        <f t="shared" si="15"/>
        <v>39</v>
      </c>
      <c r="AI29" s="127">
        <v>1</v>
      </c>
      <c r="AJ29" s="128">
        <f t="shared" si="16"/>
        <v>50</v>
      </c>
      <c r="AK29" s="127">
        <v>8</v>
      </c>
      <c r="AL29" s="128">
        <f t="shared" si="17"/>
        <v>43</v>
      </c>
      <c r="AM29" s="51">
        <f t="shared" si="18"/>
        <v>737</v>
      </c>
      <c r="AN29" s="120">
        <f t="shared" si="19"/>
        <v>737</v>
      </c>
      <c r="AO29" s="120">
        <f t="shared" si="20"/>
        <v>2</v>
      </c>
      <c r="AP29" s="135">
        <v>30</v>
      </c>
    </row>
    <row r="30" spans="1:42" ht="21" customHeight="1" x14ac:dyDescent="0.25">
      <c r="A30" s="45">
        <v>20</v>
      </c>
      <c r="B30" s="133">
        <v>31</v>
      </c>
      <c r="C30" s="109">
        <v>32</v>
      </c>
      <c r="D30" s="122">
        <f t="shared" si="0"/>
        <v>19</v>
      </c>
      <c r="E30" s="109">
        <v>42</v>
      </c>
      <c r="F30" s="122">
        <f t="shared" si="1"/>
        <v>9</v>
      </c>
      <c r="G30" s="111">
        <v>22</v>
      </c>
      <c r="H30" s="124">
        <f t="shared" si="2"/>
        <v>29</v>
      </c>
      <c r="I30" s="111">
        <v>23</v>
      </c>
      <c r="J30" s="124">
        <f t="shared" si="3"/>
        <v>28</v>
      </c>
      <c r="K30" s="113">
        <v>7</v>
      </c>
      <c r="L30" s="126">
        <f t="shared" si="4"/>
        <v>44</v>
      </c>
      <c r="M30" s="113">
        <v>2</v>
      </c>
      <c r="N30" s="126">
        <f t="shared" si="5"/>
        <v>50</v>
      </c>
      <c r="O30" s="127">
        <v>1</v>
      </c>
      <c r="P30" s="128">
        <f t="shared" si="6"/>
        <v>50</v>
      </c>
      <c r="Q30" s="127">
        <v>6</v>
      </c>
      <c r="R30" s="128">
        <f t="shared" si="7"/>
        <v>46</v>
      </c>
      <c r="S30" s="117">
        <v>4</v>
      </c>
      <c r="T30" s="130">
        <f t="shared" si="8"/>
        <v>48</v>
      </c>
      <c r="U30" s="117">
        <v>1</v>
      </c>
      <c r="V30" s="130">
        <f t="shared" si="9"/>
        <v>50</v>
      </c>
      <c r="W30" s="119">
        <v>2</v>
      </c>
      <c r="X30" s="122">
        <f t="shared" si="10"/>
        <v>50</v>
      </c>
      <c r="Y30" s="109">
        <v>1</v>
      </c>
      <c r="Z30" s="122">
        <f t="shared" si="11"/>
        <v>50</v>
      </c>
      <c r="AA30" s="123"/>
      <c r="AB30" s="124">
        <f t="shared" si="12"/>
        <v>0</v>
      </c>
      <c r="AC30" s="123"/>
      <c r="AD30" s="124">
        <f t="shared" si="13"/>
        <v>0</v>
      </c>
      <c r="AE30" s="125">
        <v>25</v>
      </c>
      <c r="AF30" s="126">
        <f t="shared" si="14"/>
        <v>26</v>
      </c>
      <c r="AG30" s="125">
        <v>1</v>
      </c>
      <c r="AH30" s="126">
        <f t="shared" si="15"/>
        <v>50</v>
      </c>
      <c r="AI30" s="127">
        <v>7</v>
      </c>
      <c r="AJ30" s="128">
        <f t="shared" si="16"/>
        <v>44</v>
      </c>
      <c r="AK30" s="127">
        <v>12</v>
      </c>
      <c r="AL30" s="128">
        <f t="shared" si="17"/>
        <v>39</v>
      </c>
      <c r="AM30" s="51">
        <f t="shared" si="18"/>
        <v>632</v>
      </c>
      <c r="AN30" s="120">
        <f t="shared" si="19"/>
        <v>632</v>
      </c>
      <c r="AO30" s="120">
        <f t="shared" si="20"/>
        <v>7</v>
      </c>
      <c r="AP30" s="135">
        <v>31</v>
      </c>
    </row>
    <row r="31" spans="1:42" ht="21" customHeight="1" x14ac:dyDescent="0.25">
      <c r="A31" s="45">
        <v>21</v>
      </c>
      <c r="B31" s="133">
        <v>32</v>
      </c>
      <c r="C31" s="109">
        <v>10</v>
      </c>
      <c r="D31" s="122">
        <f t="shared" si="0"/>
        <v>41</v>
      </c>
      <c r="E31" s="109">
        <v>24</v>
      </c>
      <c r="F31" s="122">
        <f t="shared" si="1"/>
        <v>27</v>
      </c>
      <c r="G31" s="111">
        <v>21</v>
      </c>
      <c r="H31" s="124">
        <f t="shared" si="2"/>
        <v>30</v>
      </c>
      <c r="I31" s="111">
        <v>19</v>
      </c>
      <c r="J31" s="124">
        <f t="shared" si="3"/>
        <v>32</v>
      </c>
      <c r="K31" s="125">
        <v>8</v>
      </c>
      <c r="L31" s="126">
        <f t="shared" si="4"/>
        <v>43</v>
      </c>
      <c r="M31" s="113">
        <v>15</v>
      </c>
      <c r="N31" s="126">
        <f t="shared" si="5"/>
        <v>36</v>
      </c>
      <c r="O31" s="127"/>
      <c r="P31" s="128">
        <f t="shared" si="6"/>
        <v>0</v>
      </c>
      <c r="Q31" s="127"/>
      <c r="R31" s="128">
        <f t="shared" si="7"/>
        <v>0</v>
      </c>
      <c r="S31" s="117">
        <v>1</v>
      </c>
      <c r="T31" s="130">
        <f t="shared" si="8"/>
        <v>50</v>
      </c>
      <c r="U31" s="117">
        <v>17</v>
      </c>
      <c r="V31" s="130">
        <f t="shared" si="9"/>
        <v>34</v>
      </c>
      <c r="W31" s="119">
        <v>4</v>
      </c>
      <c r="X31" s="122">
        <f t="shared" si="10"/>
        <v>48</v>
      </c>
      <c r="Y31" s="109">
        <v>6</v>
      </c>
      <c r="Z31" s="122">
        <f t="shared" si="11"/>
        <v>46</v>
      </c>
      <c r="AA31" s="123"/>
      <c r="AB31" s="124">
        <f t="shared" si="12"/>
        <v>0</v>
      </c>
      <c r="AC31" s="123"/>
      <c r="AD31" s="124">
        <f t="shared" si="13"/>
        <v>0</v>
      </c>
      <c r="AE31" s="125">
        <v>9</v>
      </c>
      <c r="AF31" s="126">
        <f t="shared" si="14"/>
        <v>42</v>
      </c>
      <c r="AG31" s="125">
        <v>9</v>
      </c>
      <c r="AH31" s="126">
        <f t="shared" si="15"/>
        <v>42</v>
      </c>
      <c r="AI31" s="127">
        <v>28</v>
      </c>
      <c r="AJ31" s="128">
        <f t="shared" si="16"/>
        <v>23</v>
      </c>
      <c r="AK31" s="127">
        <v>38</v>
      </c>
      <c r="AL31" s="128">
        <f t="shared" si="17"/>
        <v>13</v>
      </c>
      <c r="AM31" s="51">
        <f t="shared" si="18"/>
        <v>507</v>
      </c>
      <c r="AN31" s="120">
        <f t="shared" si="19"/>
        <v>507</v>
      </c>
      <c r="AO31" s="120">
        <f t="shared" si="20"/>
        <v>15</v>
      </c>
      <c r="AP31" s="135">
        <v>32</v>
      </c>
    </row>
    <row r="32" spans="1:42" ht="21" customHeight="1" x14ac:dyDescent="0.25">
      <c r="A32" s="45">
        <v>22</v>
      </c>
      <c r="B32" s="133">
        <v>34</v>
      </c>
      <c r="C32" s="109">
        <v>36</v>
      </c>
      <c r="D32" s="122">
        <f t="shared" si="0"/>
        <v>15</v>
      </c>
      <c r="E32" s="109">
        <v>34</v>
      </c>
      <c r="F32" s="122">
        <f t="shared" si="1"/>
        <v>17</v>
      </c>
      <c r="G32" s="111">
        <v>34</v>
      </c>
      <c r="H32" s="124">
        <f t="shared" si="2"/>
        <v>17</v>
      </c>
      <c r="I32" s="111">
        <v>38</v>
      </c>
      <c r="J32" s="124">
        <f t="shared" si="3"/>
        <v>13</v>
      </c>
      <c r="K32" s="125"/>
      <c r="L32" s="126">
        <f t="shared" si="4"/>
        <v>0</v>
      </c>
      <c r="M32" s="125"/>
      <c r="N32" s="126">
        <f t="shared" si="5"/>
        <v>0</v>
      </c>
      <c r="O32" s="127"/>
      <c r="P32" s="128">
        <f t="shared" si="6"/>
        <v>0</v>
      </c>
      <c r="Q32" s="127"/>
      <c r="R32" s="128">
        <f t="shared" si="7"/>
        <v>0</v>
      </c>
      <c r="S32" s="117">
        <v>30</v>
      </c>
      <c r="T32" s="130">
        <f t="shared" si="8"/>
        <v>21</v>
      </c>
      <c r="U32" s="117">
        <v>33</v>
      </c>
      <c r="V32" s="130">
        <f t="shared" si="9"/>
        <v>18</v>
      </c>
      <c r="W32" s="121"/>
      <c r="X32" s="122">
        <f t="shared" si="10"/>
        <v>0</v>
      </c>
      <c r="Y32" s="121"/>
      <c r="Z32" s="122">
        <f t="shared" si="11"/>
        <v>0</v>
      </c>
      <c r="AA32" s="123"/>
      <c r="AB32" s="124">
        <f t="shared" si="12"/>
        <v>0</v>
      </c>
      <c r="AC32" s="123">
        <v>16</v>
      </c>
      <c r="AD32" s="124">
        <f t="shared" si="13"/>
        <v>35</v>
      </c>
      <c r="AE32" s="125">
        <v>35</v>
      </c>
      <c r="AF32" s="126">
        <f t="shared" si="14"/>
        <v>16</v>
      </c>
      <c r="AG32" s="125">
        <v>36</v>
      </c>
      <c r="AH32" s="126">
        <f t="shared" si="15"/>
        <v>15</v>
      </c>
      <c r="AI32" s="127">
        <v>24</v>
      </c>
      <c r="AJ32" s="128">
        <f t="shared" si="16"/>
        <v>27</v>
      </c>
      <c r="AK32" s="127">
        <v>14</v>
      </c>
      <c r="AL32" s="128">
        <f t="shared" si="17"/>
        <v>37</v>
      </c>
      <c r="AM32" s="51">
        <f t="shared" si="18"/>
        <v>231</v>
      </c>
      <c r="AN32" s="120">
        <f t="shared" si="19"/>
        <v>231</v>
      </c>
      <c r="AO32" s="120">
        <f t="shared" si="20"/>
        <v>35</v>
      </c>
      <c r="AP32" s="135">
        <v>34</v>
      </c>
    </row>
    <row r="33" spans="1:42" ht="21" customHeight="1" x14ac:dyDescent="0.25">
      <c r="A33" s="45">
        <v>23</v>
      </c>
      <c r="B33" s="133">
        <v>36</v>
      </c>
      <c r="C33" s="109">
        <v>39</v>
      </c>
      <c r="D33" s="122">
        <f t="shared" si="0"/>
        <v>12</v>
      </c>
      <c r="E33" s="109">
        <v>28</v>
      </c>
      <c r="F33" s="122">
        <f t="shared" si="1"/>
        <v>23</v>
      </c>
      <c r="G33" s="111">
        <v>32</v>
      </c>
      <c r="H33" s="124">
        <f t="shared" si="2"/>
        <v>19</v>
      </c>
      <c r="I33" s="111">
        <v>35</v>
      </c>
      <c r="J33" s="124">
        <f t="shared" si="3"/>
        <v>16</v>
      </c>
      <c r="K33" s="125"/>
      <c r="L33" s="126">
        <f t="shared" si="4"/>
        <v>0</v>
      </c>
      <c r="M33" s="125"/>
      <c r="N33" s="126">
        <f t="shared" si="5"/>
        <v>0</v>
      </c>
      <c r="O33" s="127"/>
      <c r="P33" s="128">
        <f t="shared" si="6"/>
        <v>0</v>
      </c>
      <c r="Q33" s="127"/>
      <c r="R33" s="128">
        <f t="shared" si="7"/>
        <v>0</v>
      </c>
      <c r="S33" s="117">
        <v>20</v>
      </c>
      <c r="T33" s="130">
        <f t="shared" si="8"/>
        <v>31</v>
      </c>
      <c r="U33" s="117">
        <v>35</v>
      </c>
      <c r="V33" s="130">
        <f t="shared" si="9"/>
        <v>16</v>
      </c>
      <c r="W33" s="119">
        <v>20</v>
      </c>
      <c r="X33" s="122">
        <f t="shared" si="10"/>
        <v>31</v>
      </c>
      <c r="Y33" s="109">
        <v>31</v>
      </c>
      <c r="Z33" s="122">
        <f t="shared" si="11"/>
        <v>20</v>
      </c>
      <c r="AA33" s="123"/>
      <c r="AB33" s="124">
        <f t="shared" si="12"/>
        <v>0</v>
      </c>
      <c r="AC33" s="123"/>
      <c r="AD33" s="124">
        <f t="shared" si="13"/>
        <v>0</v>
      </c>
      <c r="AE33" s="125">
        <v>13</v>
      </c>
      <c r="AF33" s="126">
        <f t="shared" si="14"/>
        <v>38</v>
      </c>
      <c r="AG33" s="125">
        <v>28</v>
      </c>
      <c r="AH33" s="126">
        <f t="shared" si="15"/>
        <v>23</v>
      </c>
      <c r="AI33" s="127">
        <v>40</v>
      </c>
      <c r="AJ33" s="128">
        <f t="shared" si="16"/>
        <v>11</v>
      </c>
      <c r="AK33" s="127">
        <v>35</v>
      </c>
      <c r="AL33" s="128">
        <f t="shared" si="17"/>
        <v>16</v>
      </c>
      <c r="AM33" s="51">
        <f t="shared" si="18"/>
        <v>256</v>
      </c>
      <c r="AN33" s="120">
        <f t="shared" si="19"/>
        <v>256</v>
      </c>
      <c r="AO33" s="120">
        <f t="shared" si="20"/>
        <v>32</v>
      </c>
      <c r="AP33" s="135">
        <v>36</v>
      </c>
    </row>
    <row r="34" spans="1:42" ht="21" customHeight="1" x14ac:dyDescent="0.25">
      <c r="A34" s="45">
        <v>24</v>
      </c>
      <c r="B34" s="133">
        <v>38</v>
      </c>
      <c r="C34" s="109">
        <v>4</v>
      </c>
      <c r="D34" s="122">
        <f t="shared" si="0"/>
        <v>48</v>
      </c>
      <c r="E34" s="109">
        <v>4</v>
      </c>
      <c r="F34" s="122">
        <f t="shared" si="1"/>
        <v>48</v>
      </c>
      <c r="G34" s="111">
        <v>17</v>
      </c>
      <c r="H34" s="124">
        <f t="shared" si="2"/>
        <v>34</v>
      </c>
      <c r="I34" s="111">
        <v>36</v>
      </c>
      <c r="J34" s="124">
        <f t="shared" si="3"/>
        <v>15</v>
      </c>
      <c r="K34" s="125">
        <v>21</v>
      </c>
      <c r="L34" s="126">
        <f t="shared" si="4"/>
        <v>30</v>
      </c>
      <c r="M34" s="125">
        <v>25</v>
      </c>
      <c r="N34" s="126">
        <f t="shared" si="5"/>
        <v>26</v>
      </c>
      <c r="O34" s="127">
        <v>12</v>
      </c>
      <c r="P34" s="128">
        <f t="shared" si="6"/>
        <v>39</v>
      </c>
      <c r="Q34" s="127">
        <v>12</v>
      </c>
      <c r="R34" s="128">
        <f t="shared" si="7"/>
        <v>39</v>
      </c>
      <c r="S34" s="117">
        <v>7</v>
      </c>
      <c r="T34" s="130">
        <f t="shared" si="8"/>
        <v>44</v>
      </c>
      <c r="U34" s="117">
        <v>21</v>
      </c>
      <c r="V34" s="130">
        <f t="shared" si="9"/>
        <v>30</v>
      </c>
      <c r="W34" s="119">
        <v>21</v>
      </c>
      <c r="X34" s="122">
        <f t="shared" si="10"/>
        <v>30</v>
      </c>
      <c r="Y34" s="109">
        <v>19</v>
      </c>
      <c r="Z34" s="122">
        <f t="shared" si="11"/>
        <v>32</v>
      </c>
      <c r="AA34" s="123"/>
      <c r="AB34" s="124">
        <f t="shared" si="12"/>
        <v>0</v>
      </c>
      <c r="AC34" s="123"/>
      <c r="AD34" s="124">
        <f t="shared" si="13"/>
        <v>0</v>
      </c>
      <c r="AE34" s="125">
        <v>20</v>
      </c>
      <c r="AF34" s="126">
        <f t="shared" si="14"/>
        <v>31</v>
      </c>
      <c r="AG34" s="125">
        <v>20</v>
      </c>
      <c r="AH34" s="126">
        <f t="shared" si="15"/>
        <v>31</v>
      </c>
      <c r="AI34" s="127">
        <v>13</v>
      </c>
      <c r="AJ34" s="128">
        <f t="shared" si="16"/>
        <v>38</v>
      </c>
      <c r="AK34" s="127">
        <v>14</v>
      </c>
      <c r="AL34" s="128">
        <f t="shared" si="17"/>
        <v>37</v>
      </c>
      <c r="AM34" s="51">
        <f t="shared" si="18"/>
        <v>552</v>
      </c>
      <c r="AN34" s="120">
        <f t="shared" si="19"/>
        <v>552</v>
      </c>
      <c r="AO34" s="120">
        <f t="shared" si="20"/>
        <v>12</v>
      </c>
      <c r="AP34" s="135">
        <v>38</v>
      </c>
    </row>
    <row r="35" spans="1:42" ht="21" customHeight="1" x14ac:dyDescent="0.25">
      <c r="A35" s="45">
        <v>25</v>
      </c>
      <c r="B35" s="133">
        <v>39</v>
      </c>
      <c r="C35" s="109">
        <v>44</v>
      </c>
      <c r="D35" s="122">
        <f t="shared" si="0"/>
        <v>7</v>
      </c>
      <c r="E35" s="109">
        <v>40</v>
      </c>
      <c r="F35" s="122">
        <f t="shared" si="1"/>
        <v>11</v>
      </c>
      <c r="G35" s="111">
        <v>27</v>
      </c>
      <c r="H35" s="124">
        <f t="shared" si="2"/>
        <v>24</v>
      </c>
      <c r="I35" s="111">
        <v>24</v>
      </c>
      <c r="J35" s="124">
        <f t="shared" si="3"/>
        <v>27</v>
      </c>
      <c r="K35" s="125"/>
      <c r="L35" s="126">
        <f t="shared" si="4"/>
        <v>0</v>
      </c>
      <c r="M35" s="125"/>
      <c r="N35" s="126">
        <f t="shared" si="5"/>
        <v>0</v>
      </c>
      <c r="O35" s="127"/>
      <c r="P35" s="128">
        <f t="shared" si="6"/>
        <v>0</v>
      </c>
      <c r="Q35" s="127"/>
      <c r="R35" s="128">
        <f t="shared" si="7"/>
        <v>0</v>
      </c>
      <c r="S35" s="117">
        <v>35</v>
      </c>
      <c r="T35" s="130">
        <f t="shared" si="8"/>
        <v>16</v>
      </c>
      <c r="U35" s="129"/>
      <c r="V35" s="130">
        <f t="shared" si="9"/>
        <v>0</v>
      </c>
      <c r="W35" s="121"/>
      <c r="X35" s="122">
        <f t="shared" si="10"/>
        <v>0</v>
      </c>
      <c r="Y35" s="121"/>
      <c r="Z35" s="122">
        <f t="shared" si="11"/>
        <v>0</v>
      </c>
      <c r="AA35" s="123">
        <v>2</v>
      </c>
      <c r="AB35" s="124">
        <f t="shared" si="12"/>
        <v>50</v>
      </c>
      <c r="AC35" s="123">
        <v>7</v>
      </c>
      <c r="AD35" s="124">
        <f t="shared" si="13"/>
        <v>44</v>
      </c>
      <c r="AE35" s="125">
        <v>11</v>
      </c>
      <c r="AF35" s="126">
        <f t="shared" si="14"/>
        <v>40</v>
      </c>
      <c r="AG35" s="125">
        <v>16</v>
      </c>
      <c r="AH35" s="126">
        <f t="shared" si="15"/>
        <v>35</v>
      </c>
      <c r="AI35" s="127">
        <v>14</v>
      </c>
      <c r="AJ35" s="128">
        <f t="shared" si="16"/>
        <v>37</v>
      </c>
      <c r="AK35" s="127"/>
      <c r="AL35" s="128">
        <f t="shared" si="17"/>
        <v>0</v>
      </c>
      <c r="AM35" s="51">
        <f t="shared" si="18"/>
        <v>291</v>
      </c>
      <c r="AN35" s="120">
        <f t="shared" si="19"/>
        <v>291</v>
      </c>
      <c r="AO35" s="120">
        <f t="shared" si="20"/>
        <v>31</v>
      </c>
      <c r="AP35" s="135">
        <v>39</v>
      </c>
    </row>
    <row r="36" spans="1:42" ht="21" customHeight="1" x14ac:dyDescent="0.25">
      <c r="A36" s="45">
        <v>26</v>
      </c>
      <c r="B36" s="133">
        <v>40</v>
      </c>
      <c r="C36" s="109">
        <v>31</v>
      </c>
      <c r="D36" s="122">
        <f t="shared" si="0"/>
        <v>20</v>
      </c>
      <c r="E36" s="109">
        <v>16</v>
      </c>
      <c r="F36" s="122">
        <f t="shared" si="1"/>
        <v>35</v>
      </c>
      <c r="G36" s="111">
        <v>18</v>
      </c>
      <c r="H36" s="124">
        <f t="shared" si="2"/>
        <v>33</v>
      </c>
      <c r="I36" s="111">
        <v>39</v>
      </c>
      <c r="J36" s="124">
        <f t="shared" si="3"/>
        <v>12</v>
      </c>
      <c r="K36" s="125">
        <v>11</v>
      </c>
      <c r="L36" s="126">
        <f t="shared" si="4"/>
        <v>40</v>
      </c>
      <c r="M36" s="125">
        <v>20</v>
      </c>
      <c r="N36" s="126">
        <f t="shared" si="5"/>
        <v>31</v>
      </c>
      <c r="O36" s="127"/>
      <c r="P36" s="128">
        <f t="shared" si="6"/>
        <v>0</v>
      </c>
      <c r="Q36" s="127"/>
      <c r="R36" s="128">
        <f t="shared" si="7"/>
        <v>0</v>
      </c>
      <c r="S36" s="129"/>
      <c r="T36" s="130">
        <f t="shared" si="8"/>
        <v>0</v>
      </c>
      <c r="U36" s="117">
        <v>12</v>
      </c>
      <c r="V36" s="130">
        <f t="shared" si="9"/>
        <v>39</v>
      </c>
      <c r="W36" s="121">
        <v>24</v>
      </c>
      <c r="X36" s="122">
        <f t="shared" si="10"/>
        <v>27</v>
      </c>
      <c r="Y36" s="121">
        <v>32</v>
      </c>
      <c r="Z36" s="122">
        <f t="shared" si="11"/>
        <v>19</v>
      </c>
      <c r="AA36" s="123"/>
      <c r="AB36" s="124">
        <f t="shared" si="12"/>
        <v>0</v>
      </c>
      <c r="AC36" s="123"/>
      <c r="AD36" s="124">
        <f t="shared" si="13"/>
        <v>0</v>
      </c>
      <c r="AE36" s="125">
        <v>23</v>
      </c>
      <c r="AF36" s="126">
        <f t="shared" si="14"/>
        <v>28</v>
      </c>
      <c r="AG36" s="125">
        <v>11</v>
      </c>
      <c r="AH36" s="126">
        <f t="shared" si="15"/>
        <v>40</v>
      </c>
      <c r="AI36" s="127">
        <v>6</v>
      </c>
      <c r="AJ36" s="128">
        <f t="shared" si="16"/>
        <v>46</v>
      </c>
      <c r="AK36" s="127">
        <v>1</v>
      </c>
      <c r="AL36" s="128">
        <f t="shared" si="17"/>
        <v>50</v>
      </c>
      <c r="AM36" s="51">
        <f t="shared" si="18"/>
        <v>420</v>
      </c>
      <c r="AN36" s="120">
        <f t="shared" si="19"/>
        <v>420</v>
      </c>
      <c r="AO36" s="120">
        <f t="shared" si="20"/>
        <v>23</v>
      </c>
      <c r="AP36" s="135">
        <v>40</v>
      </c>
    </row>
    <row r="37" spans="1:42" ht="21" customHeight="1" x14ac:dyDescent="0.25">
      <c r="A37" s="45">
        <v>27</v>
      </c>
      <c r="B37" s="133">
        <v>41</v>
      </c>
      <c r="C37" s="109">
        <v>30</v>
      </c>
      <c r="D37" s="122">
        <f t="shared" si="0"/>
        <v>21</v>
      </c>
      <c r="E37" s="109">
        <v>26</v>
      </c>
      <c r="F37" s="122">
        <f t="shared" si="1"/>
        <v>25</v>
      </c>
      <c r="G37" s="111">
        <v>20</v>
      </c>
      <c r="H37" s="124">
        <f t="shared" si="2"/>
        <v>31</v>
      </c>
      <c r="I37" s="111">
        <v>21</v>
      </c>
      <c r="J37" s="124">
        <f t="shared" si="3"/>
        <v>30</v>
      </c>
      <c r="K37" s="125"/>
      <c r="L37" s="126">
        <f t="shared" si="4"/>
        <v>0</v>
      </c>
      <c r="M37" s="125"/>
      <c r="N37" s="126">
        <f t="shared" si="5"/>
        <v>0</v>
      </c>
      <c r="O37" s="127"/>
      <c r="P37" s="128">
        <f t="shared" si="6"/>
        <v>0</v>
      </c>
      <c r="Q37" s="127"/>
      <c r="R37" s="128">
        <f t="shared" si="7"/>
        <v>0</v>
      </c>
      <c r="S37" s="117">
        <v>37</v>
      </c>
      <c r="T37" s="130">
        <f t="shared" si="8"/>
        <v>14</v>
      </c>
      <c r="U37" s="117">
        <v>29</v>
      </c>
      <c r="V37" s="130">
        <f t="shared" si="9"/>
        <v>22</v>
      </c>
      <c r="W37" s="121"/>
      <c r="X37" s="122">
        <f t="shared" si="10"/>
        <v>0</v>
      </c>
      <c r="Y37" s="121"/>
      <c r="Z37" s="122">
        <f t="shared" si="11"/>
        <v>0</v>
      </c>
      <c r="AA37" s="123"/>
      <c r="AB37" s="124">
        <f t="shared" si="12"/>
        <v>0</v>
      </c>
      <c r="AC37" s="123"/>
      <c r="AD37" s="124">
        <f t="shared" si="13"/>
        <v>0</v>
      </c>
      <c r="AE37" s="125">
        <v>30</v>
      </c>
      <c r="AF37" s="126">
        <f t="shared" si="14"/>
        <v>21</v>
      </c>
      <c r="AG37" s="125">
        <v>35</v>
      </c>
      <c r="AH37" s="126">
        <f t="shared" si="15"/>
        <v>16</v>
      </c>
      <c r="AI37" s="127">
        <v>34</v>
      </c>
      <c r="AJ37" s="128">
        <f t="shared" si="16"/>
        <v>17</v>
      </c>
      <c r="AK37" s="127">
        <v>39</v>
      </c>
      <c r="AL37" s="128">
        <f t="shared" si="17"/>
        <v>12</v>
      </c>
      <c r="AM37" s="51">
        <f t="shared" si="18"/>
        <v>209</v>
      </c>
      <c r="AN37" s="120">
        <f t="shared" si="19"/>
        <v>209</v>
      </c>
      <c r="AO37" s="120">
        <f t="shared" si="20"/>
        <v>38</v>
      </c>
      <c r="AP37" s="135">
        <v>41</v>
      </c>
    </row>
    <row r="38" spans="1:42" ht="21" customHeight="1" x14ac:dyDescent="0.25">
      <c r="A38" s="45">
        <v>28</v>
      </c>
      <c r="B38" s="133">
        <v>42</v>
      </c>
      <c r="C38" s="109">
        <v>20</v>
      </c>
      <c r="D38" s="122">
        <f t="shared" si="0"/>
        <v>31</v>
      </c>
      <c r="E38" s="109">
        <v>23</v>
      </c>
      <c r="F38" s="122">
        <f t="shared" si="1"/>
        <v>28</v>
      </c>
      <c r="G38" s="123"/>
      <c r="H38" s="124">
        <f t="shared" si="2"/>
        <v>0</v>
      </c>
      <c r="I38" s="111">
        <v>29</v>
      </c>
      <c r="J38" s="124">
        <f t="shared" si="3"/>
        <v>22</v>
      </c>
      <c r="K38" s="125"/>
      <c r="L38" s="126">
        <f t="shared" si="4"/>
        <v>0</v>
      </c>
      <c r="M38" s="125"/>
      <c r="N38" s="126">
        <f t="shared" si="5"/>
        <v>0</v>
      </c>
      <c r="O38" s="127"/>
      <c r="P38" s="128">
        <f t="shared" si="6"/>
        <v>0</v>
      </c>
      <c r="Q38" s="127"/>
      <c r="R38" s="128">
        <f t="shared" si="7"/>
        <v>0</v>
      </c>
      <c r="S38" s="117">
        <v>23</v>
      </c>
      <c r="T38" s="130">
        <f t="shared" si="8"/>
        <v>28</v>
      </c>
      <c r="U38" s="117">
        <v>20</v>
      </c>
      <c r="V38" s="130">
        <f t="shared" si="9"/>
        <v>31</v>
      </c>
      <c r="W38" s="121"/>
      <c r="X38" s="122">
        <f t="shared" si="10"/>
        <v>0</v>
      </c>
      <c r="Y38" s="109">
        <v>25</v>
      </c>
      <c r="Z38" s="122">
        <f t="shared" si="11"/>
        <v>26</v>
      </c>
      <c r="AA38" s="123"/>
      <c r="AB38" s="124">
        <f t="shared" si="12"/>
        <v>0</v>
      </c>
      <c r="AC38" s="123"/>
      <c r="AD38" s="124">
        <f t="shared" si="13"/>
        <v>0</v>
      </c>
      <c r="AE38" s="125">
        <v>27</v>
      </c>
      <c r="AF38" s="126">
        <f t="shared" si="14"/>
        <v>24</v>
      </c>
      <c r="AG38" s="125">
        <v>38</v>
      </c>
      <c r="AH38" s="126">
        <f t="shared" si="15"/>
        <v>13</v>
      </c>
      <c r="AI38" s="127">
        <v>42</v>
      </c>
      <c r="AJ38" s="128">
        <f t="shared" si="16"/>
        <v>9</v>
      </c>
      <c r="AK38" s="127">
        <v>30</v>
      </c>
      <c r="AL38" s="128">
        <f t="shared" si="17"/>
        <v>21</v>
      </c>
      <c r="AM38" s="51">
        <f t="shared" si="18"/>
        <v>233</v>
      </c>
      <c r="AN38" s="120">
        <f t="shared" si="19"/>
        <v>233</v>
      </c>
      <c r="AO38" s="120">
        <f t="shared" si="20"/>
        <v>34</v>
      </c>
      <c r="AP38" s="135">
        <v>42</v>
      </c>
    </row>
    <row r="39" spans="1:42" ht="21" customHeight="1" x14ac:dyDescent="0.25">
      <c r="A39" s="45">
        <v>29</v>
      </c>
      <c r="B39" s="133">
        <v>43</v>
      </c>
      <c r="C39" s="109">
        <v>11</v>
      </c>
      <c r="D39" s="122">
        <f t="shared" si="0"/>
        <v>40</v>
      </c>
      <c r="E39" s="109">
        <v>35</v>
      </c>
      <c r="F39" s="122">
        <f t="shared" si="1"/>
        <v>16</v>
      </c>
      <c r="G39" s="111">
        <v>37</v>
      </c>
      <c r="H39" s="124">
        <f t="shared" si="2"/>
        <v>14</v>
      </c>
      <c r="I39" s="111">
        <v>40</v>
      </c>
      <c r="J39" s="124">
        <f t="shared" si="3"/>
        <v>11</v>
      </c>
      <c r="K39" s="125">
        <v>27</v>
      </c>
      <c r="L39" s="126">
        <f t="shared" si="4"/>
        <v>24</v>
      </c>
      <c r="M39" s="125">
        <v>4</v>
      </c>
      <c r="N39" s="126">
        <f t="shared" si="5"/>
        <v>48</v>
      </c>
      <c r="O39" s="127">
        <v>13</v>
      </c>
      <c r="P39" s="128">
        <f t="shared" si="6"/>
        <v>38</v>
      </c>
      <c r="Q39" s="127">
        <v>10</v>
      </c>
      <c r="R39" s="128">
        <f t="shared" si="7"/>
        <v>41</v>
      </c>
      <c r="S39" s="117">
        <v>27</v>
      </c>
      <c r="T39" s="130">
        <f t="shared" si="8"/>
        <v>24</v>
      </c>
      <c r="U39" s="117">
        <v>22</v>
      </c>
      <c r="V39" s="130">
        <f t="shared" si="9"/>
        <v>29</v>
      </c>
      <c r="W39" s="119">
        <v>19</v>
      </c>
      <c r="X39" s="122">
        <f t="shared" si="10"/>
        <v>32</v>
      </c>
      <c r="Y39" s="109">
        <v>30</v>
      </c>
      <c r="Z39" s="122">
        <f t="shared" si="11"/>
        <v>21</v>
      </c>
      <c r="AA39" s="123"/>
      <c r="AB39" s="124">
        <f t="shared" si="12"/>
        <v>0</v>
      </c>
      <c r="AC39" s="123">
        <v>14</v>
      </c>
      <c r="AD39" s="124">
        <f t="shared" si="13"/>
        <v>37</v>
      </c>
      <c r="AE39" s="125"/>
      <c r="AF39" s="126">
        <f t="shared" si="14"/>
        <v>0</v>
      </c>
      <c r="AG39" s="125">
        <v>32</v>
      </c>
      <c r="AH39" s="126">
        <f t="shared" si="15"/>
        <v>19</v>
      </c>
      <c r="AI39" s="127">
        <v>17</v>
      </c>
      <c r="AJ39" s="128">
        <f t="shared" si="16"/>
        <v>34</v>
      </c>
      <c r="AK39" s="127">
        <v>16</v>
      </c>
      <c r="AL39" s="128">
        <f t="shared" si="17"/>
        <v>35</v>
      </c>
      <c r="AM39" s="51">
        <f t="shared" si="18"/>
        <v>463</v>
      </c>
      <c r="AN39" s="120">
        <f t="shared" si="19"/>
        <v>463</v>
      </c>
      <c r="AO39" s="120">
        <f t="shared" si="20"/>
        <v>18</v>
      </c>
      <c r="AP39" s="135">
        <v>43</v>
      </c>
    </row>
    <row r="40" spans="1:42" ht="21" customHeight="1" x14ac:dyDescent="0.25">
      <c r="A40" s="45">
        <v>30</v>
      </c>
      <c r="B40" s="133">
        <v>44</v>
      </c>
      <c r="C40" s="109">
        <v>16</v>
      </c>
      <c r="D40" s="122">
        <f t="shared" si="0"/>
        <v>35</v>
      </c>
      <c r="E40" s="109">
        <v>25</v>
      </c>
      <c r="F40" s="122">
        <f t="shared" si="1"/>
        <v>26</v>
      </c>
      <c r="G40" s="123"/>
      <c r="H40" s="124">
        <f t="shared" si="2"/>
        <v>0</v>
      </c>
      <c r="I40" s="111">
        <v>43</v>
      </c>
      <c r="J40" s="124">
        <f t="shared" si="3"/>
        <v>8</v>
      </c>
      <c r="K40" s="125"/>
      <c r="L40" s="126">
        <f t="shared" si="4"/>
        <v>0</v>
      </c>
      <c r="M40" s="125"/>
      <c r="N40" s="126">
        <f t="shared" si="5"/>
        <v>0</v>
      </c>
      <c r="O40" s="127"/>
      <c r="P40" s="128">
        <f t="shared" si="6"/>
        <v>0</v>
      </c>
      <c r="Q40" s="127"/>
      <c r="R40" s="128">
        <f t="shared" si="7"/>
        <v>0</v>
      </c>
      <c r="S40" s="129"/>
      <c r="T40" s="130">
        <f t="shared" si="8"/>
        <v>0</v>
      </c>
      <c r="U40" s="129"/>
      <c r="V40" s="130">
        <f t="shared" si="9"/>
        <v>0</v>
      </c>
      <c r="W40" s="119">
        <v>18</v>
      </c>
      <c r="X40" s="122">
        <f t="shared" si="10"/>
        <v>33</v>
      </c>
      <c r="Y40" s="109">
        <v>20</v>
      </c>
      <c r="Z40" s="122">
        <f t="shared" si="11"/>
        <v>31</v>
      </c>
      <c r="AA40" s="123"/>
      <c r="AB40" s="124">
        <f t="shared" si="12"/>
        <v>0</v>
      </c>
      <c r="AC40" s="123"/>
      <c r="AD40" s="124">
        <f t="shared" si="13"/>
        <v>0</v>
      </c>
      <c r="AE40" s="125"/>
      <c r="AF40" s="126">
        <f t="shared" si="14"/>
        <v>0</v>
      </c>
      <c r="AG40" s="125"/>
      <c r="AH40" s="126">
        <f t="shared" si="15"/>
        <v>0</v>
      </c>
      <c r="AI40" s="127"/>
      <c r="AJ40" s="128">
        <f t="shared" si="16"/>
        <v>0</v>
      </c>
      <c r="AK40" s="127"/>
      <c r="AL40" s="128">
        <f t="shared" si="17"/>
        <v>0</v>
      </c>
      <c r="AM40" s="51">
        <f t="shared" si="18"/>
        <v>133</v>
      </c>
      <c r="AN40" s="120">
        <f t="shared" si="19"/>
        <v>133</v>
      </c>
      <c r="AO40" s="120">
        <f t="shared" si="20"/>
        <v>44</v>
      </c>
      <c r="AP40" s="135">
        <v>44</v>
      </c>
    </row>
    <row r="41" spans="1:42" ht="21" customHeight="1" x14ac:dyDescent="0.25">
      <c r="A41" s="45">
        <v>31</v>
      </c>
      <c r="B41" s="133">
        <v>45</v>
      </c>
      <c r="C41" s="109">
        <v>19</v>
      </c>
      <c r="D41" s="122">
        <f t="shared" si="0"/>
        <v>32</v>
      </c>
      <c r="E41" s="109">
        <v>21</v>
      </c>
      <c r="F41" s="122">
        <f t="shared" si="1"/>
        <v>30</v>
      </c>
      <c r="G41" s="111">
        <v>3</v>
      </c>
      <c r="H41" s="124">
        <f t="shared" si="2"/>
        <v>48</v>
      </c>
      <c r="I41" s="111">
        <v>16</v>
      </c>
      <c r="J41" s="124">
        <f t="shared" si="3"/>
        <v>35</v>
      </c>
      <c r="K41" s="125"/>
      <c r="L41" s="126">
        <f t="shared" si="4"/>
        <v>0</v>
      </c>
      <c r="M41" s="125"/>
      <c r="N41" s="126">
        <f t="shared" si="5"/>
        <v>0</v>
      </c>
      <c r="O41" s="127"/>
      <c r="P41" s="128">
        <f t="shared" si="6"/>
        <v>0</v>
      </c>
      <c r="Q41" s="127"/>
      <c r="R41" s="128">
        <f t="shared" si="7"/>
        <v>0</v>
      </c>
      <c r="S41" s="117">
        <v>8</v>
      </c>
      <c r="T41" s="130">
        <f t="shared" si="8"/>
        <v>43</v>
      </c>
      <c r="U41" s="117">
        <v>18</v>
      </c>
      <c r="V41" s="130">
        <f t="shared" si="9"/>
        <v>33</v>
      </c>
      <c r="W41" s="119">
        <v>7</v>
      </c>
      <c r="X41" s="122">
        <f t="shared" si="10"/>
        <v>44</v>
      </c>
      <c r="Y41" s="109">
        <v>17</v>
      </c>
      <c r="Z41" s="122">
        <f t="shared" si="11"/>
        <v>34</v>
      </c>
      <c r="AA41" s="123"/>
      <c r="AB41" s="124">
        <f t="shared" si="12"/>
        <v>0</v>
      </c>
      <c r="AC41" s="123"/>
      <c r="AD41" s="124">
        <f t="shared" si="13"/>
        <v>0</v>
      </c>
      <c r="AE41" s="125">
        <v>17</v>
      </c>
      <c r="AF41" s="126">
        <f t="shared" si="14"/>
        <v>34</v>
      </c>
      <c r="AG41" s="125">
        <v>4</v>
      </c>
      <c r="AH41" s="126">
        <f t="shared" si="15"/>
        <v>48</v>
      </c>
      <c r="AI41" s="127">
        <v>3</v>
      </c>
      <c r="AJ41" s="128">
        <f t="shared" si="16"/>
        <v>48</v>
      </c>
      <c r="AK41" s="127">
        <v>28</v>
      </c>
      <c r="AL41" s="128">
        <f t="shared" si="17"/>
        <v>23</v>
      </c>
      <c r="AM41" s="51">
        <f t="shared" si="18"/>
        <v>452</v>
      </c>
      <c r="AN41" s="120">
        <f t="shared" si="19"/>
        <v>452</v>
      </c>
      <c r="AO41" s="120">
        <f t="shared" si="20"/>
        <v>19</v>
      </c>
      <c r="AP41" s="135">
        <v>45</v>
      </c>
    </row>
    <row r="42" spans="1:42" ht="21" customHeight="1" x14ac:dyDescent="0.25">
      <c r="A42" s="45">
        <v>32</v>
      </c>
      <c r="B42" s="133">
        <v>46</v>
      </c>
      <c r="C42" s="109">
        <v>40</v>
      </c>
      <c r="D42" s="122">
        <f t="shared" si="0"/>
        <v>11</v>
      </c>
      <c r="E42" s="109">
        <v>22</v>
      </c>
      <c r="F42" s="122">
        <f t="shared" si="1"/>
        <v>29</v>
      </c>
      <c r="G42" s="111">
        <v>31</v>
      </c>
      <c r="H42" s="124">
        <f t="shared" si="2"/>
        <v>20</v>
      </c>
      <c r="I42" s="111">
        <v>41</v>
      </c>
      <c r="J42" s="124">
        <f t="shared" si="3"/>
        <v>10</v>
      </c>
      <c r="K42" s="125"/>
      <c r="L42" s="126">
        <f t="shared" si="4"/>
        <v>0</v>
      </c>
      <c r="M42" s="125"/>
      <c r="N42" s="126">
        <f t="shared" si="5"/>
        <v>0</v>
      </c>
      <c r="O42" s="127"/>
      <c r="P42" s="128">
        <f t="shared" si="6"/>
        <v>0</v>
      </c>
      <c r="Q42" s="127"/>
      <c r="R42" s="128">
        <f t="shared" si="7"/>
        <v>0</v>
      </c>
      <c r="S42" s="117">
        <v>31</v>
      </c>
      <c r="T42" s="130">
        <f t="shared" si="8"/>
        <v>20</v>
      </c>
      <c r="U42" s="117">
        <v>26</v>
      </c>
      <c r="V42" s="130">
        <f t="shared" si="9"/>
        <v>25</v>
      </c>
      <c r="W42" s="121"/>
      <c r="X42" s="122">
        <f t="shared" si="10"/>
        <v>0</v>
      </c>
      <c r="Y42" s="121"/>
      <c r="Z42" s="122">
        <f t="shared" si="11"/>
        <v>0</v>
      </c>
      <c r="AA42" s="123"/>
      <c r="AB42" s="124">
        <f t="shared" si="12"/>
        <v>0</v>
      </c>
      <c r="AC42" s="123"/>
      <c r="AD42" s="124">
        <f t="shared" si="13"/>
        <v>0</v>
      </c>
      <c r="AE42" s="125">
        <v>38</v>
      </c>
      <c r="AF42" s="126">
        <f t="shared" si="14"/>
        <v>13</v>
      </c>
      <c r="AG42" s="125">
        <v>39</v>
      </c>
      <c r="AH42" s="126">
        <f t="shared" si="15"/>
        <v>12</v>
      </c>
      <c r="AI42" s="127">
        <v>38</v>
      </c>
      <c r="AJ42" s="128">
        <f t="shared" si="16"/>
        <v>13</v>
      </c>
      <c r="AK42" s="127">
        <v>42</v>
      </c>
      <c r="AL42" s="128">
        <f t="shared" si="17"/>
        <v>9</v>
      </c>
      <c r="AM42" s="51">
        <f t="shared" si="18"/>
        <v>162</v>
      </c>
      <c r="AN42" s="120">
        <f t="shared" si="19"/>
        <v>162</v>
      </c>
      <c r="AO42" s="120">
        <f t="shared" si="20"/>
        <v>42</v>
      </c>
      <c r="AP42" s="135">
        <v>46</v>
      </c>
    </row>
    <row r="43" spans="1:42" ht="21" customHeight="1" x14ac:dyDescent="0.25">
      <c r="A43" s="45">
        <v>33</v>
      </c>
      <c r="B43" s="133">
        <v>47</v>
      </c>
      <c r="C43" s="109">
        <v>7</v>
      </c>
      <c r="D43" s="122">
        <f t="shared" si="0"/>
        <v>44</v>
      </c>
      <c r="E43" s="109">
        <v>12</v>
      </c>
      <c r="F43" s="122">
        <f t="shared" si="1"/>
        <v>39</v>
      </c>
      <c r="G43" s="111">
        <v>9</v>
      </c>
      <c r="H43" s="124">
        <f t="shared" si="2"/>
        <v>42</v>
      </c>
      <c r="I43" s="111">
        <v>6</v>
      </c>
      <c r="J43" s="124">
        <f t="shared" si="3"/>
        <v>46</v>
      </c>
      <c r="K43" s="113">
        <v>4</v>
      </c>
      <c r="L43" s="126">
        <f t="shared" si="4"/>
        <v>48</v>
      </c>
      <c r="M43" s="125">
        <v>5</v>
      </c>
      <c r="N43" s="126">
        <f t="shared" si="5"/>
        <v>46</v>
      </c>
      <c r="O43" s="127">
        <v>4</v>
      </c>
      <c r="P43" s="128">
        <f t="shared" si="6"/>
        <v>48</v>
      </c>
      <c r="Q43" s="127"/>
      <c r="R43" s="128">
        <f t="shared" si="7"/>
        <v>0</v>
      </c>
      <c r="S43" s="117">
        <v>11</v>
      </c>
      <c r="T43" s="130">
        <f t="shared" si="8"/>
        <v>40</v>
      </c>
      <c r="U43" s="117">
        <v>3</v>
      </c>
      <c r="V43" s="130">
        <f t="shared" si="9"/>
        <v>48</v>
      </c>
      <c r="W43" s="119">
        <v>13</v>
      </c>
      <c r="X43" s="122">
        <f t="shared" si="10"/>
        <v>38</v>
      </c>
      <c r="Y43" s="109">
        <v>3</v>
      </c>
      <c r="Z43" s="122">
        <f t="shared" si="11"/>
        <v>48</v>
      </c>
      <c r="AA43" s="123"/>
      <c r="AB43" s="124">
        <f t="shared" si="12"/>
        <v>0</v>
      </c>
      <c r="AC43" s="123">
        <v>6</v>
      </c>
      <c r="AD43" s="124">
        <f t="shared" si="13"/>
        <v>46</v>
      </c>
      <c r="AE43" s="125">
        <v>3</v>
      </c>
      <c r="AF43" s="126">
        <f t="shared" si="14"/>
        <v>48</v>
      </c>
      <c r="AG43" s="125">
        <v>15</v>
      </c>
      <c r="AH43" s="126">
        <f t="shared" si="15"/>
        <v>36</v>
      </c>
      <c r="AI43" s="127">
        <v>11</v>
      </c>
      <c r="AJ43" s="128">
        <f t="shared" si="16"/>
        <v>40</v>
      </c>
      <c r="AK43" s="127">
        <v>2</v>
      </c>
      <c r="AL43" s="128">
        <f t="shared" si="17"/>
        <v>50</v>
      </c>
      <c r="AM43" s="51">
        <f t="shared" si="18"/>
        <v>707</v>
      </c>
      <c r="AN43" s="120">
        <f t="shared" si="19"/>
        <v>707</v>
      </c>
      <c r="AO43" s="120">
        <f t="shared" si="20"/>
        <v>3</v>
      </c>
      <c r="AP43" s="135">
        <v>47</v>
      </c>
    </row>
    <row r="44" spans="1:42" ht="21" customHeight="1" x14ac:dyDescent="0.25">
      <c r="A44" s="45">
        <v>34</v>
      </c>
      <c r="B44" s="133">
        <v>48</v>
      </c>
      <c r="C44" s="109">
        <v>21</v>
      </c>
      <c r="D44" s="122">
        <f t="shared" si="0"/>
        <v>30</v>
      </c>
      <c r="E44" s="109">
        <v>43</v>
      </c>
      <c r="F44" s="122">
        <f t="shared" si="1"/>
        <v>8</v>
      </c>
      <c r="G44" s="111">
        <v>33</v>
      </c>
      <c r="H44" s="124">
        <f t="shared" si="2"/>
        <v>18</v>
      </c>
      <c r="I44" s="111">
        <v>11</v>
      </c>
      <c r="J44" s="124">
        <f t="shared" si="3"/>
        <v>40</v>
      </c>
      <c r="K44" s="113">
        <v>12</v>
      </c>
      <c r="L44" s="126">
        <f t="shared" si="4"/>
        <v>39</v>
      </c>
      <c r="M44" s="113">
        <v>8</v>
      </c>
      <c r="N44" s="126">
        <f t="shared" si="5"/>
        <v>43</v>
      </c>
      <c r="O44" s="127"/>
      <c r="P44" s="128">
        <f t="shared" si="6"/>
        <v>0</v>
      </c>
      <c r="Q44" s="127"/>
      <c r="R44" s="128">
        <f t="shared" si="7"/>
        <v>0</v>
      </c>
      <c r="S44" s="117">
        <v>33</v>
      </c>
      <c r="T44" s="130">
        <f t="shared" si="8"/>
        <v>18</v>
      </c>
      <c r="U44" s="117">
        <v>10</v>
      </c>
      <c r="V44" s="130">
        <f t="shared" si="9"/>
        <v>41</v>
      </c>
      <c r="W44" s="119">
        <v>28</v>
      </c>
      <c r="X44" s="122">
        <f t="shared" si="10"/>
        <v>23</v>
      </c>
      <c r="Y44" s="109">
        <v>22</v>
      </c>
      <c r="Z44" s="122">
        <f t="shared" si="11"/>
        <v>29</v>
      </c>
      <c r="AA44" s="123"/>
      <c r="AB44" s="124">
        <f t="shared" si="12"/>
        <v>0</v>
      </c>
      <c r="AC44" s="123"/>
      <c r="AD44" s="124">
        <f t="shared" si="13"/>
        <v>0</v>
      </c>
      <c r="AE44" s="125">
        <v>7</v>
      </c>
      <c r="AF44" s="126">
        <f t="shared" si="14"/>
        <v>44</v>
      </c>
      <c r="AG44" s="125">
        <v>29</v>
      </c>
      <c r="AH44" s="126">
        <f t="shared" si="15"/>
        <v>22</v>
      </c>
      <c r="AI44" s="127">
        <v>27</v>
      </c>
      <c r="AJ44" s="128">
        <f t="shared" si="16"/>
        <v>24</v>
      </c>
      <c r="AK44" s="127">
        <v>24</v>
      </c>
      <c r="AL44" s="128">
        <f t="shared" si="17"/>
        <v>27</v>
      </c>
      <c r="AM44" s="51">
        <f t="shared" si="18"/>
        <v>406</v>
      </c>
      <c r="AN44" s="120">
        <f t="shared" si="19"/>
        <v>406</v>
      </c>
      <c r="AO44" s="120">
        <f t="shared" si="20"/>
        <v>24</v>
      </c>
      <c r="AP44" s="135">
        <v>48</v>
      </c>
    </row>
    <row r="45" spans="1:42" ht="21" customHeight="1" x14ac:dyDescent="0.25">
      <c r="A45" s="45">
        <v>35</v>
      </c>
      <c r="B45" s="133">
        <v>49</v>
      </c>
      <c r="C45" s="109">
        <v>18</v>
      </c>
      <c r="D45" s="122">
        <f t="shared" si="0"/>
        <v>33</v>
      </c>
      <c r="E45" s="109">
        <v>19</v>
      </c>
      <c r="F45" s="122">
        <f t="shared" si="1"/>
        <v>32</v>
      </c>
      <c r="G45" s="111">
        <v>24</v>
      </c>
      <c r="H45" s="124">
        <f t="shared" si="2"/>
        <v>27</v>
      </c>
      <c r="I45" s="111">
        <v>26</v>
      </c>
      <c r="J45" s="124">
        <f t="shared" si="3"/>
        <v>25</v>
      </c>
      <c r="K45" s="113">
        <v>20</v>
      </c>
      <c r="L45" s="126">
        <f t="shared" si="4"/>
        <v>31</v>
      </c>
      <c r="M45" s="113">
        <v>14</v>
      </c>
      <c r="N45" s="126">
        <f t="shared" si="5"/>
        <v>37</v>
      </c>
      <c r="O45" s="127"/>
      <c r="P45" s="128">
        <f t="shared" si="6"/>
        <v>0</v>
      </c>
      <c r="Q45" s="127"/>
      <c r="R45" s="128">
        <f t="shared" si="7"/>
        <v>0</v>
      </c>
      <c r="S45" s="117">
        <v>12</v>
      </c>
      <c r="T45" s="130">
        <f t="shared" si="8"/>
        <v>39</v>
      </c>
      <c r="U45" s="117">
        <v>23</v>
      </c>
      <c r="V45" s="130">
        <f t="shared" si="9"/>
        <v>28</v>
      </c>
      <c r="W45" s="119">
        <v>17</v>
      </c>
      <c r="X45" s="122">
        <f t="shared" si="10"/>
        <v>34</v>
      </c>
      <c r="Y45" s="109">
        <v>26</v>
      </c>
      <c r="Z45" s="122">
        <f t="shared" si="11"/>
        <v>25</v>
      </c>
      <c r="AA45" s="123"/>
      <c r="AB45" s="124">
        <f t="shared" si="12"/>
        <v>0</v>
      </c>
      <c r="AC45" s="123">
        <v>2</v>
      </c>
      <c r="AD45" s="124">
        <f t="shared" si="13"/>
        <v>50</v>
      </c>
      <c r="AE45" s="125">
        <v>29</v>
      </c>
      <c r="AF45" s="126">
        <f t="shared" si="14"/>
        <v>22</v>
      </c>
      <c r="AG45" s="125">
        <v>40</v>
      </c>
      <c r="AH45" s="126">
        <f t="shared" si="15"/>
        <v>11</v>
      </c>
      <c r="AI45" s="127">
        <v>32</v>
      </c>
      <c r="AJ45" s="128">
        <f t="shared" si="16"/>
        <v>19</v>
      </c>
      <c r="AK45" s="127">
        <v>18</v>
      </c>
      <c r="AL45" s="128">
        <f t="shared" si="17"/>
        <v>33</v>
      </c>
      <c r="AM45" s="51">
        <f t="shared" si="18"/>
        <v>446</v>
      </c>
      <c r="AN45" s="120">
        <f t="shared" si="19"/>
        <v>446</v>
      </c>
      <c r="AO45" s="120">
        <f t="shared" si="20"/>
        <v>21</v>
      </c>
      <c r="AP45" s="135">
        <v>49</v>
      </c>
    </row>
    <row r="46" spans="1:42" ht="21" customHeight="1" x14ac:dyDescent="0.25">
      <c r="A46" s="45">
        <v>36</v>
      </c>
      <c r="B46" s="133">
        <v>50</v>
      </c>
      <c r="C46" s="109">
        <v>35</v>
      </c>
      <c r="D46" s="122">
        <f t="shared" si="0"/>
        <v>16</v>
      </c>
      <c r="E46" s="109">
        <v>29</v>
      </c>
      <c r="F46" s="122">
        <f t="shared" si="1"/>
        <v>22</v>
      </c>
      <c r="G46" s="111">
        <v>28</v>
      </c>
      <c r="H46" s="124">
        <f t="shared" si="2"/>
        <v>23</v>
      </c>
      <c r="I46" s="111">
        <v>31</v>
      </c>
      <c r="J46" s="124">
        <f t="shared" si="3"/>
        <v>20</v>
      </c>
      <c r="K46" s="113">
        <v>17</v>
      </c>
      <c r="L46" s="126">
        <f t="shared" si="4"/>
        <v>34</v>
      </c>
      <c r="M46" s="113">
        <v>26</v>
      </c>
      <c r="N46" s="126">
        <f t="shared" si="5"/>
        <v>25</v>
      </c>
      <c r="O46" s="127"/>
      <c r="P46" s="128">
        <f t="shared" si="6"/>
        <v>0</v>
      </c>
      <c r="Q46" s="127"/>
      <c r="R46" s="128">
        <f t="shared" si="7"/>
        <v>0</v>
      </c>
      <c r="S46" s="117">
        <v>15</v>
      </c>
      <c r="T46" s="130">
        <f t="shared" si="8"/>
        <v>36</v>
      </c>
      <c r="U46" s="117">
        <v>11</v>
      </c>
      <c r="V46" s="130">
        <f t="shared" si="9"/>
        <v>40</v>
      </c>
      <c r="W46" s="119">
        <v>6</v>
      </c>
      <c r="X46" s="122">
        <f t="shared" si="10"/>
        <v>46</v>
      </c>
      <c r="Y46" s="109">
        <v>9</v>
      </c>
      <c r="Z46" s="122">
        <f t="shared" si="11"/>
        <v>42</v>
      </c>
      <c r="AA46" s="123"/>
      <c r="AB46" s="124">
        <f t="shared" si="12"/>
        <v>0</v>
      </c>
      <c r="AC46" s="123"/>
      <c r="AD46" s="124">
        <f t="shared" si="13"/>
        <v>0</v>
      </c>
      <c r="AE46" s="125">
        <v>33</v>
      </c>
      <c r="AF46" s="126">
        <f t="shared" si="14"/>
        <v>18</v>
      </c>
      <c r="AG46" s="125">
        <v>21</v>
      </c>
      <c r="AH46" s="126">
        <f t="shared" si="15"/>
        <v>30</v>
      </c>
      <c r="AI46" s="127">
        <v>15</v>
      </c>
      <c r="AJ46" s="128">
        <f t="shared" si="16"/>
        <v>36</v>
      </c>
      <c r="AK46" s="127">
        <v>40</v>
      </c>
      <c r="AL46" s="128">
        <f t="shared" si="17"/>
        <v>11</v>
      </c>
      <c r="AM46" s="51">
        <f t="shared" si="18"/>
        <v>399</v>
      </c>
      <c r="AN46" s="120">
        <f t="shared" si="19"/>
        <v>399</v>
      </c>
      <c r="AO46" s="120">
        <f t="shared" si="20"/>
        <v>25</v>
      </c>
      <c r="AP46" s="135">
        <v>50</v>
      </c>
    </row>
    <row r="47" spans="1:42" ht="21" customHeight="1" x14ac:dyDescent="0.25">
      <c r="A47" s="45">
        <v>37</v>
      </c>
      <c r="B47" s="133">
        <v>51</v>
      </c>
      <c r="C47" s="109">
        <v>37</v>
      </c>
      <c r="D47" s="122">
        <f t="shared" si="0"/>
        <v>14</v>
      </c>
      <c r="E47" s="109">
        <v>14</v>
      </c>
      <c r="F47" s="122">
        <f t="shared" si="1"/>
        <v>37</v>
      </c>
      <c r="G47" s="123"/>
      <c r="H47" s="124">
        <f t="shared" si="2"/>
        <v>0</v>
      </c>
      <c r="I47" s="123"/>
      <c r="J47" s="124">
        <f t="shared" si="3"/>
        <v>0</v>
      </c>
      <c r="K47" s="125"/>
      <c r="L47" s="126">
        <f t="shared" si="4"/>
        <v>0</v>
      </c>
      <c r="M47" s="125"/>
      <c r="N47" s="126">
        <f t="shared" si="5"/>
        <v>0</v>
      </c>
      <c r="O47" s="127">
        <v>16</v>
      </c>
      <c r="P47" s="128">
        <f t="shared" si="6"/>
        <v>35</v>
      </c>
      <c r="Q47" s="127"/>
      <c r="R47" s="128">
        <f t="shared" si="7"/>
        <v>0</v>
      </c>
      <c r="S47" s="129"/>
      <c r="T47" s="130">
        <f t="shared" si="8"/>
        <v>0</v>
      </c>
      <c r="U47" s="117">
        <v>14</v>
      </c>
      <c r="V47" s="130">
        <f t="shared" si="9"/>
        <v>37</v>
      </c>
      <c r="W47" s="121"/>
      <c r="X47" s="122">
        <f t="shared" si="10"/>
        <v>0</v>
      </c>
      <c r="Y47" s="121"/>
      <c r="Z47" s="122">
        <f t="shared" si="11"/>
        <v>0</v>
      </c>
      <c r="AA47" s="123"/>
      <c r="AB47" s="124">
        <f t="shared" si="12"/>
        <v>0</v>
      </c>
      <c r="AC47" s="123"/>
      <c r="AD47" s="124">
        <f t="shared" si="13"/>
        <v>0</v>
      </c>
      <c r="AE47" s="125">
        <v>19</v>
      </c>
      <c r="AF47" s="126">
        <f t="shared" si="14"/>
        <v>32</v>
      </c>
      <c r="AG47" s="125">
        <v>24</v>
      </c>
      <c r="AH47" s="126">
        <f t="shared" si="15"/>
        <v>27</v>
      </c>
      <c r="AI47" s="127"/>
      <c r="AJ47" s="128">
        <f t="shared" si="16"/>
        <v>0</v>
      </c>
      <c r="AK47" s="127">
        <v>36</v>
      </c>
      <c r="AL47" s="128">
        <f t="shared" si="17"/>
        <v>15</v>
      </c>
      <c r="AM47" s="51">
        <f t="shared" si="18"/>
        <v>197</v>
      </c>
      <c r="AN47" s="120">
        <f t="shared" si="19"/>
        <v>197</v>
      </c>
      <c r="AO47" s="120">
        <f t="shared" si="20"/>
        <v>40</v>
      </c>
      <c r="AP47" s="135">
        <v>51</v>
      </c>
    </row>
    <row r="48" spans="1:42" ht="21" customHeight="1" x14ac:dyDescent="0.25">
      <c r="A48" s="45">
        <v>38</v>
      </c>
      <c r="B48" s="133">
        <v>52</v>
      </c>
      <c r="C48" s="109">
        <v>3</v>
      </c>
      <c r="D48" s="122">
        <f t="shared" si="0"/>
        <v>48</v>
      </c>
      <c r="E48" s="109">
        <v>5</v>
      </c>
      <c r="F48" s="122">
        <f t="shared" si="1"/>
        <v>46</v>
      </c>
      <c r="G48" s="111">
        <v>36</v>
      </c>
      <c r="H48" s="124">
        <f t="shared" si="2"/>
        <v>15</v>
      </c>
      <c r="I48" s="111">
        <v>34</v>
      </c>
      <c r="J48" s="124">
        <f t="shared" si="3"/>
        <v>17</v>
      </c>
      <c r="K48" s="125">
        <v>23</v>
      </c>
      <c r="L48" s="126">
        <f t="shared" si="4"/>
        <v>28</v>
      </c>
      <c r="M48" s="125">
        <v>17</v>
      </c>
      <c r="N48" s="126">
        <f t="shared" si="5"/>
        <v>34</v>
      </c>
      <c r="O48" s="127"/>
      <c r="P48" s="128">
        <f t="shared" si="6"/>
        <v>0</v>
      </c>
      <c r="Q48" s="127"/>
      <c r="R48" s="128">
        <f t="shared" si="7"/>
        <v>0</v>
      </c>
      <c r="S48" s="117">
        <v>28</v>
      </c>
      <c r="T48" s="130">
        <f t="shared" si="8"/>
        <v>23</v>
      </c>
      <c r="U48" s="117">
        <v>6</v>
      </c>
      <c r="V48" s="130">
        <f t="shared" si="9"/>
        <v>46</v>
      </c>
      <c r="W48" s="121">
        <v>27</v>
      </c>
      <c r="X48" s="122">
        <f t="shared" si="10"/>
        <v>24</v>
      </c>
      <c r="Y48" s="109">
        <v>29</v>
      </c>
      <c r="Z48" s="122">
        <f t="shared" si="11"/>
        <v>22</v>
      </c>
      <c r="AA48" s="123"/>
      <c r="AB48" s="124">
        <f t="shared" si="12"/>
        <v>0</v>
      </c>
      <c r="AC48" s="123">
        <v>12</v>
      </c>
      <c r="AD48" s="124">
        <f t="shared" si="13"/>
        <v>39</v>
      </c>
      <c r="AE48" s="125">
        <v>23</v>
      </c>
      <c r="AF48" s="126">
        <f t="shared" si="14"/>
        <v>28</v>
      </c>
      <c r="AG48" s="125">
        <v>13</v>
      </c>
      <c r="AH48" s="126">
        <f t="shared" si="15"/>
        <v>38</v>
      </c>
      <c r="AI48" s="127">
        <v>18</v>
      </c>
      <c r="AJ48" s="128">
        <f t="shared" si="16"/>
        <v>33</v>
      </c>
      <c r="AK48" s="127">
        <v>20</v>
      </c>
      <c r="AL48" s="128">
        <f t="shared" si="17"/>
        <v>31</v>
      </c>
      <c r="AM48" s="51">
        <f t="shared" si="18"/>
        <v>472</v>
      </c>
      <c r="AN48" s="120">
        <f t="shared" si="19"/>
        <v>472</v>
      </c>
      <c r="AO48" s="120">
        <f t="shared" si="20"/>
        <v>17</v>
      </c>
      <c r="AP48" s="135">
        <v>52</v>
      </c>
    </row>
    <row r="49" spans="1:42" ht="21" customHeight="1" x14ac:dyDescent="0.25">
      <c r="A49" s="45">
        <v>39</v>
      </c>
      <c r="B49" s="133">
        <v>53</v>
      </c>
      <c r="C49" s="109">
        <v>24</v>
      </c>
      <c r="D49" s="122">
        <f t="shared" si="0"/>
        <v>27</v>
      </c>
      <c r="E49" s="109">
        <v>37</v>
      </c>
      <c r="F49" s="122">
        <f t="shared" si="1"/>
        <v>14</v>
      </c>
      <c r="G49" s="111">
        <v>38</v>
      </c>
      <c r="H49" s="124">
        <f t="shared" si="2"/>
        <v>13</v>
      </c>
      <c r="I49" s="111">
        <v>15</v>
      </c>
      <c r="J49" s="124">
        <f t="shared" si="3"/>
        <v>36</v>
      </c>
      <c r="K49" s="125"/>
      <c r="L49" s="126">
        <f t="shared" si="4"/>
        <v>0</v>
      </c>
      <c r="M49" s="125"/>
      <c r="N49" s="126">
        <f t="shared" si="5"/>
        <v>0</v>
      </c>
      <c r="O49" s="127"/>
      <c r="P49" s="128">
        <f t="shared" si="6"/>
        <v>0</v>
      </c>
      <c r="Q49" s="127"/>
      <c r="R49" s="128">
        <f t="shared" si="7"/>
        <v>0</v>
      </c>
      <c r="S49" s="117">
        <v>10</v>
      </c>
      <c r="T49" s="130">
        <f t="shared" si="8"/>
        <v>41</v>
      </c>
      <c r="U49" s="117">
        <v>37</v>
      </c>
      <c r="V49" s="130">
        <f t="shared" si="9"/>
        <v>14</v>
      </c>
      <c r="W49" s="121">
        <v>29</v>
      </c>
      <c r="X49" s="122">
        <f t="shared" si="10"/>
        <v>22</v>
      </c>
      <c r="Y49" s="109">
        <v>24</v>
      </c>
      <c r="Z49" s="122">
        <f t="shared" si="11"/>
        <v>27</v>
      </c>
      <c r="AA49" s="123"/>
      <c r="AB49" s="124">
        <f t="shared" si="12"/>
        <v>0</v>
      </c>
      <c r="AC49" s="123">
        <v>17</v>
      </c>
      <c r="AD49" s="124">
        <f t="shared" si="13"/>
        <v>34</v>
      </c>
      <c r="AE49" s="125"/>
      <c r="AF49" s="126">
        <f t="shared" si="14"/>
        <v>0</v>
      </c>
      <c r="AG49" s="125"/>
      <c r="AH49" s="126">
        <f t="shared" si="15"/>
        <v>0</v>
      </c>
      <c r="AI49" s="127">
        <v>41</v>
      </c>
      <c r="AJ49" s="128">
        <f t="shared" si="16"/>
        <v>10</v>
      </c>
      <c r="AK49" s="127">
        <v>33</v>
      </c>
      <c r="AL49" s="128">
        <f t="shared" si="17"/>
        <v>18</v>
      </c>
      <c r="AM49" s="51">
        <f t="shared" si="18"/>
        <v>256</v>
      </c>
      <c r="AN49" s="120">
        <f t="shared" si="19"/>
        <v>256</v>
      </c>
      <c r="AO49" s="120">
        <f t="shared" si="20"/>
        <v>32</v>
      </c>
      <c r="AP49" s="135">
        <v>53</v>
      </c>
    </row>
    <row r="50" spans="1:42" ht="21" customHeight="1" x14ac:dyDescent="0.25">
      <c r="A50" s="45">
        <v>40</v>
      </c>
      <c r="B50" s="133">
        <v>55</v>
      </c>
      <c r="C50" s="109"/>
      <c r="D50" s="122">
        <f t="shared" si="0"/>
        <v>0</v>
      </c>
      <c r="E50" s="109">
        <v>36</v>
      </c>
      <c r="F50" s="122">
        <f t="shared" si="1"/>
        <v>15</v>
      </c>
      <c r="G50" s="111">
        <v>14</v>
      </c>
      <c r="H50" s="124">
        <f t="shared" si="2"/>
        <v>37</v>
      </c>
      <c r="I50" s="111">
        <v>29</v>
      </c>
      <c r="J50" s="124">
        <f t="shared" si="3"/>
        <v>22</v>
      </c>
      <c r="K50" s="125"/>
      <c r="L50" s="126">
        <f t="shared" si="4"/>
        <v>0</v>
      </c>
      <c r="M50" s="125"/>
      <c r="N50" s="126">
        <f t="shared" si="5"/>
        <v>0</v>
      </c>
      <c r="O50" s="127"/>
      <c r="P50" s="128">
        <f t="shared" si="6"/>
        <v>0</v>
      </c>
      <c r="Q50" s="127"/>
      <c r="R50" s="128">
        <f t="shared" si="7"/>
        <v>0</v>
      </c>
      <c r="S50" s="129"/>
      <c r="T50" s="130">
        <f t="shared" si="8"/>
        <v>0</v>
      </c>
      <c r="U50" s="129"/>
      <c r="V50" s="130">
        <f t="shared" si="9"/>
        <v>0</v>
      </c>
      <c r="W50" s="121"/>
      <c r="X50" s="122">
        <f t="shared" si="10"/>
        <v>0</v>
      </c>
      <c r="Y50" s="121"/>
      <c r="Z50" s="122">
        <f t="shared" si="11"/>
        <v>0</v>
      </c>
      <c r="AA50" s="123"/>
      <c r="AB50" s="124">
        <f t="shared" si="12"/>
        <v>0</v>
      </c>
      <c r="AC50" s="123"/>
      <c r="AD50" s="124">
        <f t="shared" si="13"/>
        <v>0</v>
      </c>
      <c r="AE50" s="125">
        <v>36</v>
      </c>
      <c r="AF50" s="126">
        <f t="shared" si="14"/>
        <v>15</v>
      </c>
      <c r="AG50" s="125">
        <v>41</v>
      </c>
      <c r="AH50" s="126">
        <f t="shared" si="15"/>
        <v>10</v>
      </c>
      <c r="AI50" s="127">
        <v>37</v>
      </c>
      <c r="AJ50" s="128">
        <f t="shared" si="16"/>
        <v>14</v>
      </c>
      <c r="AK50" s="127">
        <v>41</v>
      </c>
      <c r="AL50" s="128">
        <f t="shared" si="17"/>
        <v>10</v>
      </c>
      <c r="AM50" s="51">
        <f t="shared" si="18"/>
        <v>123</v>
      </c>
      <c r="AN50" s="120">
        <f t="shared" si="19"/>
        <v>123</v>
      </c>
      <c r="AO50" s="120">
        <f t="shared" si="20"/>
        <v>45</v>
      </c>
      <c r="AP50" s="135">
        <v>55</v>
      </c>
    </row>
    <row r="51" spans="1:42" ht="21" customHeight="1" x14ac:dyDescent="0.25">
      <c r="A51" s="45">
        <v>41</v>
      </c>
      <c r="B51" s="133">
        <v>56</v>
      </c>
      <c r="C51" s="109">
        <v>29</v>
      </c>
      <c r="D51" s="122">
        <f t="shared" si="0"/>
        <v>22</v>
      </c>
      <c r="E51" s="109">
        <v>2</v>
      </c>
      <c r="F51" s="122">
        <f t="shared" si="1"/>
        <v>50</v>
      </c>
      <c r="G51" s="111">
        <v>11</v>
      </c>
      <c r="H51" s="124">
        <f t="shared" si="2"/>
        <v>40</v>
      </c>
      <c r="I51" s="111">
        <v>9</v>
      </c>
      <c r="J51" s="124">
        <f t="shared" si="3"/>
        <v>42</v>
      </c>
      <c r="K51" s="125">
        <v>15</v>
      </c>
      <c r="L51" s="126">
        <f t="shared" si="4"/>
        <v>36</v>
      </c>
      <c r="M51" s="125">
        <v>10</v>
      </c>
      <c r="N51" s="126">
        <f t="shared" si="5"/>
        <v>41</v>
      </c>
      <c r="O51" s="127">
        <v>11</v>
      </c>
      <c r="P51" s="128">
        <f t="shared" si="6"/>
        <v>40</v>
      </c>
      <c r="Q51" s="127">
        <v>11</v>
      </c>
      <c r="R51" s="128">
        <f t="shared" si="7"/>
        <v>40</v>
      </c>
      <c r="S51" s="129">
        <v>25</v>
      </c>
      <c r="T51" s="130">
        <f t="shared" si="8"/>
        <v>26</v>
      </c>
      <c r="U51" s="129">
        <v>24</v>
      </c>
      <c r="V51" s="130">
        <f t="shared" si="9"/>
        <v>27</v>
      </c>
      <c r="W51" s="121">
        <v>5</v>
      </c>
      <c r="X51" s="122">
        <f t="shared" si="10"/>
        <v>46</v>
      </c>
      <c r="Y51" s="121">
        <v>10</v>
      </c>
      <c r="Z51" s="122">
        <f t="shared" si="11"/>
        <v>41</v>
      </c>
      <c r="AA51" s="123"/>
      <c r="AB51" s="124">
        <f t="shared" si="12"/>
        <v>0</v>
      </c>
      <c r="AC51" s="123">
        <v>5</v>
      </c>
      <c r="AD51" s="124">
        <f t="shared" si="13"/>
        <v>46</v>
      </c>
      <c r="AE51" s="125">
        <v>1</v>
      </c>
      <c r="AF51" s="126">
        <f t="shared" si="14"/>
        <v>50</v>
      </c>
      <c r="AG51" s="125">
        <v>2</v>
      </c>
      <c r="AH51" s="126">
        <f t="shared" si="15"/>
        <v>50</v>
      </c>
      <c r="AI51" s="127">
        <v>5</v>
      </c>
      <c r="AJ51" s="128">
        <f t="shared" si="16"/>
        <v>46</v>
      </c>
      <c r="AK51" s="127">
        <v>10</v>
      </c>
      <c r="AL51" s="128">
        <f t="shared" si="17"/>
        <v>41</v>
      </c>
      <c r="AM51" s="51">
        <f t="shared" si="18"/>
        <v>684</v>
      </c>
      <c r="AN51" s="120">
        <f t="shared" si="19"/>
        <v>684</v>
      </c>
      <c r="AO51" s="120">
        <f t="shared" si="20"/>
        <v>5</v>
      </c>
      <c r="AP51" s="135">
        <v>56</v>
      </c>
    </row>
    <row r="52" spans="1:42" ht="21" customHeight="1" x14ac:dyDescent="0.25">
      <c r="A52" s="45">
        <v>42</v>
      </c>
      <c r="B52" s="133">
        <v>58</v>
      </c>
      <c r="C52" s="109">
        <v>12</v>
      </c>
      <c r="D52" s="122">
        <f t="shared" si="0"/>
        <v>39</v>
      </c>
      <c r="E52" s="109">
        <v>6</v>
      </c>
      <c r="F52" s="122">
        <f t="shared" si="1"/>
        <v>46</v>
      </c>
      <c r="G52" s="123"/>
      <c r="H52" s="124">
        <f t="shared" si="2"/>
        <v>0</v>
      </c>
      <c r="I52" s="123"/>
      <c r="J52" s="124">
        <f t="shared" si="3"/>
        <v>0</v>
      </c>
      <c r="K52" s="125"/>
      <c r="L52" s="126">
        <f t="shared" si="4"/>
        <v>0</v>
      </c>
      <c r="M52" s="125"/>
      <c r="N52" s="126">
        <f t="shared" si="5"/>
        <v>0</v>
      </c>
      <c r="O52" s="127"/>
      <c r="P52" s="128">
        <f t="shared" si="6"/>
        <v>0</v>
      </c>
      <c r="Q52" s="127"/>
      <c r="R52" s="128">
        <f t="shared" si="7"/>
        <v>0</v>
      </c>
      <c r="S52" s="129"/>
      <c r="T52" s="130">
        <f t="shared" si="8"/>
        <v>0</v>
      </c>
      <c r="U52" s="129"/>
      <c r="V52" s="130">
        <f t="shared" si="9"/>
        <v>0</v>
      </c>
      <c r="W52" s="121"/>
      <c r="X52" s="122">
        <f t="shared" si="10"/>
        <v>0</v>
      </c>
      <c r="Y52" s="121"/>
      <c r="Z52" s="122">
        <f t="shared" si="11"/>
        <v>0</v>
      </c>
      <c r="AA52" s="123"/>
      <c r="AB52" s="124">
        <f t="shared" si="12"/>
        <v>0</v>
      </c>
      <c r="AC52" s="123"/>
      <c r="AD52" s="124">
        <f t="shared" si="13"/>
        <v>0</v>
      </c>
      <c r="AE52" s="125"/>
      <c r="AF52" s="126">
        <f t="shared" si="14"/>
        <v>0</v>
      </c>
      <c r="AG52" s="125"/>
      <c r="AH52" s="126">
        <f t="shared" si="15"/>
        <v>0</v>
      </c>
      <c r="AI52" s="127"/>
      <c r="AJ52" s="128">
        <f t="shared" si="16"/>
        <v>0</v>
      </c>
      <c r="AK52" s="127"/>
      <c r="AL52" s="128">
        <f t="shared" si="17"/>
        <v>0</v>
      </c>
      <c r="AM52" s="51">
        <f t="shared" si="18"/>
        <v>85</v>
      </c>
      <c r="AN52" s="120">
        <f t="shared" si="19"/>
        <v>85</v>
      </c>
      <c r="AO52" s="120">
        <f t="shared" si="20"/>
        <v>46</v>
      </c>
      <c r="AP52" s="135">
        <v>58</v>
      </c>
    </row>
    <row r="53" spans="1:42" ht="21" customHeight="1" x14ac:dyDescent="0.25">
      <c r="A53" s="45">
        <v>43</v>
      </c>
      <c r="B53" s="133">
        <v>59</v>
      </c>
      <c r="C53" s="109">
        <v>22</v>
      </c>
      <c r="D53" s="122">
        <f t="shared" si="0"/>
        <v>29</v>
      </c>
      <c r="E53" s="109">
        <v>30</v>
      </c>
      <c r="F53" s="122">
        <f t="shared" si="1"/>
        <v>21</v>
      </c>
      <c r="G53" s="123"/>
      <c r="H53" s="124">
        <f t="shared" si="2"/>
        <v>0</v>
      </c>
      <c r="I53" s="123">
        <v>22</v>
      </c>
      <c r="J53" s="124">
        <f t="shared" si="3"/>
        <v>29</v>
      </c>
      <c r="K53" s="125"/>
      <c r="L53" s="126">
        <f t="shared" si="4"/>
        <v>0</v>
      </c>
      <c r="M53" s="125"/>
      <c r="N53" s="126">
        <f t="shared" si="5"/>
        <v>0</v>
      </c>
      <c r="O53" s="127">
        <v>15</v>
      </c>
      <c r="P53" s="128">
        <f t="shared" si="6"/>
        <v>36</v>
      </c>
      <c r="Q53" s="127"/>
      <c r="R53" s="128">
        <f t="shared" si="7"/>
        <v>0</v>
      </c>
      <c r="S53" s="129"/>
      <c r="T53" s="130">
        <f t="shared" si="8"/>
        <v>0</v>
      </c>
      <c r="U53" s="129">
        <v>28</v>
      </c>
      <c r="V53" s="130">
        <f t="shared" si="9"/>
        <v>23</v>
      </c>
      <c r="W53" s="121"/>
      <c r="X53" s="122">
        <f t="shared" si="10"/>
        <v>0</v>
      </c>
      <c r="Y53" s="121"/>
      <c r="Z53" s="122">
        <f t="shared" si="11"/>
        <v>0</v>
      </c>
      <c r="AA53" s="123"/>
      <c r="AB53" s="124">
        <f t="shared" si="12"/>
        <v>0</v>
      </c>
      <c r="AC53" s="123"/>
      <c r="AD53" s="124">
        <f t="shared" si="13"/>
        <v>0</v>
      </c>
      <c r="AE53" s="125"/>
      <c r="AF53" s="126">
        <f t="shared" si="14"/>
        <v>0</v>
      </c>
      <c r="AG53" s="125">
        <v>22</v>
      </c>
      <c r="AH53" s="126">
        <f t="shared" si="15"/>
        <v>29</v>
      </c>
      <c r="AI53" s="127">
        <v>22</v>
      </c>
      <c r="AJ53" s="128">
        <f t="shared" si="16"/>
        <v>29</v>
      </c>
      <c r="AK53" s="127">
        <v>27</v>
      </c>
      <c r="AL53" s="128">
        <f t="shared" si="17"/>
        <v>24</v>
      </c>
      <c r="AM53" s="51">
        <f t="shared" si="18"/>
        <v>220</v>
      </c>
      <c r="AN53" s="120">
        <f t="shared" si="19"/>
        <v>220</v>
      </c>
      <c r="AO53" s="120">
        <f t="shared" si="20"/>
        <v>36</v>
      </c>
      <c r="AP53" s="135">
        <v>59</v>
      </c>
    </row>
    <row r="54" spans="1:42" ht="21" customHeight="1" x14ac:dyDescent="0.25">
      <c r="A54" s="45">
        <v>44</v>
      </c>
      <c r="B54" s="133">
        <v>63</v>
      </c>
      <c r="C54" s="109"/>
      <c r="D54" s="122">
        <f t="shared" si="0"/>
        <v>0</v>
      </c>
      <c r="E54" s="121"/>
      <c r="F54" s="122">
        <f t="shared" si="1"/>
        <v>0</v>
      </c>
      <c r="G54" s="123"/>
      <c r="H54" s="124">
        <f t="shared" si="2"/>
        <v>0</v>
      </c>
      <c r="I54" s="123"/>
      <c r="J54" s="124">
        <f t="shared" si="3"/>
        <v>0</v>
      </c>
      <c r="K54" s="125"/>
      <c r="L54" s="126">
        <f t="shared" si="4"/>
        <v>0</v>
      </c>
      <c r="M54" s="125"/>
      <c r="N54" s="126">
        <f t="shared" si="5"/>
        <v>0</v>
      </c>
      <c r="O54" s="127"/>
      <c r="P54" s="128">
        <f t="shared" si="6"/>
        <v>0</v>
      </c>
      <c r="Q54" s="127"/>
      <c r="R54" s="128">
        <f t="shared" si="7"/>
        <v>0</v>
      </c>
      <c r="S54" s="129"/>
      <c r="T54" s="130">
        <f t="shared" si="8"/>
        <v>0</v>
      </c>
      <c r="U54" s="129"/>
      <c r="V54" s="130">
        <f t="shared" si="9"/>
        <v>0</v>
      </c>
      <c r="W54" s="121"/>
      <c r="X54" s="122">
        <f t="shared" si="10"/>
        <v>0</v>
      </c>
      <c r="Y54" s="121"/>
      <c r="Z54" s="122">
        <f t="shared" si="11"/>
        <v>0</v>
      </c>
      <c r="AA54" s="123"/>
      <c r="AB54" s="124">
        <f t="shared" si="12"/>
        <v>0</v>
      </c>
      <c r="AC54" s="123"/>
      <c r="AD54" s="124">
        <f t="shared" si="13"/>
        <v>0</v>
      </c>
      <c r="AE54" s="125"/>
      <c r="AF54" s="126">
        <f t="shared" si="14"/>
        <v>0</v>
      </c>
      <c r="AG54" s="125"/>
      <c r="AH54" s="126">
        <f t="shared" si="15"/>
        <v>0</v>
      </c>
      <c r="AI54" s="127"/>
      <c r="AJ54" s="128">
        <f t="shared" si="16"/>
        <v>0</v>
      </c>
      <c r="AK54" s="127"/>
      <c r="AL54" s="128">
        <f t="shared" si="17"/>
        <v>0</v>
      </c>
      <c r="AM54" s="51">
        <f t="shared" si="18"/>
        <v>0</v>
      </c>
      <c r="AN54" s="120">
        <f t="shared" si="19"/>
        <v>0</v>
      </c>
      <c r="AO54" s="120">
        <f t="shared" si="20"/>
        <v>48</v>
      </c>
      <c r="AP54" s="135">
        <v>63</v>
      </c>
    </row>
    <row r="55" spans="1:42" ht="21" customHeight="1" x14ac:dyDescent="0.25">
      <c r="A55" s="45">
        <v>45</v>
      </c>
      <c r="B55" s="133">
        <v>67</v>
      </c>
      <c r="C55" s="109">
        <v>26</v>
      </c>
      <c r="D55" s="122">
        <f t="shared" si="0"/>
        <v>25</v>
      </c>
      <c r="E55" s="121">
        <v>13</v>
      </c>
      <c r="F55" s="122">
        <f t="shared" si="1"/>
        <v>38</v>
      </c>
      <c r="G55" s="123">
        <v>29</v>
      </c>
      <c r="H55" s="124">
        <f t="shared" si="2"/>
        <v>22</v>
      </c>
      <c r="I55" s="123">
        <v>7</v>
      </c>
      <c r="J55" s="124">
        <f t="shared" si="3"/>
        <v>44</v>
      </c>
      <c r="K55" s="125"/>
      <c r="L55" s="126">
        <f t="shared" si="4"/>
        <v>0</v>
      </c>
      <c r="M55" s="125"/>
      <c r="N55" s="126">
        <f t="shared" si="5"/>
        <v>0</v>
      </c>
      <c r="O55" s="127"/>
      <c r="P55" s="128">
        <f t="shared" si="6"/>
        <v>0</v>
      </c>
      <c r="Q55" s="127"/>
      <c r="R55" s="128">
        <f t="shared" si="7"/>
        <v>0</v>
      </c>
      <c r="S55" s="129">
        <v>29</v>
      </c>
      <c r="T55" s="130">
        <f t="shared" si="8"/>
        <v>22</v>
      </c>
      <c r="U55" s="129">
        <v>9</v>
      </c>
      <c r="V55" s="130">
        <f t="shared" si="9"/>
        <v>42</v>
      </c>
      <c r="W55" s="121"/>
      <c r="X55" s="122">
        <f t="shared" si="10"/>
        <v>0</v>
      </c>
      <c r="Y55" s="121"/>
      <c r="Z55" s="122">
        <f t="shared" si="11"/>
        <v>0</v>
      </c>
      <c r="AA55" s="123">
        <v>4</v>
      </c>
      <c r="AB55" s="124">
        <f t="shared" si="12"/>
        <v>48</v>
      </c>
      <c r="AC55" s="123">
        <v>9</v>
      </c>
      <c r="AD55" s="124">
        <f t="shared" si="13"/>
        <v>42</v>
      </c>
      <c r="AE55" s="125">
        <v>34</v>
      </c>
      <c r="AF55" s="126">
        <f t="shared" si="14"/>
        <v>17</v>
      </c>
      <c r="AG55" s="125">
        <v>37</v>
      </c>
      <c r="AH55" s="126">
        <f t="shared" si="15"/>
        <v>14</v>
      </c>
      <c r="AI55" s="127">
        <v>25</v>
      </c>
      <c r="AJ55" s="128">
        <f t="shared" si="16"/>
        <v>26</v>
      </c>
      <c r="AK55" s="127">
        <v>22</v>
      </c>
      <c r="AL55" s="128">
        <f t="shared" si="17"/>
        <v>29</v>
      </c>
      <c r="AM55" s="51">
        <f t="shared" si="18"/>
        <v>369</v>
      </c>
      <c r="AN55" s="120">
        <f t="shared" si="19"/>
        <v>369</v>
      </c>
      <c r="AO55" s="120">
        <f t="shared" si="20"/>
        <v>28</v>
      </c>
      <c r="AP55" s="135">
        <v>67</v>
      </c>
    </row>
    <row r="56" spans="1:42" ht="21" customHeight="1" x14ac:dyDescent="0.25">
      <c r="A56" s="45">
        <v>46</v>
      </c>
      <c r="B56" s="133">
        <v>75</v>
      </c>
      <c r="C56" s="109">
        <v>32</v>
      </c>
      <c r="D56" s="122">
        <f t="shared" si="0"/>
        <v>19</v>
      </c>
      <c r="E56" s="121">
        <v>33</v>
      </c>
      <c r="F56" s="122">
        <f t="shared" si="1"/>
        <v>18</v>
      </c>
      <c r="G56" s="123">
        <v>5</v>
      </c>
      <c r="H56" s="124">
        <f t="shared" si="2"/>
        <v>46</v>
      </c>
      <c r="I56" s="123">
        <v>25</v>
      </c>
      <c r="J56" s="124">
        <f t="shared" si="3"/>
        <v>26</v>
      </c>
      <c r="K56" s="125">
        <v>22</v>
      </c>
      <c r="L56" s="126">
        <f t="shared" si="4"/>
        <v>29</v>
      </c>
      <c r="M56" s="125">
        <v>18</v>
      </c>
      <c r="N56" s="126">
        <f t="shared" si="5"/>
        <v>33</v>
      </c>
      <c r="O56" s="127"/>
      <c r="P56" s="128">
        <f t="shared" si="6"/>
        <v>0</v>
      </c>
      <c r="Q56" s="127"/>
      <c r="R56" s="128">
        <f t="shared" si="7"/>
        <v>0</v>
      </c>
      <c r="S56" s="129">
        <v>22</v>
      </c>
      <c r="T56" s="130">
        <f t="shared" si="8"/>
        <v>29</v>
      </c>
      <c r="U56" s="129">
        <v>40</v>
      </c>
      <c r="V56" s="130">
        <f t="shared" si="9"/>
        <v>11</v>
      </c>
      <c r="W56" s="121">
        <v>8</v>
      </c>
      <c r="X56" s="122">
        <f t="shared" si="10"/>
        <v>43</v>
      </c>
      <c r="Y56" s="121">
        <v>8</v>
      </c>
      <c r="Z56" s="122">
        <f t="shared" si="11"/>
        <v>43</v>
      </c>
      <c r="AA56" s="123">
        <v>6</v>
      </c>
      <c r="AB56" s="124">
        <f t="shared" si="12"/>
        <v>46</v>
      </c>
      <c r="AC56" s="123">
        <v>8</v>
      </c>
      <c r="AD56" s="124">
        <f t="shared" si="13"/>
        <v>43</v>
      </c>
      <c r="AE56" s="125">
        <v>16</v>
      </c>
      <c r="AF56" s="126">
        <f t="shared" si="14"/>
        <v>35</v>
      </c>
      <c r="AG56" s="125">
        <v>13</v>
      </c>
      <c r="AH56" s="126">
        <f t="shared" si="15"/>
        <v>38</v>
      </c>
      <c r="AI56" s="127">
        <v>30</v>
      </c>
      <c r="AJ56" s="128">
        <f t="shared" si="16"/>
        <v>21</v>
      </c>
      <c r="AK56" s="127">
        <v>21</v>
      </c>
      <c r="AL56" s="128">
        <f t="shared" si="17"/>
        <v>30</v>
      </c>
      <c r="AM56" s="51">
        <f t="shared" si="18"/>
        <v>510</v>
      </c>
      <c r="AN56" s="120">
        <f t="shared" si="19"/>
        <v>510</v>
      </c>
      <c r="AO56" s="120">
        <f t="shared" si="20"/>
        <v>14</v>
      </c>
      <c r="AP56" s="135">
        <v>75</v>
      </c>
    </row>
    <row r="57" spans="1:42" ht="21" customHeight="1" x14ac:dyDescent="0.25">
      <c r="A57" s="45">
        <v>48</v>
      </c>
      <c r="B57" s="134" t="s">
        <v>451</v>
      </c>
      <c r="C57" s="109">
        <v>17</v>
      </c>
      <c r="D57" s="122">
        <f t="shared" si="0"/>
        <v>34</v>
      </c>
      <c r="E57" s="121">
        <v>3</v>
      </c>
      <c r="F57" s="122">
        <f t="shared" si="1"/>
        <v>48</v>
      </c>
      <c r="G57" s="123">
        <v>7</v>
      </c>
      <c r="H57" s="124">
        <f t="shared" si="2"/>
        <v>44</v>
      </c>
      <c r="I57" s="123">
        <v>37</v>
      </c>
      <c r="J57" s="124">
        <f t="shared" si="3"/>
        <v>14</v>
      </c>
      <c r="K57" s="125">
        <v>3</v>
      </c>
      <c r="L57" s="126">
        <f t="shared" si="4"/>
        <v>48</v>
      </c>
      <c r="M57" s="125">
        <v>23</v>
      </c>
      <c r="N57" s="126">
        <f t="shared" si="5"/>
        <v>28</v>
      </c>
      <c r="O57" s="127"/>
      <c r="P57" s="128">
        <f t="shared" si="6"/>
        <v>0</v>
      </c>
      <c r="Q57" s="127">
        <v>3</v>
      </c>
      <c r="R57" s="128">
        <f t="shared" si="7"/>
        <v>48</v>
      </c>
      <c r="S57" s="129">
        <v>5</v>
      </c>
      <c r="T57" s="130">
        <f t="shared" si="8"/>
        <v>46</v>
      </c>
      <c r="U57" s="129">
        <v>31</v>
      </c>
      <c r="V57" s="130">
        <f t="shared" si="9"/>
        <v>20</v>
      </c>
      <c r="W57" s="121"/>
      <c r="X57" s="122">
        <f t="shared" si="10"/>
        <v>0</v>
      </c>
      <c r="Y57" s="121">
        <v>2</v>
      </c>
      <c r="Z57" s="122">
        <f t="shared" si="11"/>
        <v>50</v>
      </c>
      <c r="AA57" s="123">
        <v>1</v>
      </c>
      <c r="AB57" s="124">
        <f t="shared" si="12"/>
        <v>50</v>
      </c>
      <c r="AC57" s="123">
        <v>4</v>
      </c>
      <c r="AD57" s="124">
        <f t="shared" si="13"/>
        <v>48</v>
      </c>
      <c r="AE57" s="125"/>
      <c r="AF57" s="126">
        <f t="shared" si="14"/>
        <v>0</v>
      </c>
      <c r="AG57" s="125">
        <v>27</v>
      </c>
      <c r="AH57" s="126">
        <f t="shared" si="15"/>
        <v>24</v>
      </c>
      <c r="AI57" s="127">
        <v>26</v>
      </c>
      <c r="AJ57" s="128">
        <f t="shared" si="16"/>
        <v>25</v>
      </c>
      <c r="AK57" s="127">
        <v>11</v>
      </c>
      <c r="AL57" s="128">
        <f t="shared" si="17"/>
        <v>40</v>
      </c>
      <c r="AM57" s="51">
        <f t="shared" si="18"/>
        <v>567</v>
      </c>
      <c r="AN57" s="120">
        <f t="shared" si="19"/>
        <v>567</v>
      </c>
      <c r="AO57" s="120">
        <f t="shared" si="20"/>
        <v>11</v>
      </c>
      <c r="AP57" s="136" t="s">
        <v>451</v>
      </c>
    </row>
    <row r="58" spans="1:42" ht="21" customHeight="1" x14ac:dyDescent="0.25">
      <c r="A58" s="45">
        <v>47</v>
      </c>
      <c r="B58" s="133" t="s">
        <v>450</v>
      </c>
      <c r="C58" s="109"/>
      <c r="D58" s="122">
        <f t="shared" si="0"/>
        <v>0</v>
      </c>
      <c r="E58" s="121"/>
      <c r="F58" s="122">
        <f t="shared" si="1"/>
        <v>0</v>
      </c>
      <c r="G58" s="123"/>
      <c r="H58" s="124">
        <f t="shared" si="2"/>
        <v>0</v>
      </c>
      <c r="I58" s="123"/>
      <c r="J58" s="124">
        <f t="shared" si="3"/>
        <v>0</v>
      </c>
      <c r="K58" s="125"/>
      <c r="L58" s="126">
        <f t="shared" si="4"/>
        <v>0</v>
      </c>
      <c r="M58" s="125"/>
      <c r="N58" s="126">
        <f t="shared" si="5"/>
        <v>0</v>
      </c>
      <c r="O58" s="127"/>
      <c r="P58" s="128">
        <f t="shared" si="6"/>
        <v>0</v>
      </c>
      <c r="Q58" s="127"/>
      <c r="R58" s="128">
        <f t="shared" si="7"/>
        <v>0</v>
      </c>
      <c r="S58" s="129"/>
      <c r="T58" s="130">
        <f t="shared" si="8"/>
        <v>0</v>
      </c>
      <c r="U58" s="129"/>
      <c r="V58" s="130">
        <f t="shared" si="9"/>
        <v>0</v>
      </c>
      <c r="W58" s="121"/>
      <c r="X58" s="122">
        <f t="shared" si="10"/>
        <v>0</v>
      </c>
      <c r="Y58" s="121"/>
      <c r="Z58" s="122">
        <f t="shared" si="11"/>
        <v>0</v>
      </c>
      <c r="AA58" s="123"/>
      <c r="AB58" s="124">
        <f t="shared" si="12"/>
        <v>0</v>
      </c>
      <c r="AC58" s="123"/>
      <c r="AD58" s="124">
        <f t="shared" si="13"/>
        <v>0</v>
      </c>
      <c r="AE58" s="125">
        <v>15</v>
      </c>
      <c r="AF58" s="126">
        <f t="shared" si="14"/>
        <v>36</v>
      </c>
      <c r="AG58" s="125"/>
      <c r="AH58" s="126">
        <f t="shared" si="15"/>
        <v>0</v>
      </c>
      <c r="AI58" s="127"/>
      <c r="AJ58" s="128">
        <f t="shared" si="16"/>
        <v>0</v>
      </c>
      <c r="AK58" s="127"/>
      <c r="AL58" s="128">
        <f t="shared" si="17"/>
        <v>0</v>
      </c>
      <c r="AM58" s="51">
        <f t="shared" si="18"/>
        <v>36</v>
      </c>
      <c r="AN58" s="120">
        <f t="shared" si="19"/>
        <v>36</v>
      </c>
      <c r="AO58" s="120">
        <f t="shared" si="20"/>
        <v>47</v>
      </c>
      <c r="AP58" s="135" t="s">
        <v>450</v>
      </c>
    </row>
  </sheetData>
  <sheetProtection sheet="1" objects="1" scenarios="1"/>
  <autoFilter ref="A10:AP10">
    <sortState ref="A11:AP58">
      <sortCondition ref="B10"/>
    </sortState>
  </autoFilter>
  <mergeCells count="72">
    <mergeCell ref="A1:AO1"/>
    <mergeCell ref="A2:AO2"/>
    <mergeCell ref="A3:AO3"/>
    <mergeCell ref="C8:C9"/>
    <mergeCell ref="D8:D9"/>
    <mergeCell ref="C7:D7"/>
    <mergeCell ref="E7:F7"/>
    <mergeCell ref="E8:E9"/>
    <mergeCell ref="F8:F9"/>
    <mergeCell ref="G7:H7"/>
    <mergeCell ref="I7:J7"/>
    <mergeCell ref="G8:G9"/>
    <mergeCell ref="H8:H9"/>
    <mergeCell ref="I8:I9"/>
    <mergeCell ref="J8:J9"/>
    <mergeCell ref="K7:L7"/>
    <mergeCell ref="M7:N7"/>
    <mergeCell ref="K8:K9"/>
    <mergeCell ref="L8:L9"/>
    <mergeCell ref="M8:M9"/>
    <mergeCell ref="N8:N9"/>
    <mergeCell ref="O7:P7"/>
    <mergeCell ref="Q7:R7"/>
    <mergeCell ref="O8:O9"/>
    <mergeCell ref="P8:P9"/>
    <mergeCell ref="Q8:Q9"/>
    <mergeCell ref="R8:R9"/>
    <mergeCell ref="S7:T7"/>
    <mergeCell ref="U7:V7"/>
    <mergeCell ref="S8:S9"/>
    <mergeCell ref="T8:T9"/>
    <mergeCell ref="U8:U9"/>
    <mergeCell ref="V8:V9"/>
    <mergeCell ref="AD8:AD9"/>
    <mergeCell ref="W7:X7"/>
    <mergeCell ref="Y7:Z7"/>
    <mergeCell ref="W8:W9"/>
    <mergeCell ref="X8:X9"/>
    <mergeCell ref="Y8:Y9"/>
    <mergeCell ref="Z8:Z9"/>
    <mergeCell ref="A6:A9"/>
    <mergeCell ref="S6:V6"/>
    <mergeCell ref="W6:Z6"/>
    <mergeCell ref="AA6:AD6"/>
    <mergeCell ref="AE6:AH6"/>
    <mergeCell ref="C6:F6"/>
    <mergeCell ref="G6:J6"/>
    <mergeCell ref="K6:N6"/>
    <mergeCell ref="O6:R6"/>
    <mergeCell ref="AE7:AF7"/>
    <mergeCell ref="AG7:AH7"/>
    <mergeCell ref="AE8:AE9"/>
    <mergeCell ref="AF8:AF9"/>
    <mergeCell ref="AG8:AG9"/>
    <mergeCell ref="AH8:AH9"/>
    <mergeCell ref="AA7:AB7"/>
    <mergeCell ref="AP6:AP9"/>
    <mergeCell ref="B6:B9"/>
    <mergeCell ref="AM6:AM9"/>
    <mergeCell ref="AN6:AN9"/>
    <mergeCell ref="AO6:AO9"/>
    <mergeCell ref="AI6:AL6"/>
    <mergeCell ref="AI7:AJ7"/>
    <mergeCell ref="AK7:AL7"/>
    <mergeCell ref="AI8:AI9"/>
    <mergeCell ref="AJ8:AJ9"/>
    <mergeCell ref="AK8:AK9"/>
    <mergeCell ref="AL8:AL9"/>
    <mergeCell ref="AC7:AD7"/>
    <mergeCell ref="AA8:AA9"/>
    <mergeCell ref="AB8:AB9"/>
    <mergeCell ref="AC8:AC9"/>
  </mergeCells>
  <pageMargins left="0.19685039370078741" right="0.19685039370078741" top="0.19685039370078741" bottom="0.19685039370078741" header="0.31496062992125984" footer="0.31496062992125984"/>
  <pageSetup paperSize="9" scale="44" fitToHeight="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P76"/>
  <sheetViews>
    <sheetView topLeftCell="B4" zoomScale="58" zoomScaleNormal="58" workbookViewId="0">
      <selection activeCell="Q15" sqref="Q15"/>
    </sheetView>
  </sheetViews>
  <sheetFormatPr defaultRowHeight="15" x14ac:dyDescent="0.25"/>
  <cols>
    <col min="1" max="1" width="4.7109375" style="39" customWidth="1"/>
    <col min="2" max="2" width="7.42578125" style="39" customWidth="1"/>
    <col min="3" max="3" width="7.7109375" style="39" customWidth="1"/>
    <col min="4" max="4" width="7.7109375" customWidth="1"/>
    <col min="5" max="5" width="7.7109375" style="39" customWidth="1"/>
    <col min="6" max="6" width="7.7109375" customWidth="1"/>
    <col min="7" max="7" width="7.7109375" style="39" customWidth="1"/>
    <col min="8" max="8" width="7.7109375" customWidth="1"/>
    <col min="9" max="9" width="7.7109375" style="39" customWidth="1"/>
    <col min="10" max="10" width="7.7109375" customWidth="1"/>
    <col min="11" max="11" width="7.7109375" style="39" customWidth="1"/>
    <col min="12" max="12" width="7.7109375" customWidth="1"/>
    <col min="13" max="13" width="7.7109375" style="39" customWidth="1"/>
    <col min="14" max="14" width="7.7109375" customWidth="1"/>
    <col min="15" max="15" width="7.7109375" style="39" customWidth="1"/>
    <col min="16" max="16" width="7.7109375" customWidth="1"/>
    <col min="17" max="17" width="7.7109375" style="39" customWidth="1"/>
    <col min="18" max="18" width="7.7109375" customWidth="1"/>
    <col min="19" max="19" width="7.7109375" style="39" customWidth="1"/>
    <col min="20" max="20" width="7.7109375" customWidth="1"/>
    <col min="21" max="21" width="7.7109375" style="39" customWidth="1"/>
    <col min="22" max="22" width="7.7109375" customWidth="1"/>
    <col min="23" max="23" width="7.7109375" style="39" customWidth="1"/>
    <col min="24" max="24" width="7.7109375" customWidth="1"/>
    <col min="25" max="25" width="7.7109375" style="39" customWidth="1"/>
    <col min="26" max="26" width="7.7109375" customWidth="1"/>
    <col min="27" max="27" width="7.7109375" style="39" customWidth="1"/>
    <col min="28" max="28" width="7.7109375" customWidth="1"/>
    <col min="29" max="29" width="7.7109375" style="39" customWidth="1"/>
    <col min="30" max="30" width="7.7109375" customWidth="1"/>
    <col min="31" max="31" width="7.7109375" style="39" customWidth="1"/>
    <col min="32" max="32" width="7.7109375" customWidth="1"/>
    <col min="33" max="33" width="7.7109375" style="39" customWidth="1"/>
    <col min="34" max="34" width="7.7109375" customWidth="1"/>
    <col min="35" max="35" width="7.7109375" style="39" customWidth="1"/>
    <col min="36" max="36" width="7.7109375" customWidth="1"/>
    <col min="37" max="37" width="7.7109375" style="39" customWidth="1"/>
    <col min="38" max="38" width="7.7109375" customWidth="1"/>
    <col min="39" max="39" width="12.7109375" customWidth="1"/>
    <col min="40" max="40" width="10.85546875" customWidth="1"/>
    <col min="41" max="41" width="10.5703125" customWidth="1"/>
  </cols>
  <sheetData>
    <row r="1" spans="1:42" x14ac:dyDescent="0.25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</row>
    <row r="2" spans="1:42" x14ac:dyDescent="0.25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</row>
    <row r="3" spans="1:42" ht="24" customHeight="1" x14ac:dyDescent="0.35">
      <c r="A3" s="252" t="s">
        <v>458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</row>
    <row r="4" spans="1:42" ht="24" customHeight="1" x14ac:dyDescent="0.25">
      <c r="A4" s="151"/>
      <c r="B4" s="151"/>
      <c r="C4" s="151"/>
      <c r="D4" s="151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</row>
    <row r="5" spans="1:42" ht="19.5" customHeight="1" x14ac:dyDescent="0.25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</row>
    <row r="6" spans="1:42" ht="57" customHeight="1" x14ac:dyDescent="0.25">
      <c r="A6" s="226" t="s">
        <v>56</v>
      </c>
      <c r="B6" s="226" t="s">
        <v>41</v>
      </c>
      <c r="C6" s="237" t="s">
        <v>459</v>
      </c>
      <c r="D6" s="237"/>
      <c r="E6" s="237"/>
      <c r="F6" s="237"/>
      <c r="G6" s="238" t="s">
        <v>461</v>
      </c>
      <c r="H6" s="238"/>
      <c r="I6" s="238"/>
      <c r="J6" s="238"/>
      <c r="K6" s="239" t="s">
        <v>463</v>
      </c>
      <c r="L6" s="239"/>
      <c r="M6" s="239"/>
      <c r="N6" s="239"/>
      <c r="O6" s="229" t="s">
        <v>460</v>
      </c>
      <c r="P6" s="229"/>
      <c r="Q6" s="229"/>
      <c r="R6" s="229"/>
      <c r="S6" s="236" t="s">
        <v>464</v>
      </c>
      <c r="T6" s="236"/>
      <c r="U6" s="236"/>
      <c r="V6" s="236"/>
      <c r="W6" s="237" t="s">
        <v>462</v>
      </c>
      <c r="X6" s="237"/>
      <c r="Y6" s="237"/>
      <c r="Z6" s="237"/>
      <c r="AA6" s="238" t="s">
        <v>465</v>
      </c>
      <c r="AB6" s="238"/>
      <c r="AC6" s="238"/>
      <c r="AD6" s="238"/>
      <c r="AE6" s="239" t="s">
        <v>466</v>
      </c>
      <c r="AF6" s="239"/>
      <c r="AG6" s="239"/>
      <c r="AH6" s="239"/>
      <c r="AI6" s="229" t="s">
        <v>467</v>
      </c>
      <c r="AJ6" s="229"/>
      <c r="AK6" s="229"/>
      <c r="AL6" s="229"/>
      <c r="AM6" s="227" t="s">
        <v>24</v>
      </c>
      <c r="AN6" s="258" t="s">
        <v>468</v>
      </c>
      <c r="AO6" s="255" t="s">
        <v>27</v>
      </c>
      <c r="AP6" s="225" t="s">
        <v>41</v>
      </c>
    </row>
    <row r="7" spans="1:42" ht="28.5" customHeight="1" x14ac:dyDescent="0.25">
      <c r="A7" s="226"/>
      <c r="B7" s="226"/>
      <c r="C7" s="244" t="s">
        <v>444</v>
      </c>
      <c r="D7" s="244"/>
      <c r="E7" s="244" t="s">
        <v>445</v>
      </c>
      <c r="F7" s="244"/>
      <c r="G7" s="233" t="s">
        <v>444</v>
      </c>
      <c r="H7" s="233"/>
      <c r="I7" s="233" t="s">
        <v>445</v>
      </c>
      <c r="J7" s="233"/>
      <c r="K7" s="240" t="s">
        <v>444</v>
      </c>
      <c r="L7" s="240"/>
      <c r="M7" s="240" t="s">
        <v>445</v>
      </c>
      <c r="N7" s="240"/>
      <c r="O7" s="230" t="s">
        <v>444</v>
      </c>
      <c r="P7" s="230"/>
      <c r="Q7" s="230" t="s">
        <v>445</v>
      </c>
      <c r="R7" s="230"/>
      <c r="S7" s="248" t="s">
        <v>444</v>
      </c>
      <c r="T7" s="248"/>
      <c r="U7" s="248" t="s">
        <v>445</v>
      </c>
      <c r="V7" s="248"/>
      <c r="W7" s="243" t="s">
        <v>444</v>
      </c>
      <c r="X7" s="243"/>
      <c r="Y7" s="244" t="s">
        <v>445</v>
      </c>
      <c r="Z7" s="244"/>
      <c r="AA7" s="233" t="s">
        <v>444</v>
      </c>
      <c r="AB7" s="233"/>
      <c r="AC7" s="233" t="s">
        <v>445</v>
      </c>
      <c r="AD7" s="233"/>
      <c r="AE7" s="240" t="s">
        <v>444</v>
      </c>
      <c r="AF7" s="240"/>
      <c r="AG7" s="240" t="s">
        <v>445</v>
      </c>
      <c r="AH7" s="240"/>
      <c r="AI7" s="230" t="s">
        <v>444</v>
      </c>
      <c r="AJ7" s="230"/>
      <c r="AK7" s="230" t="s">
        <v>445</v>
      </c>
      <c r="AL7" s="230"/>
      <c r="AM7" s="227"/>
      <c r="AN7" s="259"/>
      <c r="AO7" s="256"/>
      <c r="AP7" s="225"/>
    </row>
    <row r="8" spans="1:42" ht="11.25" customHeight="1" x14ac:dyDescent="0.25">
      <c r="A8" s="226"/>
      <c r="B8" s="226"/>
      <c r="C8" s="247" t="s">
        <v>61</v>
      </c>
      <c r="D8" s="246" t="s">
        <v>3</v>
      </c>
      <c r="E8" s="247" t="s">
        <v>61</v>
      </c>
      <c r="F8" s="246" t="s">
        <v>3</v>
      </c>
      <c r="G8" s="234" t="s">
        <v>61</v>
      </c>
      <c r="H8" s="253" t="s">
        <v>3</v>
      </c>
      <c r="I8" s="234" t="s">
        <v>61</v>
      </c>
      <c r="J8" s="235" t="s">
        <v>3</v>
      </c>
      <c r="K8" s="241" t="s">
        <v>61</v>
      </c>
      <c r="L8" s="242" t="s">
        <v>3</v>
      </c>
      <c r="M8" s="241" t="s">
        <v>61</v>
      </c>
      <c r="N8" s="242" t="s">
        <v>3</v>
      </c>
      <c r="O8" s="231" t="s">
        <v>61</v>
      </c>
      <c r="P8" s="232" t="s">
        <v>3</v>
      </c>
      <c r="Q8" s="231" t="s">
        <v>61</v>
      </c>
      <c r="R8" s="232" t="s">
        <v>3</v>
      </c>
      <c r="S8" s="249" t="s">
        <v>61</v>
      </c>
      <c r="T8" s="250" t="s">
        <v>3</v>
      </c>
      <c r="U8" s="249" t="s">
        <v>61</v>
      </c>
      <c r="V8" s="250" t="s">
        <v>3</v>
      </c>
      <c r="W8" s="245" t="s">
        <v>61</v>
      </c>
      <c r="X8" s="246" t="s">
        <v>3</v>
      </c>
      <c r="Y8" s="247" t="s">
        <v>61</v>
      </c>
      <c r="Z8" s="246" t="s">
        <v>3</v>
      </c>
      <c r="AA8" s="234" t="s">
        <v>61</v>
      </c>
      <c r="AB8" s="235" t="s">
        <v>3</v>
      </c>
      <c r="AC8" s="234" t="s">
        <v>61</v>
      </c>
      <c r="AD8" s="235" t="s">
        <v>3</v>
      </c>
      <c r="AE8" s="241" t="s">
        <v>61</v>
      </c>
      <c r="AF8" s="242" t="s">
        <v>3</v>
      </c>
      <c r="AG8" s="241" t="s">
        <v>61</v>
      </c>
      <c r="AH8" s="242" t="s">
        <v>3</v>
      </c>
      <c r="AI8" s="231" t="s">
        <v>61</v>
      </c>
      <c r="AJ8" s="232" t="s">
        <v>3</v>
      </c>
      <c r="AK8" s="231" t="s">
        <v>61</v>
      </c>
      <c r="AL8" s="232" t="s">
        <v>3</v>
      </c>
      <c r="AM8" s="227"/>
      <c r="AN8" s="259"/>
      <c r="AO8" s="256"/>
      <c r="AP8" s="225"/>
    </row>
    <row r="9" spans="1:42" x14ac:dyDescent="0.25">
      <c r="A9" s="226"/>
      <c r="B9" s="226"/>
      <c r="C9" s="247"/>
      <c r="D9" s="246"/>
      <c r="E9" s="247"/>
      <c r="F9" s="246"/>
      <c r="G9" s="234"/>
      <c r="H9" s="254"/>
      <c r="I9" s="234"/>
      <c r="J9" s="235"/>
      <c r="K9" s="241"/>
      <c r="L9" s="242"/>
      <c r="M9" s="241"/>
      <c r="N9" s="242"/>
      <c r="O9" s="231"/>
      <c r="P9" s="232"/>
      <c r="Q9" s="231"/>
      <c r="R9" s="232"/>
      <c r="S9" s="249"/>
      <c r="T9" s="250"/>
      <c r="U9" s="249"/>
      <c r="V9" s="250"/>
      <c r="W9" s="245"/>
      <c r="X9" s="246"/>
      <c r="Y9" s="247"/>
      <c r="Z9" s="246"/>
      <c r="AA9" s="234"/>
      <c r="AB9" s="235"/>
      <c r="AC9" s="234"/>
      <c r="AD9" s="235"/>
      <c r="AE9" s="241"/>
      <c r="AF9" s="242"/>
      <c r="AG9" s="241"/>
      <c r="AH9" s="242"/>
      <c r="AI9" s="231"/>
      <c r="AJ9" s="232"/>
      <c r="AK9" s="231"/>
      <c r="AL9" s="232"/>
      <c r="AM9" s="227"/>
      <c r="AN9" s="260"/>
      <c r="AO9" s="257"/>
      <c r="AP9" s="225"/>
    </row>
    <row r="10" spans="1:42" x14ac:dyDescent="0.25">
      <c r="A10" s="152"/>
      <c r="B10" s="152"/>
      <c r="C10" s="96"/>
      <c r="D10" s="97"/>
      <c r="E10" s="96"/>
      <c r="F10" s="97"/>
      <c r="G10" s="98"/>
      <c r="H10" s="155"/>
      <c r="I10" s="98"/>
      <c r="J10" s="155"/>
      <c r="K10" s="100"/>
      <c r="L10" s="101"/>
      <c r="M10" s="100"/>
      <c r="N10" s="101"/>
      <c r="O10" s="102"/>
      <c r="P10" s="103"/>
      <c r="Q10" s="102"/>
      <c r="R10" s="103"/>
      <c r="S10" s="104"/>
      <c r="T10" s="105"/>
      <c r="U10" s="104"/>
      <c r="V10" s="105"/>
      <c r="W10" s="106"/>
      <c r="X10" s="97"/>
      <c r="Y10" s="96"/>
      <c r="Z10" s="97"/>
      <c r="AA10" s="98"/>
      <c r="AB10" s="155"/>
      <c r="AC10" s="98"/>
      <c r="AD10" s="155"/>
      <c r="AE10" s="100"/>
      <c r="AF10" s="101"/>
      <c r="AG10" s="100"/>
      <c r="AH10" s="101"/>
      <c r="AI10" s="102"/>
      <c r="AJ10" s="103"/>
      <c r="AK10" s="102"/>
      <c r="AL10" s="103"/>
      <c r="AM10" s="107"/>
      <c r="AN10" s="108"/>
      <c r="AO10" s="108"/>
      <c r="AP10" s="132"/>
    </row>
    <row r="11" spans="1:42" ht="21" customHeight="1" x14ac:dyDescent="0.25">
      <c r="A11" s="45">
        <v>1</v>
      </c>
      <c r="B11" s="145">
        <v>5</v>
      </c>
      <c r="C11" s="144">
        <v>9</v>
      </c>
      <c r="D11" s="110">
        <f t="shared" ref="D11:D58" si="0">IF(C11&lt;1,0,IF(C11&lt;3,50,IF(C11&lt;5,48,IF(C11&lt;7,46,IF(C11&lt;8,44,IF(C11&lt;9,43,IF(C11&lt;10,42,IF(C11&lt;11,41,IF(C11&lt;12,40,IF(C11&lt;13,39,IF(C11&lt;14,38,IF(C11&lt;15,37,IF(C11&lt;16,36,IF(C11&lt;17,35,IF(C11&lt;18,34,IF(C11&lt;19,33,IF(C11&lt;20,32,IF(C11&lt;21,31,IF(C11&lt;22,30,IF(C11&lt;23,29,IF(C11&lt;24,28,IF(C11&lt;25,27,IF(C11&lt;26,26,IF(C11&lt;27,25,IF(C11&lt;28,24,IF(C11&lt;29,23,IF(C11&lt;30,22,IF(C11&lt;31,21,IF(C11&lt;32,20,IF(C11&lt;33,19,IF(C11&lt;34,18,IF(C11&lt;35,17,IF(C11&lt;36,16,IF(C11&lt;37,15,IF(C11&lt;38,14,IF(C11&lt;39,13,IF(C11&lt;40,12,IF(C11&lt;41,11,IF(C11&lt;42,10,IF(C11&lt;43,9,IF(C11&lt;44,8,IF(C11&lt;45,7,IF(C11&lt;46,6,IF(C11&lt;47,5,IF(C11&lt;48,4,IF(C11&lt;49,3,IF(C11&lt;50,2,IF(C11&lt;51,1,IF(C11&lt;52,1,)))))))))))))))))))))))))))))))))))))))))))))))))</f>
        <v>42</v>
      </c>
      <c r="E11" s="119">
        <v>19</v>
      </c>
      <c r="F11" s="110">
        <f t="shared" ref="F11:F58" si="1">IF(E11&lt;1,0,IF(E11&lt;3,50,IF(E11&lt;5,48,IF(E11&lt;7,46,IF(E11&lt;8,44,IF(E11&lt;9,43,IF(E11&lt;10,42,IF(E11&lt;11,41,IF(E11&lt;12,40,IF(E11&lt;13,39,IF(E11&lt;14,38,IF(E11&lt;15,37,IF(E11&lt;16,36,IF(E11&lt;17,35,IF(E11&lt;18,34,IF(E11&lt;19,33,IF(E11&lt;20,32,IF(E11&lt;21,31,IF(E11&lt;22,30,IF(E11&lt;23,29,IF(E11&lt;24,28,IF(E11&lt;25,27,IF(E11&lt;26,26,IF(E11&lt;27,25,IF(E11&lt;28,24,IF(E11&lt;29,23,IF(E11&lt;30,22,IF(E11&lt;31,21,IF(E11&lt;32,20,IF(E11&lt;33,19,IF(E11&lt;34,18,IF(E11&lt;35,17,IF(E11&lt;36,16,IF(E11&lt;37,15,IF(E11&lt;38,14,IF(E11&lt;39,13,IF(E11&lt;40,12,IF(E11&lt;41,11,IF(E11&lt;42,10,IF(E11&lt;43,9,IF(E11&lt;44,8,IF(E11&lt;45,7,IF(E11&lt;46,6,IF(E11&lt;47,5,IF(E11&lt;48,4,IF(E11&lt;49,3,IF(E11&lt;50,2,IF(E11&lt;51,1,IF(E11&lt;52,1,)))))))))))))))))))))))))))))))))))))))))))))))))</f>
        <v>32</v>
      </c>
      <c r="G11" s="141">
        <v>5</v>
      </c>
      <c r="H11" s="112">
        <f t="shared" ref="H11:H58" si="2">IF(G11&lt;1,0,IF(G11&lt;3,50,IF(G11&lt;5,48,IF(G11&lt;7,46,IF(G11&lt;8,44,IF(G11&lt;9,43,IF(G11&lt;10,42,IF(G11&lt;11,41,IF(G11&lt;12,40,IF(G11&lt;13,39,IF(G11&lt;14,38,IF(G11&lt;15,37,IF(G11&lt;16,36,IF(G11&lt;17,35,IF(G11&lt;18,34,IF(G11&lt;19,33,IF(G11&lt;20,32,IF(G11&lt;21,31,IF(G11&lt;22,30,IF(G11&lt;23,29,IF(G11&lt;24,28,IF(G11&lt;25,27,IF(G11&lt;26,26,IF(G11&lt;27,25,IF(G11&lt;28,24,IF(G11&lt;29,23,IF(G11&lt;30,22,IF(G11&lt;31,21,IF(G11&lt;32,20,IF(G11&lt;33,19,IF(G11&lt;34,18,IF(G11&lt;35,17,IF(G11&lt;36,16,IF(G11&lt;37,15,IF(G11&lt;38,14,IF(G11&lt;39,13,IF(G11&lt;40,12,IF(G11&lt;41,11,IF(G11&lt;42,10,IF(G11&lt;43,9,IF(G11&lt;44,8,IF(G11&lt;45,7,IF(G11&lt;46,6,IF(G11&lt;47,5,IF(G11&lt;48,4,IF(G11&lt;49,3,IF(G11&lt;50,2,IF(G11&lt;51,1,IF(G11&lt;52,1,)))))))))))))))))))))))))))))))))))))))))))))))))</f>
        <v>46</v>
      </c>
      <c r="I11" s="141">
        <v>23</v>
      </c>
      <c r="J11" s="112">
        <f t="shared" ref="J11:J58" si="3">IF(I11&lt;1,0,IF(I11&lt;3,50,IF(I11&lt;5,48,IF(I11&lt;7,46,IF(I11&lt;8,44,IF(I11&lt;9,43,IF(I11&lt;10,42,IF(I11&lt;11,41,IF(I11&lt;12,40,IF(I11&lt;13,39,IF(I11&lt;14,38,IF(I11&lt;15,37,IF(I11&lt;16,36,IF(I11&lt;17,35,IF(I11&lt;18,34,IF(I11&lt;19,33,IF(I11&lt;20,32,IF(I11&lt;21,31,IF(I11&lt;22,30,IF(I11&lt;23,29,IF(I11&lt;24,28,IF(I11&lt;25,27,IF(I11&lt;26,26,IF(I11&lt;27,25,IF(I11&lt;28,24,IF(I11&lt;29,23,IF(I11&lt;30,22,IF(I11&lt;31,21,IF(I11&lt;32,20,IF(I11&lt;33,19,IF(I11&lt;34,18,IF(I11&lt;35,17,IF(I11&lt;36,16,IF(I11&lt;37,15,IF(I11&lt;38,14,IF(I11&lt;39,13,IF(I11&lt;40,12,IF(I11&lt;41,11,IF(I11&lt;42,10,IF(I11&lt;43,9,IF(I11&lt;44,8,IF(I11&lt;45,7,IF(I11&lt;46,6,IF(I11&lt;47,5,IF(I11&lt;48,4,IF(I11&lt;49,3,IF(I11&lt;50,2,IF(I11&lt;51,1,IF(I11&lt;52,1,)))))))))))))))))))))))))))))))))))))))))))))))))</f>
        <v>28</v>
      </c>
      <c r="K11" s="143">
        <v>14</v>
      </c>
      <c r="L11" s="114">
        <f t="shared" ref="L11:L58" si="4">IF(K11&lt;1,0,IF(K11&lt;3,50,IF(K11&lt;5,48,IF(K11&lt;7,46,IF(K11&lt;8,44,IF(K11&lt;9,43,IF(K11&lt;10,42,IF(K11&lt;11,41,IF(K11&lt;12,40,IF(K11&lt;13,39,IF(K11&lt;14,38,IF(K11&lt;15,37,IF(K11&lt;16,36,IF(K11&lt;17,35,IF(K11&lt;18,34,IF(K11&lt;19,33,IF(K11&lt;20,32,IF(K11&lt;21,31,IF(K11&lt;22,30,IF(K11&lt;23,29,IF(K11&lt;24,28,IF(K11&lt;25,27,IF(K11&lt;26,26,IF(K11&lt;27,25,IF(K11&lt;28,24,IF(K11&lt;29,23,IF(K11&lt;30,22,IF(K11&lt;31,21,IF(K11&lt;32,20,IF(K11&lt;33,19,IF(K11&lt;34,18,IF(K11&lt;35,17,IF(K11&lt;36,16,IF(K11&lt;37,15,IF(K11&lt;38,14,IF(K11&lt;39,13,IF(K11&lt;40,12,IF(K11&lt;41,11,IF(K11&lt;42,10,IF(K11&lt;43,9,IF(K11&lt;44,8,IF(K11&lt;45,7,IF(K11&lt;46,6,IF(K11&lt;47,5,IF(K11&lt;48,4,IF(K11&lt;49,3,IF(K11&lt;50,2,IF(K11&lt;51,1,IF(K11&lt;52,1,)))))))))))))))))))))))))))))))))))))))))))))))))</f>
        <v>37</v>
      </c>
      <c r="M11" s="143">
        <v>2</v>
      </c>
      <c r="N11" s="114">
        <f t="shared" ref="N11:N58" si="5">IF(M11&lt;1,0,IF(M11&lt;3,50,IF(M11&lt;5,48,IF(M11&lt;7,46,IF(M11&lt;8,44,IF(M11&lt;9,43,IF(M11&lt;10,42,IF(M11&lt;11,41,IF(M11&lt;12,40,IF(M11&lt;13,39,IF(M11&lt;14,38,IF(M11&lt;15,37,IF(M11&lt;16,36,IF(M11&lt;17,35,IF(M11&lt;18,34,IF(M11&lt;19,33,IF(M11&lt;20,32,IF(M11&lt;21,31,IF(M11&lt;22,30,IF(M11&lt;23,29,IF(M11&lt;24,28,IF(M11&lt;25,27,IF(M11&lt;26,26,IF(M11&lt;27,25,IF(M11&lt;28,24,IF(M11&lt;29,23,IF(M11&lt;30,22,IF(M11&lt;31,21,IF(M11&lt;32,20,IF(M11&lt;33,19,IF(M11&lt;34,18,IF(M11&lt;35,17,IF(M11&lt;36,16,IF(M11&lt;37,15,IF(M11&lt;38,14,IF(M11&lt;39,13,IF(M11&lt;40,12,IF(M11&lt;41,11,IF(M11&lt;42,10,IF(M11&lt;43,9,IF(M11&lt;44,8,IF(M11&lt;45,7,IF(M11&lt;46,6,IF(M11&lt;47,5,IF(M11&lt;48,4,IF(M11&lt;49,3,IF(M11&lt;50,2,IF(M11&lt;51,1,IF(M11&lt;52,1,)))))))))))))))))))))))))))))))))))))))))))))))))</f>
        <v>50</v>
      </c>
      <c r="O11" s="153">
        <v>15</v>
      </c>
      <c r="P11" s="116">
        <f t="shared" ref="P11:P58" si="6">IF(O11&lt;1,0,IF(O11&lt;3,50,IF(O11&lt;5,48,IF(O11&lt;7,46,IF(O11&lt;8,44,IF(O11&lt;9,43,IF(O11&lt;10,42,IF(O11&lt;11,41,IF(O11&lt;12,40,IF(O11&lt;13,39,IF(O11&lt;14,38,IF(O11&lt;15,37,IF(O11&lt;16,36,IF(O11&lt;17,35,IF(O11&lt;18,34,IF(O11&lt;19,33,IF(O11&lt;20,32,IF(O11&lt;21,31,IF(O11&lt;22,30,IF(O11&lt;23,29,IF(O11&lt;24,28,IF(O11&lt;25,27,IF(O11&lt;26,26,IF(O11&lt;27,25,IF(O11&lt;28,24,IF(O11&lt;29,23,IF(O11&lt;30,22,IF(O11&lt;31,21,IF(O11&lt;32,20,IF(O11&lt;33,19,IF(O11&lt;34,18,IF(O11&lt;35,17,IF(O11&lt;36,16,IF(O11&lt;37,15,IF(O11&lt;38,14,IF(O11&lt;39,13,IF(O11&lt;40,12,IF(O11&lt;41,11,IF(O11&lt;42,10,IF(O11&lt;43,9,IF(O11&lt;44,8,IF(O11&lt;45,7,IF(O11&lt;46,6,IF(O11&lt;47,5,IF(O11&lt;48,4,IF(O11&lt;49,3,IF(O11&lt;50,2,IF(O11&lt;51,1,IF(O11&lt;52,1,)))))))))))))))))))))))))))))))))))))))))))))))))</f>
        <v>36</v>
      </c>
      <c r="Q11" s="153">
        <v>13</v>
      </c>
      <c r="R11" s="116">
        <f t="shared" ref="R11:R58" si="7">IF(Q11&lt;1,0,IF(Q11&lt;3,50,IF(Q11&lt;5,48,IF(Q11&lt;7,46,IF(Q11&lt;8,44,IF(Q11&lt;9,43,IF(Q11&lt;10,42,IF(Q11&lt;11,41,IF(Q11&lt;12,40,IF(Q11&lt;13,39,IF(Q11&lt;14,38,IF(Q11&lt;15,37,IF(Q11&lt;16,36,IF(Q11&lt;17,35,IF(Q11&lt;18,34,IF(Q11&lt;19,33,IF(Q11&lt;20,32,IF(Q11&lt;21,31,IF(Q11&lt;22,30,IF(Q11&lt;23,29,IF(Q11&lt;24,28,IF(Q11&lt;25,27,IF(Q11&lt;26,26,IF(Q11&lt;27,25,IF(Q11&lt;28,24,IF(Q11&lt;29,23,IF(Q11&lt;30,22,IF(Q11&lt;31,21,IF(Q11&lt;32,20,IF(Q11&lt;33,19,IF(Q11&lt;34,18,IF(Q11&lt;35,17,IF(Q11&lt;36,16,IF(Q11&lt;37,15,IF(Q11&lt;38,14,IF(Q11&lt;39,13,IF(Q11&lt;40,12,IF(Q11&lt;41,11,IF(Q11&lt;42,10,IF(Q11&lt;43,9,IF(Q11&lt;44,8,IF(Q11&lt;45,7,IF(Q11&lt;46,6,IF(Q11&lt;47,5,IF(Q11&lt;48,4,IF(Q11&lt;49,3,IF(Q11&lt;50,2,IF(Q11&lt;51,1,IF(Q11&lt;52,1,)))))))))))))))))))))))))))))))))))))))))))))))))</f>
        <v>38</v>
      </c>
      <c r="S11" s="142">
        <v>18</v>
      </c>
      <c r="T11" s="118">
        <f t="shared" ref="T11:T58" si="8">IF(S11&lt;1,0,IF(S11&lt;3,50,IF(S11&lt;5,48,IF(S11&lt;7,46,IF(S11&lt;8,44,IF(S11&lt;9,43,IF(S11&lt;10,42,IF(S11&lt;11,41,IF(S11&lt;12,40,IF(S11&lt;13,39,IF(S11&lt;14,38,IF(S11&lt;15,37,IF(S11&lt;16,36,IF(S11&lt;17,35,IF(S11&lt;18,34,IF(S11&lt;19,33,IF(S11&lt;20,32,IF(S11&lt;21,31,IF(S11&lt;22,30,IF(S11&lt;23,29,IF(S11&lt;24,28,IF(S11&lt;25,27,IF(S11&lt;26,26,IF(S11&lt;27,25,IF(S11&lt;28,24,IF(S11&lt;29,23,IF(S11&lt;30,22,IF(S11&lt;31,21,IF(S11&lt;32,20,IF(S11&lt;33,19,IF(S11&lt;34,18,IF(S11&lt;35,17,IF(S11&lt;36,16,IF(S11&lt;37,15,IF(S11&lt;38,14,IF(S11&lt;39,13,IF(S11&lt;40,12,IF(S11&lt;41,11,IF(S11&lt;42,10,IF(S11&lt;43,9,IF(S11&lt;44,8,IF(S11&lt;45,7,IF(S11&lt;46,6,IF(S11&lt;47,5,IF(S11&lt;48,4,IF(S11&lt;49,3,IF(S11&lt;50,2,IF(S11&lt;51,1,IF(S11&lt;52,1,)))))))))))))))))))))))))))))))))))))))))))))))))</f>
        <v>33</v>
      </c>
      <c r="U11" s="142">
        <v>3</v>
      </c>
      <c r="V11" s="118">
        <f t="shared" ref="V11:V58" si="9">IF(U11&lt;1,0,IF(U11&lt;3,50,IF(U11&lt;5,48,IF(U11&lt;7,46,IF(U11&lt;8,44,IF(U11&lt;9,43,IF(U11&lt;10,42,IF(U11&lt;11,41,IF(U11&lt;12,40,IF(U11&lt;13,39,IF(U11&lt;14,38,IF(U11&lt;15,37,IF(U11&lt;16,36,IF(U11&lt;17,35,IF(U11&lt;18,34,IF(U11&lt;19,33,IF(U11&lt;20,32,IF(U11&lt;21,31,IF(U11&lt;22,30,IF(U11&lt;23,29,IF(U11&lt;24,28,IF(U11&lt;25,27,IF(U11&lt;26,26,IF(U11&lt;27,25,IF(U11&lt;28,24,IF(U11&lt;29,23,IF(U11&lt;30,22,IF(U11&lt;31,21,IF(U11&lt;32,20,IF(U11&lt;33,19,IF(U11&lt;34,18,IF(U11&lt;35,17,IF(U11&lt;36,16,IF(U11&lt;37,15,IF(U11&lt;38,14,IF(U11&lt;39,13,IF(U11&lt;40,12,IF(U11&lt;41,11,IF(U11&lt;42,10,IF(U11&lt;43,9,IF(U11&lt;44,8,IF(U11&lt;45,7,IF(U11&lt;46,6,IF(U11&lt;47,5,IF(U11&lt;48,4,IF(U11&lt;49,3,IF(U11&lt;50,2,IF(U11&lt;51,1,IF(U11&lt;52,1,)))))))))))))))))))))))))))))))))))))))))))))))))</f>
        <v>48</v>
      </c>
      <c r="W11" s="119">
        <v>22</v>
      </c>
      <c r="X11" s="110">
        <f t="shared" ref="X11:X58" si="10">IF(W11&lt;1,0,IF(W11&lt;3,50,IF(W11&lt;5,48,IF(W11&lt;7,46,IF(W11&lt;8,44,IF(W11&lt;9,43,IF(W11&lt;10,42,IF(W11&lt;11,41,IF(W11&lt;12,40,IF(W11&lt;13,39,IF(W11&lt;14,38,IF(W11&lt;15,37,IF(W11&lt;16,36,IF(W11&lt;17,35,IF(W11&lt;18,34,IF(W11&lt;19,33,IF(W11&lt;20,32,IF(W11&lt;21,31,IF(W11&lt;22,30,IF(W11&lt;23,29,IF(W11&lt;24,28,IF(W11&lt;25,27,IF(W11&lt;26,26,IF(W11&lt;27,25,IF(W11&lt;28,24,IF(W11&lt;29,23,IF(W11&lt;30,22,IF(W11&lt;31,21,IF(W11&lt;32,20,IF(W11&lt;33,19,IF(W11&lt;34,18,IF(W11&lt;35,17,IF(W11&lt;36,16,IF(W11&lt;37,15,IF(W11&lt;38,14,IF(W11&lt;39,13,IF(W11&lt;40,12,IF(W11&lt;41,11,IF(W11&lt;42,10,IF(W11&lt;43,9,IF(W11&lt;44,8,IF(W11&lt;45,7,IF(W11&lt;46,6,IF(W11&lt;47,5,IF(W11&lt;48,4,IF(W11&lt;49,3,IF(W11&lt;50,2,IF(W11&lt;51,1,IF(W11&lt;52,1,)))))))))))))))))))))))))))))))))))))))))))))))))</f>
        <v>29</v>
      </c>
      <c r="Y11" s="119">
        <v>14</v>
      </c>
      <c r="Z11" s="110">
        <f t="shared" ref="Z11:Z58" si="11">IF(Y11&lt;1,0,IF(Y11&lt;3,50,IF(Y11&lt;5,48,IF(Y11&lt;7,46,IF(Y11&lt;8,44,IF(Y11&lt;9,43,IF(Y11&lt;10,42,IF(Y11&lt;11,41,IF(Y11&lt;12,40,IF(Y11&lt;13,39,IF(Y11&lt;14,38,IF(Y11&lt;15,37,IF(Y11&lt;16,36,IF(Y11&lt;17,35,IF(Y11&lt;18,34,IF(Y11&lt;19,33,IF(Y11&lt;20,32,IF(Y11&lt;21,31,IF(Y11&lt;22,30,IF(Y11&lt;23,29,IF(Y11&lt;24,28,IF(Y11&lt;25,27,IF(Y11&lt;26,26,IF(Y11&lt;27,25,IF(Y11&lt;28,24,IF(Y11&lt;29,23,IF(Y11&lt;30,22,IF(Y11&lt;31,21,IF(Y11&lt;32,20,IF(Y11&lt;33,19,IF(Y11&lt;34,18,IF(Y11&lt;35,17,IF(Y11&lt;36,16,IF(Y11&lt;37,15,IF(Y11&lt;38,14,IF(Y11&lt;39,13,IF(Y11&lt;40,12,IF(Y11&lt;41,11,IF(Y11&lt;42,10,IF(Y11&lt;43,9,IF(Y11&lt;44,8,IF(Y11&lt;45,7,IF(Y11&lt;46,6,IF(Y11&lt;47,5,IF(Y11&lt;48,4,IF(Y11&lt;49,3,IF(Y11&lt;50,2,IF(Y11&lt;51,1,IF(Y11&lt;52,1,)))))))))))))))))))))))))))))))))))))))))))))))))</f>
        <v>37</v>
      </c>
      <c r="AA11" s="141"/>
      <c r="AB11" s="112">
        <f t="shared" ref="AB11:AB58" si="12">IF(AA11&lt;1,0,IF(AA11&lt;3,50,IF(AA11&lt;5,48,IF(AA11&lt;7,46,IF(AA11&lt;8,44,IF(AA11&lt;9,43,IF(AA11&lt;10,42,IF(AA11&lt;11,41,IF(AA11&lt;12,40,IF(AA11&lt;13,39,IF(AA11&lt;14,38,IF(AA11&lt;15,37,IF(AA11&lt;16,36,IF(AA11&lt;17,35,IF(AA11&lt;18,34,IF(AA11&lt;19,33,IF(AA11&lt;20,32,IF(AA11&lt;21,31,IF(AA11&lt;22,30,IF(AA11&lt;23,29,IF(AA11&lt;24,28,IF(AA11&lt;25,27,IF(AA11&lt;26,26,IF(AA11&lt;27,25,IF(AA11&lt;28,24,IF(AA11&lt;29,23,IF(AA11&lt;30,22,IF(AA11&lt;31,21,IF(AA11&lt;32,20,IF(AA11&lt;33,19,IF(AA11&lt;34,18,IF(AA11&lt;35,17,IF(AA11&lt;36,16,IF(AA11&lt;37,15,IF(AA11&lt;38,14,IF(AA11&lt;39,13,IF(AA11&lt;40,12,IF(AA11&lt;41,11,IF(AA11&lt;42,10,IF(AA11&lt;43,9,IF(AA11&lt;44,8,IF(AA11&lt;45,7,IF(AA11&lt;46,6,IF(AA11&lt;47,5,IF(AA11&lt;48,4,IF(AA11&lt;49,3,IF(AA11&lt;50,2,IF(AA11&lt;51,1,IF(AA11&lt;52,1,)))))))))))))))))))))))))))))))))))))))))))))))))</f>
        <v>0</v>
      </c>
      <c r="AC11" s="141"/>
      <c r="AD11" s="112">
        <f t="shared" ref="AD11:AD58" si="13">IF(AC11&lt;1,0,IF(AC11&lt;3,50,IF(AC11&lt;5,48,IF(AC11&lt;7,46,IF(AC11&lt;8,44,IF(AC11&lt;9,43,IF(AC11&lt;10,42,IF(AC11&lt;11,41,IF(AC11&lt;12,40,IF(AC11&lt;13,39,IF(AC11&lt;14,38,IF(AC11&lt;15,37,IF(AC11&lt;16,36,IF(AC11&lt;17,35,IF(AC11&lt;18,34,IF(AC11&lt;19,33,IF(AC11&lt;20,32,IF(AC11&lt;21,31,IF(AC11&lt;22,30,IF(AC11&lt;23,29,IF(AC11&lt;24,28,IF(AC11&lt;25,27,IF(AC11&lt;26,26,IF(AC11&lt;27,25,IF(AC11&lt;28,24,IF(AC11&lt;29,23,IF(AC11&lt;30,22,IF(AC11&lt;31,21,IF(AC11&lt;32,20,IF(AC11&lt;33,19,IF(AC11&lt;34,18,IF(AC11&lt;35,17,IF(AC11&lt;36,16,IF(AC11&lt;37,15,IF(AC11&lt;38,14,IF(AC11&lt;39,13,IF(AC11&lt;40,12,IF(AC11&lt;41,11,IF(AC11&lt;42,10,IF(AC11&lt;43,9,IF(AC11&lt;44,8,IF(AC11&lt;45,7,IF(AC11&lt;46,6,IF(AC11&lt;47,5,IF(AC11&lt;48,4,IF(AC11&lt;49,3,IF(AC11&lt;50,2,IF(AC11&lt;51,1,IF(AC11&lt;52,1,)))))))))))))))))))))))))))))))))))))))))))))))))</f>
        <v>0</v>
      </c>
      <c r="AE11" s="143">
        <v>12</v>
      </c>
      <c r="AF11" s="114">
        <f t="shared" ref="AF11:AF58" si="14">IF(AE11&lt;1,0,IF(AE11&lt;3,50,IF(AE11&lt;5,48,IF(AE11&lt;7,46,IF(AE11&lt;8,44,IF(AE11&lt;9,43,IF(AE11&lt;10,42,IF(AE11&lt;11,41,IF(AE11&lt;12,40,IF(AE11&lt;13,39,IF(AE11&lt;14,38,IF(AE11&lt;15,37,IF(AE11&lt;16,36,IF(AE11&lt;17,35,IF(AE11&lt;18,34,IF(AE11&lt;19,33,IF(AE11&lt;20,32,IF(AE11&lt;21,31,IF(AE11&lt;22,30,IF(AE11&lt;23,29,IF(AE11&lt;24,28,IF(AE11&lt;25,27,IF(AE11&lt;26,26,IF(AE11&lt;27,25,IF(AE11&lt;28,24,IF(AE11&lt;29,23,IF(AE11&lt;30,22,IF(AE11&lt;31,21,IF(AE11&lt;32,20,IF(AE11&lt;33,19,IF(AE11&lt;34,18,IF(AE11&lt;35,17,IF(AE11&lt;36,16,IF(AE11&lt;37,15,IF(AE11&lt;38,14,IF(AE11&lt;39,13,IF(AE11&lt;40,12,IF(AE11&lt;41,11,IF(AE11&lt;42,10,IF(AE11&lt;43,9,IF(AE11&lt;44,8,IF(AE11&lt;45,7,IF(AE11&lt;46,6,IF(AE11&lt;47,5,IF(AE11&lt;48,4,IF(AE11&lt;49,3,IF(AE11&lt;50,2,IF(AE11&lt;51,1,IF(AE11&lt;52,1,)))))))))))))))))))))))))))))))))))))))))))))))))</f>
        <v>39</v>
      </c>
      <c r="AG11" s="143">
        <v>16</v>
      </c>
      <c r="AH11" s="114">
        <f t="shared" ref="AH11:AH58" si="15">IF(AG11&lt;1,0,IF(AG11&lt;3,50,IF(AG11&lt;5,48,IF(AG11&lt;7,46,IF(AG11&lt;8,44,IF(AG11&lt;9,43,IF(AG11&lt;10,42,IF(AG11&lt;11,41,IF(AG11&lt;12,40,IF(AG11&lt;13,39,IF(AG11&lt;14,38,IF(AG11&lt;15,37,IF(AG11&lt;16,36,IF(AG11&lt;17,35,IF(AG11&lt;18,34,IF(AG11&lt;19,33,IF(AG11&lt;20,32,IF(AG11&lt;21,31,IF(AG11&lt;22,30,IF(AG11&lt;23,29,IF(AG11&lt;24,28,IF(AG11&lt;25,27,IF(AG11&lt;26,26,IF(AG11&lt;27,25,IF(AG11&lt;28,24,IF(AG11&lt;29,23,IF(AG11&lt;30,22,IF(AG11&lt;31,21,IF(AG11&lt;32,20,IF(AG11&lt;33,19,IF(AG11&lt;34,18,IF(AG11&lt;35,17,IF(AG11&lt;36,16,IF(AG11&lt;37,15,IF(AG11&lt;38,14,IF(AG11&lt;39,13,IF(AG11&lt;40,12,IF(AG11&lt;41,11,IF(AG11&lt;42,10,IF(AG11&lt;43,9,IF(AG11&lt;44,8,IF(AG11&lt;45,7,IF(AG11&lt;46,6,IF(AG11&lt;47,5,IF(AG11&lt;48,4,IF(AG11&lt;49,3,IF(AG11&lt;50,2,IF(AG11&lt;51,1,IF(AG11&lt;52,1,)))))))))))))))))))))))))))))))))))))))))))))))))</f>
        <v>35</v>
      </c>
      <c r="AI11" s="149">
        <v>13</v>
      </c>
      <c r="AJ11" s="116">
        <f t="shared" ref="AJ11:AJ58" si="16">IF(AI11&lt;1,0,IF(AI11&lt;3,50,IF(AI11&lt;5,48,IF(AI11&lt;7,46,IF(AI11&lt;8,44,IF(AI11&lt;9,43,IF(AI11&lt;10,42,IF(AI11&lt;11,41,IF(AI11&lt;12,40,IF(AI11&lt;13,39,IF(AI11&lt;14,38,IF(AI11&lt;15,37,IF(AI11&lt;16,36,IF(AI11&lt;17,35,IF(AI11&lt;18,34,IF(AI11&lt;19,33,IF(AI11&lt;20,32,IF(AI11&lt;21,31,IF(AI11&lt;22,30,IF(AI11&lt;23,29,IF(AI11&lt;24,28,IF(AI11&lt;25,27,IF(AI11&lt;26,26,IF(AI11&lt;27,25,IF(AI11&lt;28,24,IF(AI11&lt;29,23,IF(AI11&lt;30,22,IF(AI11&lt;31,21,IF(AI11&lt;32,20,IF(AI11&lt;33,19,IF(AI11&lt;34,18,IF(AI11&lt;35,17,IF(AI11&lt;36,16,IF(AI11&lt;37,15,IF(AI11&lt;38,14,IF(AI11&lt;39,13,IF(AI11&lt;40,12,IF(AI11&lt;41,11,IF(AI11&lt;42,10,IF(AI11&lt;43,9,IF(AI11&lt;44,8,IF(AI11&lt;45,7,IF(AI11&lt;46,6,IF(AI11&lt;47,5,IF(AI11&lt;48,4,IF(AI11&lt;49,3,IF(AI11&lt;50,2,IF(AI11&lt;51,1,IF(AI11&lt;52,1,)))))))))))))))))))))))))))))))))))))))))))))))))</f>
        <v>38</v>
      </c>
      <c r="AK11" s="149">
        <v>32</v>
      </c>
      <c r="AL11" s="116">
        <f t="shared" ref="AL11:AL58" si="17">IF(AK11&lt;1,0,IF(AK11&lt;3,50,IF(AK11&lt;5,48,IF(AK11&lt;7,46,IF(AK11&lt;8,44,IF(AK11&lt;9,43,IF(AK11&lt;10,42,IF(AK11&lt;11,41,IF(AK11&lt;12,40,IF(AK11&lt;13,39,IF(AK11&lt;14,38,IF(AK11&lt;15,37,IF(AK11&lt;16,36,IF(AK11&lt;17,35,IF(AK11&lt;18,34,IF(AK11&lt;19,33,IF(AK11&lt;20,32,IF(AK11&lt;21,31,IF(AK11&lt;22,30,IF(AK11&lt;23,29,IF(AK11&lt;24,28,IF(AK11&lt;25,27,IF(AK11&lt;26,26,IF(AK11&lt;27,25,IF(AK11&lt;28,24,IF(AK11&lt;29,23,IF(AK11&lt;30,22,IF(AK11&lt;31,21,IF(AK11&lt;32,20,IF(AK11&lt;33,19,IF(AK11&lt;34,18,IF(AK11&lt;35,17,IF(AK11&lt;36,16,IF(AK11&lt;37,15,IF(AK11&lt;38,14,IF(AK11&lt;39,13,IF(AK11&lt;40,12,IF(AK11&lt;41,11,IF(AK11&lt;42,10,IF(AK11&lt;43,9,IF(AK11&lt;44,8,IF(AK11&lt;45,7,IF(AK11&lt;46,6,IF(AK11&lt;47,5,IF(AK11&lt;48,4,IF(AK11&lt;49,3,IF(AK11&lt;50,2,IF(AK11&lt;51,1,IF(AK11&lt;52,1,)))))))))))))))))))))))))))))))))))))))))))))))))</f>
        <v>19</v>
      </c>
      <c r="AM11" s="51">
        <f t="shared" ref="AM11:AM58" si="18">D11+F11+H11+J11+L11+N11+P11+R11+T11+V11+X11+Z11+AB11+AD11+AF11+AH11+AJ11+AL11</f>
        <v>587</v>
      </c>
      <c r="AN11" s="139">
        <f t="shared" ref="AN11:AN58" si="19">AM11</f>
        <v>587</v>
      </c>
      <c r="AO11" s="140">
        <f t="shared" ref="AO11:AO58" si="20">IF(ISNUMBER(AN11),RANK(AN11,$AN$11:$AN$58,0),"")</f>
        <v>11</v>
      </c>
      <c r="AP11" s="145">
        <v>5</v>
      </c>
    </row>
    <row r="12" spans="1:42" ht="21" customHeight="1" x14ac:dyDescent="0.25">
      <c r="A12" s="45">
        <v>2</v>
      </c>
      <c r="B12" s="145">
        <v>7</v>
      </c>
      <c r="C12" s="144">
        <v>30</v>
      </c>
      <c r="D12" s="122">
        <f t="shared" si="0"/>
        <v>21</v>
      </c>
      <c r="E12" s="119">
        <v>7</v>
      </c>
      <c r="F12" s="122">
        <f t="shared" si="1"/>
        <v>44</v>
      </c>
      <c r="G12" s="141">
        <v>27</v>
      </c>
      <c r="H12" s="124">
        <f t="shared" si="2"/>
        <v>24</v>
      </c>
      <c r="I12" s="141">
        <v>9</v>
      </c>
      <c r="J12" s="124">
        <f t="shared" si="3"/>
        <v>42</v>
      </c>
      <c r="K12" s="143">
        <v>15</v>
      </c>
      <c r="L12" s="126">
        <f t="shared" si="4"/>
        <v>36</v>
      </c>
      <c r="M12" s="143">
        <v>18</v>
      </c>
      <c r="N12" s="126">
        <f t="shared" si="5"/>
        <v>33</v>
      </c>
      <c r="O12" s="153">
        <v>17</v>
      </c>
      <c r="P12" s="128">
        <f t="shared" si="6"/>
        <v>34</v>
      </c>
      <c r="Q12" s="153">
        <v>6</v>
      </c>
      <c r="R12" s="128">
        <f t="shared" si="7"/>
        <v>46</v>
      </c>
      <c r="S12" s="142">
        <v>14</v>
      </c>
      <c r="T12" s="130">
        <f t="shared" si="8"/>
        <v>37</v>
      </c>
      <c r="U12" s="142">
        <v>4</v>
      </c>
      <c r="V12" s="130">
        <f t="shared" si="9"/>
        <v>48</v>
      </c>
      <c r="W12" s="119">
        <v>25</v>
      </c>
      <c r="X12" s="122">
        <f t="shared" si="10"/>
        <v>26</v>
      </c>
      <c r="Y12" s="119">
        <v>13</v>
      </c>
      <c r="Z12" s="122">
        <f t="shared" si="11"/>
        <v>38</v>
      </c>
      <c r="AA12" s="147"/>
      <c r="AB12" s="124">
        <f t="shared" si="12"/>
        <v>0</v>
      </c>
      <c r="AC12" s="147"/>
      <c r="AD12" s="124">
        <f t="shared" si="13"/>
        <v>0</v>
      </c>
      <c r="AE12" s="148">
        <v>10</v>
      </c>
      <c r="AF12" s="126">
        <f t="shared" si="14"/>
        <v>41</v>
      </c>
      <c r="AG12" s="148">
        <v>15</v>
      </c>
      <c r="AH12" s="126">
        <f t="shared" si="15"/>
        <v>36</v>
      </c>
      <c r="AI12" s="150">
        <v>14</v>
      </c>
      <c r="AJ12" s="128">
        <f t="shared" si="16"/>
        <v>37</v>
      </c>
      <c r="AK12" s="150">
        <v>4</v>
      </c>
      <c r="AL12" s="128">
        <f t="shared" si="17"/>
        <v>48</v>
      </c>
      <c r="AM12" s="51">
        <f t="shared" si="18"/>
        <v>591</v>
      </c>
      <c r="AN12" s="139">
        <f t="shared" si="19"/>
        <v>591</v>
      </c>
      <c r="AO12" s="140">
        <f t="shared" si="20"/>
        <v>10</v>
      </c>
      <c r="AP12" s="145">
        <v>7</v>
      </c>
    </row>
    <row r="13" spans="1:42" ht="21" customHeight="1" x14ac:dyDescent="0.25">
      <c r="A13" s="45">
        <v>3</v>
      </c>
      <c r="B13" s="145">
        <v>9</v>
      </c>
      <c r="C13" s="144">
        <v>3</v>
      </c>
      <c r="D13" s="122">
        <f t="shared" si="0"/>
        <v>48</v>
      </c>
      <c r="E13" s="119">
        <v>1</v>
      </c>
      <c r="F13" s="122">
        <f t="shared" si="1"/>
        <v>50</v>
      </c>
      <c r="G13" s="141">
        <v>11</v>
      </c>
      <c r="H13" s="124">
        <f t="shared" si="2"/>
        <v>40</v>
      </c>
      <c r="I13" s="141">
        <v>8</v>
      </c>
      <c r="J13" s="124">
        <f t="shared" si="3"/>
        <v>43</v>
      </c>
      <c r="K13" s="143">
        <v>16</v>
      </c>
      <c r="L13" s="126">
        <f t="shared" si="4"/>
        <v>35</v>
      </c>
      <c r="M13" s="143">
        <v>1</v>
      </c>
      <c r="N13" s="126">
        <f t="shared" si="5"/>
        <v>50</v>
      </c>
      <c r="O13" s="153">
        <v>7</v>
      </c>
      <c r="P13" s="128">
        <f t="shared" si="6"/>
        <v>44</v>
      </c>
      <c r="Q13" s="153">
        <v>5</v>
      </c>
      <c r="R13" s="128">
        <f t="shared" si="7"/>
        <v>46</v>
      </c>
      <c r="S13" s="142">
        <v>5</v>
      </c>
      <c r="T13" s="130">
        <f t="shared" si="8"/>
        <v>46</v>
      </c>
      <c r="U13" s="142">
        <v>20</v>
      </c>
      <c r="V13" s="130">
        <f t="shared" si="9"/>
        <v>31</v>
      </c>
      <c r="W13" s="119">
        <v>9</v>
      </c>
      <c r="X13" s="122">
        <f t="shared" si="10"/>
        <v>42</v>
      </c>
      <c r="Y13" s="119">
        <v>8</v>
      </c>
      <c r="Z13" s="122">
        <f t="shared" si="11"/>
        <v>43</v>
      </c>
      <c r="AA13" s="147">
        <v>6</v>
      </c>
      <c r="AB13" s="124">
        <f t="shared" si="12"/>
        <v>46</v>
      </c>
      <c r="AC13" s="147">
        <v>7</v>
      </c>
      <c r="AD13" s="124">
        <f t="shared" si="13"/>
        <v>44</v>
      </c>
      <c r="AE13" s="148">
        <v>1</v>
      </c>
      <c r="AF13" s="126">
        <f t="shared" si="14"/>
        <v>50</v>
      </c>
      <c r="AG13" s="148">
        <v>3</v>
      </c>
      <c r="AH13" s="126">
        <f t="shared" si="15"/>
        <v>48</v>
      </c>
      <c r="AI13" s="150">
        <v>1</v>
      </c>
      <c r="AJ13" s="128">
        <f t="shared" si="16"/>
        <v>50</v>
      </c>
      <c r="AK13" s="150">
        <v>1</v>
      </c>
      <c r="AL13" s="128">
        <f t="shared" si="17"/>
        <v>50</v>
      </c>
      <c r="AM13" s="51">
        <f t="shared" si="18"/>
        <v>806</v>
      </c>
      <c r="AN13" s="139">
        <f t="shared" si="19"/>
        <v>806</v>
      </c>
      <c r="AO13" s="140">
        <f t="shared" si="20"/>
        <v>1</v>
      </c>
      <c r="AP13" s="145">
        <v>9</v>
      </c>
    </row>
    <row r="14" spans="1:42" ht="21" customHeight="1" x14ac:dyDescent="0.25">
      <c r="A14" s="45">
        <v>4</v>
      </c>
      <c r="B14" s="145">
        <v>10</v>
      </c>
      <c r="C14" s="144">
        <v>40</v>
      </c>
      <c r="D14" s="122">
        <f t="shared" si="0"/>
        <v>11</v>
      </c>
      <c r="E14" s="119">
        <v>33</v>
      </c>
      <c r="F14" s="122">
        <f t="shared" si="1"/>
        <v>18</v>
      </c>
      <c r="G14" s="141">
        <v>30</v>
      </c>
      <c r="H14" s="124">
        <f t="shared" si="2"/>
        <v>21</v>
      </c>
      <c r="I14" s="141">
        <v>10</v>
      </c>
      <c r="J14" s="124">
        <f t="shared" si="3"/>
        <v>41</v>
      </c>
      <c r="K14" s="143">
        <v>12</v>
      </c>
      <c r="L14" s="126">
        <f t="shared" si="4"/>
        <v>39</v>
      </c>
      <c r="M14" s="143">
        <v>6</v>
      </c>
      <c r="N14" s="126">
        <f t="shared" si="5"/>
        <v>46</v>
      </c>
      <c r="O14" s="153"/>
      <c r="P14" s="128">
        <f t="shared" si="6"/>
        <v>0</v>
      </c>
      <c r="Q14" s="153"/>
      <c r="R14" s="128">
        <f t="shared" si="7"/>
        <v>0</v>
      </c>
      <c r="S14" s="142"/>
      <c r="T14" s="130">
        <f t="shared" si="8"/>
        <v>0</v>
      </c>
      <c r="U14" s="142">
        <v>17</v>
      </c>
      <c r="V14" s="130">
        <f t="shared" si="9"/>
        <v>34</v>
      </c>
      <c r="W14" s="119">
        <v>13</v>
      </c>
      <c r="X14" s="122">
        <f t="shared" si="10"/>
        <v>38</v>
      </c>
      <c r="Y14" s="119">
        <v>35</v>
      </c>
      <c r="Z14" s="122">
        <f t="shared" si="11"/>
        <v>16</v>
      </c>
      <c r="AA14" s="147"/>
      <c r="AB14" s="124">
        <f t="shared" si="12"/>
        <v>0</v>
      </c>
      <c r="AC14" s="147"/>
      <c r="AD14" s="124">
        <f t="shared" si="13"/>
        <v>0</v>
      </c>
      <c r="AE14" s="148">
        <v>31</v>
      </c>
      <c r="AF14" s="126">
        <f t="shared" si="14"/>
        <v>20</v>
      </c>
      <c r="AG14" s="148">
        <v>38</v>
      </c>
      <c r="AH14" s="126">
        <f t="shared" si="15"/>
        <v>13</v>
      </c>
      <c r="AI14" s="150">
        <v>17</v>
      </c>
      <c r="AJ14" s="128">
        <f t="shared" si="16"/>
        <v>34</v>
      </c>
      <c r="AK14" s="150">
        <v>26</v>
      </c>
      <c r="AL14" s="128">
        <f t="shared" si="17"/>
        <v>25</v>
      </c>
      <c r="AM14" s="51">
        <f t="shared" si="18"/>
        <v>356</v>
      </c>
      <c r="AN14" s="139">
        <f t="shared" si="19"/>
        <v>356</v>
      </c>
      <c r="AO14" s="140">
        <f t="shared" si="20"/>
        <v>29</v>
      </c>
      <c r="AP14" s="145">
        <v>10</v>
      </c>
    </row>
    <row r="15" spans="1:42" ht="21" customHeight="1" x14ac:dyDescent="0.25">
      <c r="A15" s="45">
        <v>5</v>
      </c>
      <c r="B15" s="145">
        <v>11</v>
      </c>
      <c r="C15" s="144"/>
      <c r="D15" s="122">
        <f t="shared" si="0"/>
        <v>0</v>
      </c>
      <c r="E15" s="119"/>
      <c r="F15" s="122">
        <f t="shared" si="1"/>
        <v>0</v>
      </c>
      <c r="G15" s="141">
        <v>15</v>
      </c>
      <c r="H15" s="124">
        <f t="shared" si="2"/>
        <v>36</v>
      </c>
      <c r="I15" s="141">
        <v>12</v>
      </c>
      <c r="J15" s="124">
        <f t="shared" si="3"/>
        <v>39</v>
      </c>
      <c r="K15" s="143">
        <v>4</v>
      </c>
      <c r="L15" s="126">
        <f t="shared" si="4"/>
        <v>48</v>
      </c>
      <c r="M15" s="143">
        <v>20</v>
      </c>
      <c r="N15" s="126">
        <f t="shared" si="5"/>
        <v>31</v>
      </c>
      <c r="O15" s="153"/>
      <c r="P15" s="128">
        <f t="shared" si="6"/>
        <v>0</v>
      </c>
      <c r="Q15" s="153"/>
      <c r="R15" s="128">
        <f t="shared" si="7"/>
        <v>0</v>
      </c>
      <c r="S15" s="142">
        <v>7</v>
      </c>
      <c r="T15" s="130">
        <f t="shared" si="8"/>
        <v>44</v>
      </c>
      <c r="U15" s="142">
        <v>9</v>
      </c>
      <c r="V15" s="130">
        <f t="shared" si="9"/>
        <v>42</v>
      </c>
      <c r="W15" s="119">
        <v>11</v>
      </c>
      <c r="X15" s="122">
        <f t="shared" si="10"/>
        <v>40</v>
      </c>
      <c r="Y15" s="119">
        <v>23</v>
      </c>
      <c r="Z15" s="122">
        <f t="shared" si="11"/>
        <v>28</v>
      </c>
      <c r="AA15" s="147"/>
      <c r="AB15" s="124">
        <f t="shared" si="12"/>
        <v>0</v>
      </c>
      <c r="AC15" s="147"/>
      <c r="AD15" s="124">
        <f t="shared" si="13"/>
        <v>0</v>
      </c>
      <c r="AE15" s="148">
        <v>14</v>
      </c>
      <c r="AF15" s="126">
        <f t="shared" si="14"/>
        <v>37</v>
      </c>
      <c r="AG15" s="148">
        <v>2</v>
      </c>
      <c r="AH15" s="126">
        <f t="shared" si="15"/>
        <v>50</v>
      </c>
      <c r="AI15" s="150"/>
      <c r="AJ15" s="128">
        <f t="shared" si="16"/>
        <v>0</v>
      </c>
      <c r="AK15" s="150"/>
      <c r="AL15" s="128">
        <f t="shared" si="17"/>
        <v>0</v>
      </c>
      <c r="AM15" s="51">
        <f t="shared" si="18"/>
        <v>395</v>
      </c>
      <c r="AN15" s="139">
        <f t="shared" si="19"/>
        <v>395</v>
      </c>
      <c r="AO15" s="140">
        <f t="shared" si="20"/>
        <v>23</v>
      </c>
      <c r="AP15" s="145">
        <v>11</v>
      </c>
    </row>
    <row r="16" spans="1:42" ht="21" customHeight="1" x14ac:dyDescent="0.25">
      <c r="A16" s="45">
        <v>6</v>
      </c>
      <c r="B16" s="145">
        <v>12</v>
      </c>
      <c r="C16" s="144">
        <v>12</v>
      </c>
      <c r="D16" s="122">
        <f t="shared" si="0"/>
        <v>39</v>
      </c>
      <c r="E16" s="119">
        <v>25</v>
      </c>
      <c r="F16" s="122">
        <f t="shared" si="1"/>
        <v>26</v>
      </c>
      <c r="G16" s="141">
        <v>1</v>
      </c>
      <c r="H16" s="124">
        <f t="shared" si="2"/>
        <v>50</v>
      </c>
      <c r="I16" s="141">
        <v>2</v>
      </c>
      <c r="J16" s="124">
        <f t="shared" si="3"/>
        <v>50</v>
      </c>
      <c r="K16" s="143">
        <v>1</v>
      </c>
      <c r="L16" s="126">
        <f t="shared" si="4"/>
        <v>50</v>
      </c>
      <c r="M16" s="143">
        <v>7</v>
      </c>
      <c r="N16" s="126">
        <f t="shared" si="5"/>
        <v>44</v>
      </c>
      <c r="O16" s="153">
        <v>3</v>
      </c>
      <c r="P16" s="128">
        <f t="shared" si="6"/>
        <v>48</v>
      </c>
      <c r="Q16" s="153">
        <v>10</v>
      </c>
      <c r="R16" s="128">
        <f t="shared" si="7"/>
        <v>41</v>
      </c>
      <c r="S16" s="142">
        <v>12</v>
      </c>
      <c r="T16" s="130">
        <f t="shared" si="8"/>
        <v>39</v>
      </c>
      <c r="U16" s="142">
        <v>6</v>
      </c>
      <c r="V16" s="130">
        <f t="shared" si="9"/>
        <v>46</v>
      </c>
      <c r="W16" s="119">
        <v>3</v>
      </c>
      <c r="X16" s="122">
        <f t="shared" si="10"/>
        <v>48</v>
      </c>
      <c r="Y16" s="119">
        <v>19</v>
      </c>
      <c r="Z16" s="122">
        <f t="shared" si="11"/>
        <v>32</v>
      </c>
      <c r="AA16" s="147"/>
      <c r="AB16" s="124">
        <f t="shared" si="12"/>
        <v>0</v>
      </c>
      <c r="AC16" s="147"/>
      <c r="AD16" s="124">
        <f t="shared" si="13"/>
        <v>0</v>
      </c>
      <c r="AE16" s="148">
        <v>7</v>
      </c>
      <c r="AF16" s="126">
        <f t="shared" si="14"/>
        <v>44</v>
      </c>
      <c r="AG16" s="148">
        <v>14</v>
      </c>
      <c r="AH16" s="126">
        <f t="shared" si="15"/>
        <v>37</v>
      </c>
      <c r="AI16" s="150">
        <v>5</v>
      </c>
      <c r="AJ16" s="128">
        <f t="shared" si="16"/>
        <v>46</v>
      </c>
      <c r="AK16" s="150">
        <v>9</v>
      </c>
      <c r="AL16" s="128">
        <f t="shared" si="17"/>
        <v>42</v>
      </c>
      <c r="AM16" s="51">
        <f t="shared" si="18"/>
        <v>682</v>
      </c>
      <c r="AN16" s="139">
        <f t="shared" si="19"/>
        <v>682</v>
      </c>
      <c r="AO16" s="140">
        <f t="shared" si="20"/>
        <v>6</v>
      </c>
      <c r="AP16" s="145">
        <v>12</v>
      </c>
    </row>
    <row r="17" spans="1:42" ht="21" customHeight="1" x14ac:dyDescent="0.25">
      <c r="A17" s="45">
        <v>7</v>
      </c>
      <c r="B17" s="145">
        <v>14</v>
      </c>
      <c r="C17" s="144">
        <v>38</v>
      </c>
      <c r="D17" s="122">
        <f t="shared" si="0"/>
        <v>13</v>
      </c>
      <c r="E17" s="119">
        <v>32</v>
      </c>
      <c r="F17" s="122">
        <f t="shared" si="1"/>
        <v>19</v>
      </c>
      <c r="G17" s="141">
        <v>40</v>
      </c>
      <c r="H17" s="124">
        <f t="shared" si="2"/>
        <v>11</v>
      </c>
      <c r="I17" s="141">
        <v>36</v>
      </c>
      <c r="J17" s="124">
        <f t="shared" si="3"/>
        <v>15</v>
      </c>
      <c r="K17" s="143"/>
      <c r="L17" s="126">
        <f t="shared" si="4"/>
        <v>0</v>
      </c>
      <c r="M17" s="143"/>
      <c r="N17" s="126">
        <f t="shared" si="5"/>
        <v>0</v>
      </c>
      <c r="O17" s="153"/>
      <c r="P17" s="128">
        <f t="shared" si="6"/>
        <v>0</v>
      </c>
      <c r="Q17" s="153"/>
      <c r="R17" s="128">
        <f t="shared" si="7"/>
        <v>0</v>
      </c>
      <c r="S17" s="142">
        <v>27</v>
      </c>
      <c r="T17" s="130">
        <f t="shared" si="8"/>
        <v>24</v>
      </c>
      <c r="U17" s="142">
        <v>36</v>
      </c>
      <c r="V17" s="130">
        <f t="shared" si="9"/>
        <v>15</v>
      </c>
      <c r="W17" s="119"/>
      <c r="X17" s="122">
        <f t="shared" si="10"/>
        <v>0</v>
      </c>
      <c r="Y17" s="119"/>
      <c r="Z17" s="122">
        <f t="shared" si="11"/>
        <v>0</v>
      </c>
      <c r="AA17" s="147"/>
      <c r="AB17" s="124">
        <f t="shared" si="12"/>
        <v>0</v>
      </c>
      <c r="AC17" s="147"/>
      <c r="AD17" s="124">
        <f t="shared" si="13"/>
        <v>0</v>
      </c>
      <c r="AE17" s="148">
        <v>37</v>
      </c>
      <c r="AF17" s="126">
        <f t="shared" si="14"/>
        <v>14</v>
      </c>
      <c r="AG17" s="148">
        <v>30</v>
      </c>
      <c r="AH17" s="126">
        <f t="shared" si="15"/>
        <v>21</v>
      </c>
      <c r="AI17" s="150">
        <v>31</v>
      </c>
      <c r="AJ17" s="128">
        <f t="shared" si="16"/>
        <v>20</v>
      </c>
      <c r="AK17" s="150">
        <v>39</v>
      </c>
      <c r="AL17" s="128">
        <f t="shared" si="17"/>
        <v>12</v>
      </c>
      <c r="AM17" s="51">
        <f t="shared" si="18"/>
        <v>164</v>
      </c>
      <c r="AN17" s="139">
        <f t="shared" si="19"/>
        <v>164</v>
      </c>
      <c r="AO17" s="140">
        <f t="shared" si="20"/>
        <v>43</v>
      </c>
      <c r="AP17" s="145">
        <v>14</v>
      </c>
    </row>
    <row r="18" spans="1:42" ht="21" customHeight="1" x14ac:dyDescent="0.25">
      <c r="A18" s="45">
        <v>8</v>
      </c>
      <c r="B18" s="145">
        <v>17</v>
      </c>
      <c r="C18" s="144">
        <v>18</v>
      </c>
      <c r="D18" s="122">
        <f t="shared" si="0"/>
        <v>33</v>
      </c>
      <c r="E18" s="119">
        <v>17</v>
      </c>
      <c r="F18" s="122">
        <f t="shared" si="1"/>
        <v>34</v>
      </c>
      <c r="G18" s="141">
        <v>25</v>
      </c>
      <c r="H18" s="124">
        <f t="shared" si="2"/>
        <v>26</v>
      </c>
      <c r="I18" s="141">
        <v>31</v>
      </c>
      <c r="J18" s="124">
        <f t="shared" si="3"/>
        <v>20</v>
      </c>
      <c r="K18" s="143"/>
      <c r="L18" s="126">
        <f t="shared" si="4"/>
        <v>0</v>
      </c>
      <c r="M18" s="143"/>
      <c r="N18" s="126">
        <f t="shared" si="5"/>
        <v>0</v>
      </c>
      <c r="O18" s="153"/>
      <c r="P18" s="128">
        <f t="shared" si="6"/>
        <v>0</v>
      </c>
      <c r="Q18" s="153"/>
      <c r="R18" s="128">
        <f t="shared" si="7"/>
        <v>0</v>
      </c>
      <c r="S18" s="142">
        <v>10</v>
      </c>
      <c r="T18" s="130">
        <f t="shared" si="8"/>
        <v>41</v>
      </c>
      <c r="U18" s="142">
        <v>25</v>
      </c>
      <c r="V18" s="130">
        <f t="shared" si="9"/>
        <v>26</v>
      </c>
      <c r="W18" s="119">
        <v>29</v>
      </c>
      <c r="X18" s="122">
        <f t="shared" si="10"/>
        <v>22</v>
      </c>
      <c r="Y18" s="119">
        <v>33</v>
      </c>
      <c r="Z18" s="122">
        <f t="shared" si="11"/>
        <v>18</v>
      </c>
      <c r="AA18" s="147"/>
      <c r="AB18" s="124">
        <f t="shared" si="12"/>
        <v>0</v>
      </c>
      <c r="AC18" s="147"/>
      <c r="AD18" s="124">
        <f t="shared" si="13"/>
        <v>0</v>
      </c>
      <c r="AE18" s="148">
        <v>31</v>
      </c>
      <c r="AF18" s="126">
        <f t="shared" si="14"/>
        <v>20</v>
      </c>
      <c r="AG18" s="148">
        <v>13</v>
      </c>
      <c r="AH18" s="126">
        <f t="shared" si="15"/>
        <v>38</v>
      </c>
      <c r="AI18" s="150"/>
      <c r="AJ18" s="128">
        <f t="shared" si="16"/>
        <v>0</v>
      </c>
      <c r="AK18" s="150">
        <v>30</v>
      </c>
      <c r="AL18" s="128">
        <f t="shared" si="17"/>
        <v>21</v>
      </c>
      <c r="AM18" s="51">
        <f t="shared" si="18"/>
        <v>299</v>
      </c>
      <c r="AN18" s="139">
        <f t="shared" si="19"/>
        <v>299</v>
      </c>
      <c r="AO18" s="140">
        <f t="shared" si="20"/>
        <v>30</v>
      </c>
      <c r="AP18" s="145">
        <v>17</v>
      </c>
    </row>
    <row r="19" spans="1:42" ht="21" customHeight="1" x14ac:dyDescent="0.25">
      <c r="A19" s="45">
        <v>9</v>
      </c>
      <c r="B19" s="145">
        <v>18</v>
      </c>
      <c r="C19" s="144">
        <v>17</v>
      </c>
      <c r="D19" s="122">
        <f t="shared" si="0"/>
        <v>34</v>
      </c>
      <c r="E19" s="119">
        <v>10</v>
      </c>
      <c r="F19" s="122">
        <f t="shared" si="1"/>
        <v>41</v>
      </c>
      <c r="G19" s="141">
        <v>8</v>
      </c>
      <c r="H19" s="124">
        <f t="shared" si="2"/>
        <v>43</v>
      </c>
      <c r="I19" s="141">
        <v>11</v>
      </c>
      <c r="J19" s="124">
        <f t="shared" si="3"/>
        <v>40</v>
      </c>
      <c r="K19" s="143"/>
      <c r="L19" s="126">
        <f t="shared" si="4"/>
        <v>0</v>
      </c>
      <c r="M19" s="143"/>
      <c r="N19" s="126">
        <f t="shared" si="5"/>
        <v>0</v>
      </c>
      <c r="O19" s="153"/>
      <c r="P19" s="128">
        <f t="shared" si="6"/>
        <v>0</v>
      </c>
      <c r="Q19" s="153"/>
      <c r="R19" s="128">
        <f t="shared" si="7"/>
        <v>0</v>
      </c>
      <c r="S19" s="142"/>
      <c r="T19" s="130">
        <f t="shared" si="8"/>
        <v>0</v>
      </c>
      <c r="U19" s="142"/>
      <c r="V19" s="130">
        <f t="shared" si="9"/>
        <v>0</v>
      </c>
      <c r="W19" s="119"/>
      <c r="X19" s="122">
        <f t="shared" si="10"/>
        <v>0</v>
      </c>
      <c r="Y19" s="119"/>
      <c r="Z19" s="122">
        <f t="shared" si="11"/>
        <v>0</v>
      </c>
      <c r="AA19" s="147"/>
      <c r="AB19" s="124">
        <f t="shared" si="12"/>
        <v>0</v>
      </c>
      <c r="AC19" s="147"/>
      <c r="AD19" s="124">
        <f t="shared" si="13"/>
        <v>0</v>
      </c>
      <c r="AE19" s="148">
        <v>18</v>
      </c>
      <c r="AF19" s="126">
        <f t="shared" si="14"/>
        <v>33</v>
      </c>
      <c r="AG19" s="148">
        <v>27</v>
      </c>
      <c r="AH19" s="126">
        <f t="shared" si="15"/>
        <v>24</v>
      </c>
      <c r="AI19" s="150"/>
      <c r="AJ19" s="128">
        <f t="shared" si="16"/>
        <v>0</v>
      </c>
      <c r="AK19" s="150"/>
      <c r="AL19" s="128">
        <f t="shared" si="17"/>
        <v>0</v>
      </c>
      <c r="AM19" s="51">
        <f t="shared" si="18"/>
        <v>215</v>
      </c>
      <c r="AN19" s="139">
        <f t="shared" si="19"/>
        <v>215</v>
      </c>
      <c r="AO19" s="140">
        <f t="shared" si="20"/>
        <v>37</v>
      </c>
      <c r="AP19" s="145">
        <v>18</v>
      </c>
    </row>
    <row r="20" spans="1:42" ht="21" customHeight="1" x14ac:dyDescent="0.25">
      <c r="A20" s="45">
        <v>10</v>
      </c>
      <c r="B20" s="145">
        <v>19</v>
      </c>
      <c r="C20" s="144">
        <v>2</v>
      </c>
      <c r="D20" s="122">
        <f t="shared" si="0"/>
        <v>50</v>
      </c>
      <c r="E20" s="119">
        <v>2</v>
      </c>
      <c r="F20" s="122">
        <f t="shared" si="1"/>
        <v>50</v>
      </c>
      <c r="G20" s="141">
        <v>3</v>
      </c>
      <c r="H20" s="124">
        <f t="shared" si="2"/>
        <v>48</v>
      </c>
      <c r="I20" s="141">
        <v>19</v>
      </c>
      <c r="J20" s="124">
        <f t="shared" si="3"/>
        <v>32</v>
      </c>
      <c r="K20" s="143">
        <v>5</v>
      </c>
      <c r="L20" s="126">
        <f t="shared" si="4"/>
        <v>46</v>
      </c>
      <c r="M20" s="143">
        <v>4</v>
      </c>
      <c r="N20" s="126">
        <f t="shared" si="5"/>
        <v>48</v>
      </c>
      <c r="O20" s="153">
        <v>8</v>
      </c>
      <c r="P20" s="128">
        <f t="shared" si="6"/>
        <v>43</v>
      </c>
      <c r="Q20" s="153">
        <v>3</v>
      </c>
      <c r="R20" s="128">
        <f t="shared" si="7"/>
        <v>48</v>
      </c>
      <c r="S20" s="142">
        <v>4</v>
      </c>
      <c r="T20" s="130">
        <f t="shared" si="8"/>
        <v>48</v>
      </c>
      <c r="U20" s="142">
        <v>8</v>
      </c>
      <c r="V20" s="130">
        <f t="shared" si="9"/>
        <v>43</v>
      </c>
      <c r="W20" s="119">
        <v>10</v>
      </c>
      <c r="X20" s="122">
        <f t="shared" si="10"/>
        <v>41</v>
      </c>
      <c r="Y20" s="119">
        <v>10</v>
      </c>
      <c r="Z20" s="122">
        <f t="shared" si="11"/>
        <v>41</v>
      </c>
      <c r="AA20" s="147"/>
      <c r="AB20" s="124">
        <f t="shared" si="12"/>
        <v>0</v>
      </c>
      <c r="AC20" s="147"/>
      <c r="AD20" s="124">
        <f t="shared" si="13"/>
        <v>0</v>
      </c>
      <c r="AE20" s="148">
        <v>9</v>
      </c>
      <c r="AF20" s="126">
        <f t="shared" si="14"/>
        <v>42</v>
      </c>
      <c r="AG20" s="148">
        <v>1</v>
      </c>
      <c r="AH20" s="126">
        <f t="shared" si="15"/>
        <v>50</v>
      </c>
      <c r="AI20" s="150">
        <v>10</v>
      </c>
      <c r="AJ20" s="128">
        <f t="shared" si="16"/>
        <v>41</v>
      </c>
      <c r="AK20" s="150">
        <v>8</v>
      </c>
      <c r="AL20" s="128">
        <f t="shared" si="17"/>
        <v>43</v>
      </c>
      <c r="AM20" s="51">
        <f t="shared" si="18"/>
        <v>714</v>
      </c>
      <c r="AN20" s="139">
        <f t="shared" si="19"/>
        <v>714</v>
      </c>
      <c r="AO20" s="140">
        <f t="shared" si="20"/>
        <v>4</v>
      </c>
      <c r="AP20" s="145">
        <v>19</v>
      </c>
    </row>
    <row r="21" spans="1:42" ht="21" customHeight="1" x14ac:dyDescent="0.25">
      <c r="A21" s="45">
        <v>11</v>
      </c>
      <c r="B21" s="145">
        <v>20</v>
      </c>
      <c r="C21" s="144">
        <v>23</v>
      </c>
      <c r="D21" s="122">
        <f t="shared" si="0"/>
        <v>28</v>
      </c>
      <c r="E21" s="119">
        <v>13</v>
      </c>
      <c r="F21" s="122">
        <f t="shared" si="1"/>
        <v>38</v>
      </c>
      <c r="G21" s="141">
        <v>41</v>
      </c>
      <c r="H21" s="124">
        <f t="shared" si="2"/>
        <v>10</v>
      </c>
      <c r="I21" s="141">
        <v>42</v>
      </c>
      <c r="J21" s="124">
        <f t="shared" si="3"/>
        <v>9</v>
      </c>
      <c r="K21" s="143"/>
      <c r="L21" s="126">
        <f t="shared" si="4"/>
        <v>0</v>
      </c>
      <c r="M21" s="143"/>
      <c r="N21" s="126">
        <f t="shared" si="5"/>
        <v>0</v>
      </c>
      <c r="O21" s="153"/>
      <c r="P21" s="128">
        <f t="shared" si="6"/>
        <v>0</v>
      </c>
      <c r="Q21" s="153"/>
      <c r="R21" s="128">
        <f t="shared" si="7"/>
        <v>0</v>
      </c>
      <c r="S21" s="142">
        <v>29</v>
      </c>
      <c r="T21" s="130">
        <f t="shared" si="8"/>
        <v>22</v>
      </c>
      <c r="U21" s="142">
        <v>22</v>
      </c>
      <c r="V21" s="130">
        <f t="shared" si="9"/>
        <v>29</v>
      </c>
      <c r="W21" s="119"/>
      <c r="X21" s="122">
        <f t="shared" si="10"/>
        <v>0</v>
      </c>
      <c r="Y21" s="119"/>
      <c r="Z21" s="122">
        <f t="shared" si="11"/>
        <v>0</v>
      </c>
      <c r="AA21" s="147"/>
      <c r="AB21" s="124">
        <f t="shared" si="12"/>
        <v>0</v>
      </c>
      <c r="AC21" s="147"/>
      <c r="AD21" s="124">
        <f t="shared" si="13"/>
        <v>0</v>
      </c>
      <c r="AE21" s="148">
        <v>40</v>
      </c>
      <c r="AF21" s="126">
        <f t="shared" si="14"/>
        <v>11</v>
      </c>
      <c r="AG21" s="148">
        <v>37</v>
      </c>
      <c r="AH21" s="126">
        <f t="shared" si="15"/>
        <v>14</v>
      </c>
      <c r="AI21" s="150">
        <v>26</v>
      </c>
      <c r="AJ21" s="128">
        <f t="shared" si="16"/>
        <v>25</v>
      </c>
      <c r="AK21" s="150">
        <v>37</v>
      </c>
      <c r="AL21" s="128">
        <f t="shared" si="17"/>
        <v>14</v>
      </c>
      <c r="AM21" s="51">
        <f t="shared" si="18"/>
        <v>200</v>
      </c>
      <c r="AN21" s="139">
        <f t="shared" si="19"/>
        <v>200</v>
      </c>
      <c r="AO21" s="140">
        <f t="shared" si="20"/>
        <v>39</v>
      </c>
      <c r="AP21" s="145">
        <v>20</v>
      </c>
    </row>
    <row r="22" spans="1:42" ht="21" customHeight="1" x14ac:dyDescent="0.25">
      <c r="A22" s="45">
        <v>12</v>
      </c>
      <c r="B22" s="145">
        <v>22</v>
      </c>
      <c r="C22" s="144">
        <v>6</v>
      </c>
      <c r="D22" s="122">
        <f t="shared" si="0"/>
        <v>46</v>
      </c>
      <c r="E22" s="119">
        <v>8</v>
      </c>
      <c r="F22" s="122">
        <f t="shared" si="1"/>
        <v>43</v>
      </c>
      <c r="G22" s="141">
        <v>17</v>
      </c>
      <c r="H22" s="124">
        <f t="shared" si="2"/>
        <v>34</v>
      </c>
      <c r="I22" s="141">
        <v>17</v>
      </c>
      <c r="J22" s="124">
        <f t="shared" si="3"/>
        <v>34</v>
      </c>
      <c r="K22" s="143">
        <v>8</v>
      </c>
      <c r="L22" s="126">
        <f t="shared" si="4"/>
        <v>43</v>
      </c>
      <c r="M22" s="143">
        <v>13</v>
      </c>
      <c r="N22" s="126">
        <f t="shared" si="5"/>
        <v>38</v>
      </c>
      <c r="O22" s="153">
        <v>11</v>
      </c>
      <c r="P22" s="128">
        <f t="shared" si="6"/>
        <v>40</v>
      </c>
      <c r="Q22" s="153">
        <v>4</v>
      </c>
      <c r="R22" s="128">
        <f t="shared" si="7"/>
        <v>48</v>
      </c>
      <c r="S22" s="142">
        <v>15</v>
      </c>
      <c r="T22" s="130">
        <f t="shared" si="8"/>
        <v>36</v>
      </c>
      <c r="U22" s="142">
        <v>14</v>
      </c>
      <c r="V22" s="130">
        <f t="shared" si="9"/>
        <v>37</v>
      </c>
      <c r="W22" s="119">
        <v>18</v>
      </c>
      <c r="X22" s="122">
        <f t="shared" si="10"/>
        <v>33</v>
      </c>
      <c r="Y22" s="119">
        <v>18</v>
      </c>
      <c r="Z22" s="122">
        <f t="shared" si="11"/>
        <v>33</v>
      </c>
      <c r="AA22" s="147"/>
      <c r="AB22" s="124">
        <f t="shared" si="12"/>
        <v>0</v>
      </c>
      <c r="AC22" s="147"/>
      <c r="AD22" s="124">
        <f t="shared" si="13"/>
        <v>0</v>
      </c>
      <c r="AE22" s="148">
        <v>13</v>
      </c>
      <c r="AF22" s="126">
        <f t="shared" si="14"/>
        <v>38</v>
      </c>
      <c r="AG22" s="148">
        <v>31</v>
      </c>
      <c r="AH22" s="126">
        <f t="shared" si="15"/>
        <v>20</v>
      </c>
      <c r="AI22" s="150">
        <v>8</v>
      </c>
      <c r="AJ22" s="128">
        <f t="shared" si="16"/>
        <v>43</v>
      </c>
      <c r="AK22" s="150">
        <v>13</v>
      </c>
      <c r="AL22" s="128">
        <f t="shared" si="17"/>
        <v>38</v>
      </c>
      <c r="AM22" s="51">
        <f t="shared" si="18"/>
        <v>604</v>
      </c>
      <c r="AN22" s="139">
        <f t="shared" si="19"/>
        <v>604</v>
      </c>
      <c r="AO22" s="140">
        <f t="shared" si="20"/>
        <v>8</v>
      </c>
      <c r="AP22" s="145">
        <v>22</v>
      </c>
    </row>
    <row r="23" spans="1:42" ht="21" customHeight="1" x14ac:dyDescent="0.25">
      <c r="A23" s="45">
        <v>13</v>
      </c>
      <c r="B23" s="145">
        <v>23</v>
      </c>
      <c r="C23" s="144">
        <v>34</v>
      </c>
      <c r="D23" s="122">
        <f t="shared" si="0"/>
        <v>17</v>
      </c>
      <c r="E23" s="119">
        <v>23</v>
      </c>
      <c r="F23" s="122">
        <f t="shared" si="1"/>
        <v>28</v>
      </c>
      <c r="G23" s="141">
        <v>21</v>
      </c>
      <c r="H23" s="124">
        <f t="shared" si="2"/>
        <v>30</v>
      </c>
      <c r="I23" s="141">
        <v>20</v>
      </c>
      <c r="J23" s="124">
        <f t="shared" si="3"/>
        <v>31</v>
      </c>
      <c r="K23" s="143"/>
      <c r="L23" s="126">
        <f t="shared" si="4"/>
        <v>0</v>
      </c>
      <c r="M23" s="143">
        <v>9</v>
      </c>
      <c r="N23" s="126">
        <f t="shared" si="5"/>
        <v>42</v>
      </c>
      <c r="O23" s="153"/>
      <c r="P23" s="128">
        <f t="shared" si="6"/>
        <v>0</v>
      </c>
      <c r="Q23" s="153"/>
      <c r="R23" s="128">
        <f t="shared" si="7"/>
        <v>0</v>
      </c>
      <c r="S23" s="142">
        <v>15</v>
      </c>
      <c r="T23" s="130">
        <f t="shared" si="8"/>
        <v>36</v>
      </c>
      <c r="U23" s="142">
        <v>10</v>
      </c>
      <c r="V23" s="130">
        <f t="shared" si="9"/>
        <v>41</v>
      </c>
      <c r="W23" s="119">
        <v>7</v>
      </c>
      <c r="X23" s="122">
        <f t="shared" si="10"/>
        <v>44</v>
      </c>
      <c r="Y23" s="119">
        <v>2</v>
      </c>
      <c r="Z23" s="122">
        <f t="shared" si="11"/>
        <v>50</v>
      </c>
      <c r="AA23" s="147">
        <v>2</v>
      </c>
      <c r="AB23" s="124">
        <f t="shared" si="12"/>
        <v>50</v>
      </c>
      <c r="AC23" s="147">
        <v>5</v>
      </c>
      <c r="AD23" s="124">
        <f t="shared" si="13"/>
        <v>46</v>
      </c>
      <c r="AE23" s="148">
        <v>17</v>
      </c>
      <c r="AF23" s="126">
        <f t="shared" si="14"/>
        <v>34</v>
      </c>
      <c r="AG23" s="148">
        <v>12</v>
      </c>
      <c r="AH23" s="126">
        <f t="shared" si="15"/>
        <v>39</v>
      </c>
      <c r="AI23" s="150">
        <v>18</v>
      </c>
      <c r="AJ23" s="128">
        <f t="shared" si="16"/>
        <v>33</v>
      </c>
      <c r="AK23" s="150">
        <v>27</v>
      </c>
      <c r="AL23" s="128">
        <f t="shared" si="17"/>
        <v>24</v>
      </c>
      <c r="AM23" s="51">
        <f t="shared" si="18"/>
        <v>545</v>
      </c>
      <c r="AN23" s="139">
        <f t="shared" si="19"/>
        <v>545</v>
      </c>
      <c r="AO23" s="140">
        <f t="shared" si="20"/>
        <v>12</v>
      </c>
      <c r="AP23" s="145">
        <v>23</v>
      </c>
    </row>
    <row r="24" spans="1:42" ht="21" customHeight="1" x14ac:dyDescent="0.25">
      <c r="A24" s="45">
        <v>14</v>
      </c>
      <c r="B24" s="145">
        <v>24</v>
      </c>
      <c r="C24" s="144">
        <v>31</v>
      </c>
      <c r="D24" s="122">
        <f t="shared" si="0"/>
        <v>20</v>
      </c>
      <c r="E24" s="154">
        <v>29</v>
      </c>
      <c r="F24" s="122">
        <f t="shared" si="1"/>
        <v>22</v>
      </c>
      <c r="G24" s="141">
        <v>24</v>
      </c>
      <c r="H24" s="124">
        <f t="shared" si="2"/>
        <v>27</v>
      </c>
      <c r="I24" s="141">
        <v>13</v>
      </c>
      <c r="J24" s="124">
        <f t="shared" si="3"/>
        <v>38</v>
      </c>
      <c r="K24" s="143"/>
      <c r="L24" s="126">
        <f t="shared" si="4"/>
        <v>0</v>
      </c>
      <c r="M24" s="143">
        <v>27</v>
      </c>
      <c r="N24" s="126">
        <f t="shared" si="5"/>
        <v>24</v>
      </c>
      <c r="O24" s="153"/>
      <c r="P24" s="128">
        <f t="shared" si="6"/>
        <v>0</v>
      </c>
      <c r="Q24" s="153"/>
      <c r="R24" s="128">
        <f t="shared" si="7"/>
        <v>0</v>
      </c>
      <c r="S24" s="142"/>
      <c r="T24" s="130">
        <f t="shared" si="8"/>
        <v>0</v>
      </c>
      <c r="U24" s="142"/>
      <c r="V24" s="130">
        <f t="shared" si="9"/>
        <v>0</v>
      </c>
      <c r="W24" s="119"/>
      <c r="X24" s="122">
        <f t="shared" si="10"/>
        <v>0</v>
      </c>
      <c r="Y24" s="119">
        <v>20</v>
      </c>
      <c r="Z24" s="122">
        <f t="shared" si="11"/>
        <v>31</v>
      </c>
      <c r="AA24" s="147"/>
      <c r="AB24" s="124">
        <f t="shared" si="12"/>
        <v>0</v>
      </c>
      <c r="AC24" s="147"/>
      <c r="AD24" s="124">
        <f t="shared" si="13"/>
        <v>0</v>
      </c>
      <c r="AE24" s="148">
        <v>35</v>
      </c>
      <c r="AF24" s="126">
        <f t="shared" si="14"/>
        <v>16</v>
      </c>
      <c r="AG24" s="148">
        <v>40</v>
      </c>
      <c r="AH24" s="126">
        <f t="shared" si="15"/>
        <v>11</v>
      </c>
      <c r="AI24" s="150">
        <v>22</v>
      </c>
      <c r="AJ24" s="128">
        <f t="shared" si="16"/>
        <v>29</v>
      </c>
      <c r="AK24" s="150">
        <v>21</v>
      </c>
      <c r="AL24" s="128">
        <f t="shared" si="17"/>
        <v>30</v>
      </c>
      <c r="AM24" s="51">
        <f t="shared" si="18"/>
        <v>248</v>
      </c>
      <c r="AN24" s="139">
        <f t="shared" si="19"/>
        <v>248</v>
      </c>
      <c r="AO24" s="140">
        <f t="shared" si="20"/>
        <v>34</v>
      </c>
      <c r="AP24" s="145">
        <v>24</v>
      </c>
    </row>
    <row r="25" spans="1:42" ht="21" customHeight="1" x14ac:dyDescent="0.25">
      <c r="A25" s="45">
        <v>15</v>
      </c>
      <c r="B25" s="145">
        <v>26</v>
      </c>
      <c r="C25" s="144">
        <v>21</v>
      </c>
      <c r="D25" s="122">
        <f t="shared" si="0"/>
        <v>30</v>
      </c>
      <c r="E25" s="119">
        <v>21</v>
      </c>
      <c r="F25" s="122">
        <f t="shared" si="1"/>
        <v>30</v>
      </c>
      <c r="G25" s="141">
        <v>36</v>
      </c>
      <c r="H25" s="124">
        <f t="shared" si="2"/>
        <v>15</v>
      </c>
      <c r="I25" s="141">
        <v>37</v>
      </c>
      <c r="J25" s="124">
        <f t="shared" si="3"/>
        <v>14</v>
      </c>
      <c r="K25" s="143">
        <v>21</v>
      </c>
      <c r="L25" s="126">
        <f t="shared" si="4"/>
        <v>30</v>
      </c>
      <c r="M25" s="143">
        <v>16</v>
      </c>
      <c r="N25" s="126">
        <f t="shared" si="5"/>
        <v>35</v>
      </c>
      <c r="O25" s="153"/>
      <c r="P25" s="128">
        <f t="shared" si="6"/>
        <v>0</v>
      </c>
      <c r="Q25" s="153"/>
      <c r="R25" s="128">
        <f t="shared" si="7"/>
        <v>0</v>
      </c>
      <c r="S25" s="142">
        <v>21</v>
      </c>
      <c r="T25" s="130">
        <f t="shared" si="8"/>
        <v>30</v>
      </c>
      <c r="U25" s="142">
        <v>27</v>
      </c>
      <c r="V25" s="130">
        <f t="shared" si="9"/>
        <v>24</v>
      </c>
      <c r="W25" s="119"/>
      <c r="X25" s="122">
        <f t="shared" si="10"/>
        <v>0</v>
      </c>
      <c r="Y25" s="119">
        <v>34</v>
      </c>
      <c r="Z25" s="122">
        <f t="shared" si="11"/>
        <v>17</v>
      </c>
      <c r="AA25" s="147">
        <v>7</v>
      </c>
      <c r="AB25" s="124">
        <f t="shared" si="12"/>
        <v>44</v>
      </c>
      <c r="AC25" s="147">
        <v>11</v>
      </c>
      <c r="AD25" s="124">
        <f t="shared" si="13"/>
        <v>40</v>
      </c>
      <c r="AE25" s="148">
        <v>28</v>
      </c>
      <c r="AF25" s="126">
        <f t="shared" si="14"/>
        <v>23</v>
      </c>
      <c r="AG25" s="148">
        <v>33</v>
      </c>
      <c r="AH25" s="126">
        <f t="shared" si="15"/>
        <v>18</v>
      </c>
      <c r="AI25" s="150"/>
      <c r="AJ25" s="128">
        <f t="shared" si="16"/>
        <v>0</v>
      </c>
      <c r="AK25" s="150">
        <v>27</v>
      </c>
      <c r="AL25" s="128">
        <f t="shared" si="17"/>
        <v>24</v>
      </c>
      <c r="AM25" s="51">
        <f t="shared" si="18"/>
        <v>374</v>
      </c>
      <c r="AN25" s="139">
        <f t="shared" si="19"/>
        <v>374</v>
      </c>
      <c r="AO25" s="140">
        <f t="shared" si="20"/>
        <v>26</v>
      </c>
      <c r="AP25" s="145">
        <v>26</v>
      </c>
    </row>
    <row r="26" spans="1:42" ht="21" customHeight="1" x14ac:dyDescent="0.25">
      <c r="A26" s="45">
        <v>16</v>
      </c>
      <c r="B26" s="145">
        <v>27</v>
      </c>
      <c r="C26" s="144">
        <v>7</v>
      </c>
      <c r="D26" s="122">
        <f t="shared" si="0"/>
        <v>44</v>
      </c>
      <c r="E26" s="119">
        <v>3</v>
      </c>
      <c r="F26" s="122">
        <f t="shared" si="1"/>
        <v>48</v>
      </c>
      <c r="G26" s="141">
        <v>4</v>
      </c>
      <c r="H26" s="124">
        <f t="shared" si="2"/>
        <v>48</v>
      </c>
      <c r="I26" s="141">
        <v>5</v>
      </c>
      <c r="J26" s="124">
        <f t="shared" si="3"/>
        <v>46</v>
      </c>
      <c r="K26" s="143">
        <v>9</v>
      </c>
      <c r="L26" s="126">
        <f t="shared" si="4"/>
        <v>42</v>
      </c>
      <c r="M26" s="143">
        <v>12</v>
      </c>
      <c r="N26" s="126">
        <f t="shared" si="5"/>
        <v>39</v>
      </c>
      <c r="O26" s="153">
        <v>1</v>
      </c>
      <c r="P26" s="128">
        <f t="shared" si="6"/>
        <v>50</v>
      </c>
      <c r="Q26" s="153">
        <v>1</v>
      </c>
      <c r="R26" s="128">
        <f t="shared" si="7"/>
        <v>50</v>
      </c>
      <c r="S26" s="142">
        <v>2</v>
      </c>
      <c r="T26" s="130">
        <f t="shared" si="8"/>
        <v>50</v>
      </c>
      <c r="U26" s="142">
        <v>7</v>
      </c>
      <c r="V26" s="130">
        <f t="shared" si="9"/>
        <v>44</v>
      </c>
      <c r="W26" s="119">
        <v>6</v>
      </c>
      <c r="X26" s="122">
        <f t="shared" si="10"/>
        <v>46</v>
      </c>
      <c r="Y26" s="119">
        <v>12</v>
      </c>
      <c r="Z26" s="122">
        <f t="shared" si="11"/>
        <v>39</v>
      </c>
      <c r="AA26" s="147"/>
      <c r="AB26" s="124">
        <f t="shared" si="12"/>
        <v>0</v>
      </c>
      <c r="AC26" s="147"/>
      <c r="AD26" s="124">
        <f t="shared" si="13"/>
        <v>0</v>
      </c>
      <c r="AE26" s="148">
        <v>4</v>
      </c>
      <c r="AF26" s="126">
        <f t="shared" si="14"/>
        <v>48</v>
      </c>
      <c r="AG26" s="148">
        <v>5</v>
      </c>
      <c r="AH26" s="126">
        <f t="shared" si="15"/>
        <v>46</v>
      </c>
      <c r="AI26" s="150">
        <v>4</v>
      </c>
      <c r="AJ26" s="128">
        <f t="shared" si="16"/>
        <v>48</v>
      </c>
      <c r="AK26" s="150">
        <v>5</v>
      </c>
      <c r="AL26" s="128">
        <f t="shared" si="17"/>
        <v>46</v>
      </c>
      <c r="AM26" s="51">
        <f t="shared" si="18"/>
        <v>734</v>
      </c>
      <c r="AN26" s="139">
        <f t="shared" si="19"/>
        <v>734</v>
      </c>
      <c r="AO26" s="140">
        <f t="shared" si="20"/>
        <v>3</v>
      </c>
      <c r="AP26" s="145">
        <v>27</v>
      </c>
    </row>
    <row r="27" spans="1:42" ht="21" customHeight="1" x14ac:dyDescent="0.25">
      <c r="A27" s="45">
        <v>17</v>
      </c>
      <c r="B27" s="145">
        <v>28</v>
      </c>
      <c r="C27" s="144">
        <v>39</v>
      </c>
      <c r="D27" s="122">
        <f t="shared" si="0"/>
        <v>12</v>
      </c>
      <c r="E27" s="119">
        <v>37</v>
      </c>
      <c r="F27" s="122">
        <f t="shared" si="1"/>
        <v>14</v>
      </c>
      <c r="G27" s="141">
        <v>19</v>
      </c>
      <c r="H27" s="124">
        <f t="shared" si="2"/>
        <v>32</v>
      </c>
      <c r="I27" s="141">
        <v>15</v>
      </c>
      <c r="J27" s="124">
        <f t="shared" si="3"/>
        <v>36</v>
      </c>
      <c r="K27" s="143"/>
      <c r="L27" s="126">
        <f t="shared" si="4"/>
        <v>0</v>
      </c>
      <c r="M27" s="143"/>
      <c r="N27" s="126">
        <f t="shared" si="5"/>
        <v>0</v>
      </c>
      <c r="O27" s="153"/>
      <c r="P27" s="128">
        <f t="shared" si="6"/>
        <v>0</v>
      </c>
      <c r="Q27" s="153"/>
      <c r="R27" s="128">
        <f t="shared" si="7"/>
        <v>0</v>
      </c>
      <c r="S27" s="142">
        <v>8</v>
      </c>
      <c r="T27" s="130">
        <f t="shared" si="8"/>
        <v>43</v>
      </c>
      <c r="U27" s="142">
        <v>13</v>
      </c>
      <c r="V27" s="130">
        <f t="shared" si="9"/>
        <v>38</v>
      </c>
      <c r="W27" s="119"/>
      <c r="X27" s="122">
        <f t="shared" si="10"/>
        <v>0</v>
      </c>
      <c r="Y27" s="119"/>
      <c r="Z27" s="122">
        <f t="shared" si="11"/>
        <v>0</v>
      </c>
      <c r="AA27" s="147"/>
      <c r="AB27" s="124">
        <f t="shared" si="12"/>
        <v>0</v>
      </c>
      <c r="AC27" s="147"/>
      <c r="AD27" s="124">
        <f t="shared" si="13"/>
        <v>0</v>
      </c>
      <c r="AE27" s="148">
        <v>41</v>
      </c>
      <c r="AF27" s="126">
        <f t="shared" si="14"/>
        <v>10</v>
      </c>
      <c r="AG27" s="148">
        <v>26</v>
      </c>
      <c r="AH27" s="126">
        <f t="shared" si="15"/>
        <v>25</v>
      </c>
      <c r="AI27" s="150">
        <v>37</v>
      </c>
      <c r="AJ27" s="128">
        <f t="shared" si="16"/>
        <v>14</v>
      </c>
      <c r="AK27" s="150">
        <v>14</v>
      </c>
      <c r="AL27" s="128">
        <f t="shared" si="17"/>
        <v>37</v>
      </c>
      <c r="AM27" s="51">
        <f t="shared" si="18"/>
        <v>261</v>
      </c>
      <c r="AN27" s="139">
        <f t="shared" si="19"/>
        <v>261</v>
      </c>
      <c r="AO27" s="140">
        <f t="shared" si="20"/>
        <v>32</v>
      </c>
      <c r="AP27" s="145">
        <v>28</v>
      </c>
    </row>
    <row r="28" spans="1:42" ht="21" customHeight="1" x14ac:dyDescent="0.25">
      <c r="A28" s="45">
        <v>18</v>
      </c>
      <c r="B28" s="145">
        <v>29</v>
      </c>
      <c r="C28" s="144">
        <v>29</v>
      </c>
      <c r="D28" s="122">
        <f t="shared" si="0"/>
        <v>22</v>
      </c>
      <c r="E28" s="119">
        <v>36</v>
      </c>
      <c r="F28" s="122">
        <f t="shared" si="1"/>
        <v>15</v>
      </c>
      <c r="G28" s="141">
        <v>32</v>
      </c>
      <c r="H28" s="124">
        <f t="shared" si="2"/>
        <v>19</v>
      </c>
      <c r="I28" s="141">
        <v>40</v>
      </c>
      <c r="J28" s="124">
        <f t="shared" si="3"/>
        <v>11</v>
      </c>
      <c r="K28" s="143">
        <v>24</v>
      </c>
      <c r="L28" s="126">
        <f t="shared" si="4"/>
        <v>27</v>
      </c>
      <c r="M28" s="143">
        <v>8</v>
      </c>
      <c r="N28" s="126">
        <f t="shared" si="5"/>
        <v>43</v>
      </c>
      <c r="O28" s="153">
        <v>13</v>
      </c>
      <c r="P28" s="128">
        <f t="shared" si="6"/>
        <v>38</v>
      </c>
      <c r="Q28" s="153">
        <v>16</v>
      </c>
      <c r="R28" s="128">
        <f t="shared" si="7"/>
        <v>35</v>
      </c>
      <c r="S28" s="142">
        <v>19</v>
      </c>
      <c r="T28" s="130">
        <f t="shared" si="8"/>
        <v>32</v>
      </c>
      <c r="U28" s="142">
        <v>33</v>
      </c>
      <c r="V28" s="130">
        <f t="shared" si="9"/>
        <v>18</v>
      </c>
      <c r="W28" s="119">
        <v>21</v>
      </c>
      <c r="X28" s="122">
        <f t="shared" si="10"/>
        <v>30</v>
      </c>
      <c r="Y28" s="119">
        <v>17</v>
      </c>
      <c r="Z28" s="122">
        <f t="shared" si="11"/>
        <v>34</v>
      </c>
      <c r="AA28" s="147"/>
      <c r="AB28" s="124">
        <f t="shared" si="12"/>
        <v>0</v>
      </c>
      <c r="AC28" s="147"/>
      <c r="AD28" s="124">
        <f t="shared" si="13"/>
        <v>0</v>
      </c>
      <c r="AE28" s="148">
        <v>27</v>
      </c>
      <c r="AF28" s="126">
        <f t="shared" si="14"/>
        <v>24</v>
      </c>
      <c r="AG28" s="148">
        <v>17</v>
      </c>
      <c r="AH28" s="126">
        <f t="shared" si="15"/>
        <v>34</v>
      </c>
      <c r="AI28" s="150">
        <v>9</v>
      </c>
      <c r="AJ28" s="128">
        <f t="shared" si="16"/>
        <v>42</v>
      </c>
      <c r="AK28" s="150">
        <v>19</v>
      </c>
      <c r="AL28" s="128">
        <f t="shared" si="17"/>
        <v>32</v>
      </c>
      <c r="AM28" s="51">
        <f t="shared" si="18"/>
        <v>456</v>
      </c>
      <c r="AN28" s="139">
        <f t="shared" si="19"/>
        <v>456</v>
      </c>
      <c r="AO28" s="140">
        <f t="shared" si="20"/>
        <v>17</v>
      </c>
      <c r="AP28" s="145">
        <v>29</v>
      </c>
    </row>
    <row r="29" spans="1:42" ht="21" customHeight="1" x14ac:dyDescent="0.25">
      <c r="A29" s="45">
        <v>19</v>
      </c>
      <c r="B29" s="145">
        <v>30</v>
      </c>
      <c r="C29" s="144">
        <v>4</v>
      </c>
      <c r="D29" s="122">
        <f t="shared" si="0"/>
        <v>48</v>
      </c>
      <c r="E29" s="119">
        <v>14</v>
      </c>
      <c r="F29" s="122">
        <f t="shared" si="1"/>
        <v>37</v>
      </c>
      <c r="G29" s="141">
        <v>13</v>
      </c>
      <c r="H29" s="124">
        <f t="shared" si="2"/>
        <v>38</v>
      </c>
      <c r="I29" s="141">
        <v>18</v>
      </c>
      <c r="J29" s="124">
        <f t="shared" si="3"/>
        <v>33</v>
      </c>
      <c r="K29" s="143">
        <v>6</v>
      </c>
      <c r="L29" s="126">
        <f t="shared" si="4"/>
        <v>46</v>
      </c>
      <c r="M29" s="143">
        <v>11</v>
      </c>
      <c r="N29" s="126">
        <f t="shared" si="5"/>
        <v>40</v>
      </c>
      <c r="O29" s="153">
        <v>4</v>
      </c>
      <c r="P29" s="128">
        <f t="shared" si="6"/>
        <v>48</v>
      </c>
      <c r="Q29" s="153"/>
      <c r="R29" s="128">
        <f t="shared" si="7"/>
        <v>0</v>
      </c>
      <c r="S29" s="142">
        <v>17</v>
      </c>
      <c r="T29" s="130">
        <f t="shared" si="8"/>
        <v>34</v>
      </c>
      <c r="U29" s="142">
        <v>11</v>
      </c>
      <c r="V29" s="130">
        <f t="shared" si="9"/>
        <v>40</v>
      </c>
      <c r="W29" s="119">
        <v>12</v>
      </c>
      <c r="X29" s="122">
        <f t="shared" si="10"/>
        <v>39</v>
      </c>
      <c r="Y29" s="119">
        <v>4</v>
      </c>
      <c r="Z29" s="122">
        <f t="shared" si="11"/>
        <v>48</v>
      </c>
      <c r="AA29" s="147">
        <v>4</v>
      </c>
      <c r="AB29" s="124">
        <f t="shared" si="12"/>
        <v>48</v>
      </c>
      <c r="AC29" s="147">
        <v>6</v>
      </c>
      <c r="AD29" s="124">
        <f t="shared" si="13"/>
        <v>46</v>
      </c>
      <c r="AE29" s="148">
        <v>11</v>
      </c>
      <c r="AF29" s="126">
        <f t="shared" si="14"/>
        <v>40</v>
      </c>
      <c r="AG29" s="148">
        <v>20</v>
      </c>
      <c r="AH29" s="126">
        <f t="shared" si="15"/>
        <v>31</v>
      </c>
      <c r="AI29" s="150">
        <v>27</v>
      </c>
      <c r="AJ29" s="128">
        <f t="shared" si="16"/>
        <v>24</v>
      </c>
      <c r="AK29" s="150">
        <v>16</v>
      </c>
      <c r="AL29" s="128">
        <f t="shared" si="17"/>
        <v>35</v>
      </c>
      <c r="AM29" s="51">
        <f t="shared" si="18"/>
        <v>675</v>
      </c>
      <c r="AN29" s="139">
        <f t="shared" si="19"/>
        <v>675</v>
      </c>
      <c r="AO29" s="140">
        <f t="shared" si="20"/>
        <v>7</v>
      </c>
      <c r="AP29" s="145">
        <v>30</v>
      </c>
    </row>
    <row r="30" spans="1:42" ht="21" customHeight="1" x14ac:dyDescent="0.25">
      <c r="A30" s="45">
        <v>20</v>
      </c>
      <c r="B30" s="145">
        <v>31</v>
      </c>
      <c r="C30" s="144"/>
      <c r="D30" s="122">
        <f t="shared" si="0"/>
        <v>0</v>
      </c>
      <c r="E30" s="119"/>
      <c r="F30" s="122">
        <f t="shared" si="1"/>
        <v>0</v>
      </c>
      <c r="G30" s="141">
        <v>6</v>
      </c>
      <c r="H30" s="124">
        <f t="shared" si="2"/>
        <v>46</v>
      </c>
      <c r="I30" s="141">
        <v>7</v>
      </c>
      <c r="J30" s="124">
        <f t="shared" si="3"/>
        <v>44</v>
      </c>
      <c r="K30" s="143"/>
      <c r="L30" s="126">
        <f t="shared" si="4"/>
        <v>0</v>
      </c>
      <c r="M30" s="143"/>
      <c r="N30" s="126">
        <f t="shared" si="5"/>
        <v>0</v>
      </c>
      <c r="O30" s="153"/>
      <c r="P30" s="128">
        <f t="shared" si="6"/>
        <v>0</v>
      </c>
      <c r="Q30" s="153"/>
      <c r="R30" s="128">
        <f t="shared" si="7"/>
        <v>0</v>
      </c>
      <c r="S30" s="142">
        <v>3</v>
      </c>
      <c r="T30" s="130">
        <f t="shared" si="8"/>
        <v>48</v>
      </c>
      <c r="U30" s="142">
        <v>2</v>
      </c>
      <c r="V30" s="130">
        <f t="shared" si="9"/>
        <v>50</v>
      </c>
      <c r="W30" s="119">
        <v>1</v>
      </c>
      <c r="X30" s="122">
        <f t="shared" si="10"/>
        <v>50</v>
      </c>
      <c r="Y30" s="119">
        <v>6</v>
      </c>
      <c r="Z30" s="122">
        <f t="shared" si="11"/>
        <v>46</v>
      </c>
      <c r="AA30" s="147"/>
      <c r="AB30" s="124">
        <f t="shared" si="12"/>
        <v>0</v>
      </c>
      <c r="AC30" s="147"/>
      <c r="AD30" s="124">
        <f t="shared" si="13"/>
        <v>0</v>
      </c>
      <c r="AE30" s="148">
        <v>2</v>
      </c>
      <c r="AF30" s="126">
        <f t="shared" si="14"/>
        <v>50</v>
      </c>
      <c r="AG30" s="148">
        <v>6</v>
      </c>
      <c r="AH30" s="126">
        <f t="shared" si="15"/>
        <v>46</v>
      </c>
      <c r="AI30" s="150">
        <v>11</v>
      </c>
      <c r="AJ30" s="128">
        <f t="shared" si="16"/>
        <v>40</v>
      </c>
      <c r="AK30" s="150">
        <v>7</v>
      </c>
      <c r="AL30" s="128">
        <f t="shared" si="17"/>
        <v>44</v>
      </c>
      <c r="AM30" s="51">
        <f t="shared" si="18"/>
        <v>464</v>
      </c>
      <c r="AN30" s="139">
        <f t="shared" si="19"/>
        <v>464</v>
      </c>
      <c r="AO30" s="140">
        <f t="shared" si="20"/>
        <v>16</v>
      </c>
      <c r="AP30" s="145">
        <v>31</v>
      </c>
    </row>
    <row r="31" spans="1:42" ht="21" customHeight="1" x14ac:dyDescent="0.25">
      <c r="A31" s="45">
        <v>21</v>
      </c>
      <c r="B31" s="145">
        <v>32</v>
      </c>
      <c r="C31" s="144">
        <v>13</v>
      </c>
      <c r="D31" s="122">
        <f t="shared" si="0"/>
        <v>38</v>
      </c>
      <c r="E31" s="119">
        <v>35</v>
      </c>
      <c r="F31" s="122">
        <f t="shared" si="1"/>
        <v>16</v>
      </c>
      <c r="G31" s="141">
        <v>22</v>
      </c>
      <c r="H31" s="124">
        <f t="shared" si="2"/>
        <v>29</v>
      </c>
      <c r="I31" s="141">
        <v>21</v>
      </c>
      <c r="J31" s="124">
        <f t="shared" si="3"/>
        <v>30</v>
      </c>
      <c r="K31" s="143">
        <v>3</v>
      </c>
      <c r="L31" s="126">
        <f t="shared" si="4"/>
        <v>48</v>
      </c>
      <c r="M31" s="143">
        <v>14</v>
      </c>
      <c r="N31" s="126">
        <f t="shared" si="5"/>
        <v>37</v>
      </c>
      <c r="O31" s="153"/>
      <c r="P31" s="128">
        <f t="shared" si="6"/>
        <v>0</v>
      </c>
      <c r="Q31" s="153"/>
      <c r="R31" s="128">
        <f t="shared" si="7"/>
        <v>0</v>
      </c>
      <c r="S31" s="142">
        <v>22</v>
      </c>
      <c r="T31" s="130">
        <f t="shared" si="8"/>
        <v>29</v>
      </c>
      <c r="U31" s="142">
        <v>19</v>
      </c>
      <c r="V31" s="130">
        <f t="shared" si="9"/>
        <v>32</v>
      </c>
      <c r="W31" s="119">
        <v>4</v>
      </c>
      <c r="X31" s="122">
        <f t="shared" si="10"/>
        <v>48</v>
      </c>
      <c r="Y31" s="119">
        <v>11</v>
      </c>
      <c r="Z31" s="122">
        <f t="shared" si="11"/>
        <v>40</v>
      </c>
      <c r="AA31" s="147"/>
      <c r="AB31" s="124">
        <f t="shared" si="12"/>
        <v>0</v>
      </c>
      <c r="AC31" s="147"/>
      <c r="AD31" s="124">
        <f t="shared" si="13"/>
        <v>0</v>
      </c>
      <c r="AE31" s="148">
        <v>8</v>
      </c>
      <c r="AF31" s="126">
        <f t="shared" si="14"/>
        <v>43</v>
      </c>
      <c r="AG31" s="148">
        <v>22</v>
      </c>
      <c r="AH31" s="126">
        <f t="shared" si="15"/>
        <v>29</v>
      </c>
      <c r="AI31" s="150">
        <v>11</v>
      </c>
      <c r="AJ31" s="128">
        <f t="shared" si="16"/>
        <v>40</v>
      </c>
      <c r="AK31" s="150">
        <v>11</v>
      </c>
      <c r="AL31" s="128">
        <f t="shared" si="17"/>
        <v>40</v>
      </c>
      <c r="AM31" s="51">
        <f t="shared" si="18"/>
        <v>499</v>
      </c>
      <c r="AN31" s="139">
        <f t="shared" si="19"/>
        <v>499</v>
      </c>
      <c r="AO31" s="140">
        <f t="shared" si="20"/>
        <v>14</v>
      </c>
      <c r="AP31" s="145">
        <v>32</v>
      </c>
    </row>
    <row r="32" spans="1:42" ht="21" customHeight="1" x14ac:dyDescent="0.25">
      <c r="A32" s="45">
        <v>22</v>
      </c>
      <c r="B32" s="145">
        <v>34</v>
      </c>
      <c r="C32" s="144">
        <v>37</v>
      </c>
      <c r="D32" s="122">
        <f t="shared" si="0"/>
        <v>14</v>
      </c>
      <c r="E32" s="119">
        <v>42</v>
      </c>
      <c r="F32" s="122">
        <f t="shared" si="1"/>
        <v>9</v>
      </c>
      <c r="G32" s="141">
        <v>28</v>
      </c>
      <c r="H32" s="124">
        <f t="shared" si="2"/>
        <v>23</v>
      </c>
      <c r="I32" s="141">
        <v>28</v>
      </c>
      <c r="J32" s="124">
        <f t="shared" si="3"/>
        <v>23</v>
      </c>
      <c r="K32" s="143"/>
      <c r="L32" s="126">
        <f t="shared" si="4"/>
        <v>0</v>
      </c>
      <c r="M32" s="143"/>
      <c r="N32" s="126">
        <f t="shared" si="5"/>
        <v>0</v>
      </c>
      <c r="O32" s="153"/>
      <c r="P32" s="128">
        <f t="shared" si="6"/>
        <v>0</v>
      </c>
      <c r="Q32" s="153"/>
      <c r="R32" s="128">
        <f t="shared" si="7"/>
        <v>0</v>
      </c>
      <c r="S32" s="142"/>
      <c r="T32" s="130">
        <f t="shared" si="8"/>
        <v>0</v>
      </c>
      <c r="U32" s="142">
        <v>28</v>
      </c>
      <c r="V32" s="130">
        <f t="shared" si="9"/>
        <v>23</v>
      </c>
      <c r="W32" s="119"/>
      <c r="X32" s="122">
        <f t="shared" si="10"/>
        <v>0</v>
      </c>
      <c r="Y32" s="119">
        <v>26</v>
      </c>
      <c r="Z32" s="122">
        <f t="shared" si="11"/>
        <v>25</v>
      </c>
      <c r="AA32" s="147"/>
      <c r="AB32" s="124">
        <f t="shared" si="12"/>
        <v>0</v>
      </c>
      <c r="AC32" s="147"/>
      <c r="AD32" s="124">
        <f t="shared" si="13"/>
        <v>0</v>
      </c>
      <c r="AE32" s="148">
        <v>21</v>
      </c>
      <c r="AF32" s="126">
        <f t="shared" si="14"/>
        <v>30</v>
      </c>
      <c r="AG32" s="148">
        <v>34</v>
      </c>
      <c r="AH32" s="126">
        <f t="shared" si="15"/>
        <v>17</v>
      </c>
      <c r="AI32" s="150">
        <v>32</v>
      </c>
      <c r="AJ32" s="128">
        <f t="shared" si="16"/>
        <v>19</v>
      </c>
      <c r="AK32" s="150">
        <v>35</v>
      </c>
      <c r="AL32" s="128">
        <f t="shared" si="17"/>
        <v>16</v>
      </c>
      <c r="AM32" s="51">
        <f t="shared" si="18"/>
        <v>199</v>
      </c>
      <c r="AN32" s="139">
        <f t="shared" si="19"/>
        <v>199</v>
      </c>
      <c r="AO32" s="140">
        <f t="shared" si="20"/>
        <v>40</v>
      </c>
      <c r="AP32" s="145">
        <v>34</v>
      </c>
    </row>
    <row r="33" spans="1:42" ht="21" customHeight="1" x14ac:dyDescent="0.25">
      <c r="A33" s="45">
        <v>23</v>
      </c>
      <c r="B33" s="145">
        <v>36</v>
      </c>
      <c r="C33" s="144">
        <v>26</v>
      </c>
      <c r="D33" s="122">
        <f t="shared" si="0"/>
        <v>25</v>
      </c>
      <c r="E33" s="119">
        <v>24</v>
      </c>
      <c r="F33" s="122">
        <f t="shared" si="1"/>
        <v>27</v>
      </c>
      <c r="G33" s="141">
        <v>44</v>
      </c>
      <c r="H33" s="124">
        <f t="shared" si="2"/>
        <v>7</v>
      </c>
      <c r="I33" s="141">
        <v>32</v>
      </c>
      <c r="J33" s="124">
        <f t="shared" si="3"/>
        <v>19</v>
      </c>
      <c r="K33" s="143">
        <v>23</v>
      </c>
      <c r="L33" s="126">
        <f t="shared" si="4"/>
        <v>28</v>
      </c>
      <c r="M33" s="143">
        <v>23</v>
      </c>
      <c r="N33" s="126">
        <f t="shared" si="5"/>
        <v>28</v>
      </c>
      <c r="O33" s="153">
        <v>10</v>
      </c>
      <c r="P33" s="128">
        <f t="shared" si="6"/>
        <v>41</v>
      </c>
      <c r="Q33" s="153">
        <v>12</v>
      </c>
      <c r="R33" s="128">
        <f t="shared" si="7"/>
        <v>39</v>
      </c>
      <c r="S33" s="142"/>
      <c r="T33" s="130">
        <f t="shared" si="8"/>
        <v>0</v>
      </c>
      <c r="U33" s="142"/>
      <c r="V33" s="130">
        <f t="shared" si="9"/>
        <v>0</v>
      </c>
      <c r="W33" s="119">
        <v>24</v>
      </c>
      <c r="X33" s="122">
        <f t="shared" si="10"/>
        <v>27</v>
      </c>
      <c r="Y33" s="119">
        <v>29</v>
      </c>
      <c r="Z33" s="122">
        <f t="shared" si="11"/>
        <v>22</v>
      </c>
      <c r="AA33" s="147"/>
      <c r="AB33" s="124">
        <f t="shared" si="12"/>
        <v>0</v>
      </c>
      <c r="AC33" s="147">
        <v>3</v>
      </c>
      <c r="AD33" s="124">
        <f t="shared" si="13"/>
        <v>48</v>
      </c>
      <c r="AE33" s="148">
        <v>16</v>
      </c>
      <c r="AF33" s="126">
        <f t="shared" si="14"/>
        <v>35</v>
      </c>
      <c r="AG33" s="148">
        <v>23</v>
      </c>
      <c r="AH33" s="126">
        <f t="shared" si="15"/>
        <v>28</v>
      </c>
      <c r="AI33" s="150">
        <v>19</v>
      </c>
      <c r="AJ33" s="128">
        <f t="shared" si="16"/>
        <v>32</v>
      </c>
      <c r="AK33" s="150">
        <v>36</v>
      </c>
      <c r="AL33" s="128">
        <f t="shared" si="17"/>
        <v>15</v>
      </c>
      <c r="AM33" s="51">
        <f t="shared" si="18"/>
        <v>421</v>
      </c>
      <c r="AN33" s="139">
        <f t="shared" si="19"/>
        <v>421</v>
      </c>
      <c r="AO33" s="140">
        <f t="shared" si="20"/>
        <v>20</v>
      </c>
      <c r="AP33" s="145">
        <v>36</v>
      </c>
    </row>
    <row r="34" spans="1:42" ht="21" customHeight="1" x14ac:dyDescent="0.25">
      <c r="A34" s="45">
        <v>24</v>
      </c>
      <c r="B34" s="145">
        <v>38</v>
      </c>
      <c r="C34" s="144">
        <v>1</v>
      </c>
      <c r="D34" s="122">
        <f t="shared" si="0"/>
        <v>50</v>
      </c>
      <c r="E34" s="119">
        <v>9</v>
      </c>
      <c r="F34" s="122">
        <f t="shared" si="1"/>
        <v>42</v>
      </c>
      <c r="G34" s="141">
        <v>33</v>
      </c>
      <c r="H34" s="124">
        <f t="shared" si="2"/>
        <v>18</v>
      </c>
      <c r="I34" s="141">
        <v>39</v>
      </c>
      <c r="J34" s="124">
        <f t="shared" si="3"/>
        <v>12</v>
      </c>
      <c r="K34" s="143">
        <v>7</v>
      </c>
      <c r="L34" s="126">
        <f t="shared" si="4"/>
        <v>44</v>
      </c>
      <c r="M34" s="143">
        <v>26</v>
      </c>
      <c r="N34" s="126">
        <f t="shared" si="5"/>
        <v>25</v>
      </c>
      <c r="O34" s="153">
        <v>12</v>
      </c>
      <c r="P34" s="128">
        <f t="shared" si="6"/>
        <v>39</v>
      </c>
      <c r="Q34" s="153">
        <v>2</v>
      </c>
      <c r="R34" s="128">
        <f t="shared" si="7"/>
        <v>50</v>
      </c>
      <c r="S34" s="142">
        <v>13</v>
      </c>
      <c r="T34" s="130">
        <f t="shared" si="8"/>
        <v>38</v>
      </c>
      <c r="U34" s="142">
        <v>34</v>
      </c>
      <c r="V34" s="130">
        <f t="shared" si="9"/>
        <v>17</v>
      </c>
      <c r="W34" s="119">
        <v>16</v>
      </c>
      <c r="X34" s="122">
        <f t="shared" si="10"/>
        <v>35</v>
      </c>
      <c r="Y34" s="119">
        <v>30</v>
      </c>
      <c r="Z34" s="122">
        <f t="shared" si="11"/>
        <v>21</v>
      </c>
      <c r="AA34" s="147"/>
      <c r="AB34" s="124">
        <f t="shared" si="12"/>
        <v>0</v>
      </c>
      <c r="AC34" s="147"/>
      <c r="AD34" s="124">
        <f t="shared" si="13"/>
        <v>0</v>
      </c>
      <c r="AE34" s="148">
        <v>33</v>
      </c>
      <c r="AF34" s="126">
        <f t="shared" si="14"/>
        <v>18</v>
      </c>
      <c r="AG34" s="148">
        <v>18</v>
      </c>
      <c r="AH34" s="126">
        <f t="shared" si="15"/>
        <v>33</v>
      </c>
      <c r="AI34" s="150">
        <v>7</v>
      </c>
      <c r="AJ34" s="128">
        <f t="shared" si="16"/>
        <v>44</v>
      </c>
      <c r="AK34" s="150">
        <v>18</v>
      </c>
      <c r="AL34" s="128">
        <f t="shared" si="17"/>
        <v>33</v>
      </c>
      <c r="AM34" s="51">
        <f t="shared" si="18"/>
        <v>519</v>
      </c>
      <c r="AN34" s="139">
        <f t="shared" si="19"/>
        <v>519</v>
      </c>
      <c r="AO34" s="140">
        <f t="shared" si="20"/>
        <v>13</v>
      </c>
      <c r="AP34" s="145">
        <v>38</v>
      </c>
    </row>
    <row r="35" spans="1:42" ht="21" customHeight="1" x14ac:dyDescent="0.25">
      <c r="A35" s="45">
        <v>25</v>
      </c>
      <c r="B35" s="145">
        <v>39</v>
      </c>
      <c r="C35" s="144">
        <v>42</v>
      </c>
      <c r="D35" s="122">
        <f t="shared" si="0"/>
        <v>9</v>
      </c>
      <c r="E35" s="119">
        <v>43</v>
      </c>
      <c r="F35" s="122">
        <f t="shared" si="1"/>
        <v>8</v>
      </c>
      <c r="G35" s="141">
        <v>7</v>
      </c>
      <c r="H35" s="124">
        <f t="shared" si="2"/>
        <v>44</v>
      </c>
      <c r="I35" s="141"/>
      <c r="J35" s="124">
        <f t="shared" si="3"/>
        <v>0</v>
      </c>
      <c r="K35" s="143"/>
      <c r="L35" s="126">
        <f t="shared" si="4"/>
        <v>0</v>
      </c>
      <c r="M35" s="143"/>
      <c r="N35" s="126">
        <f t="shared" si="5"/>
        <v>0</v>
      </c>
      <c r="O35" s="153"/>
      <c r="P35" s="128">
        <f t="shared" si="6"/>
        <v>0</v>
      </c>
      <c r="Q35" s="153"/>
      <c r="R35" s="128">
        <f t="shared" si="7"/>
        <v>0</v>
      </c>
      <c r="S35" s="142">
        <v>30</v>
      </c>
      <c r="T35" s="130">
        <f t="shared" si="8"/>
        <v>21</v>
      </c>
      <c r="U35" s="142">
        <v>32</v>
      </c>
      <c r="V35" s="130">
        <f t="shared" si="9"/>
        <v>19</v>
      </c>
      <c r="W35" s="119"/>
      <c r="X35" s="122">
        <f t="shared" si="10"/>
        <v>0</v>
      </c>
      <c r="Y35" s="119"/>
      <c r="Z35" s="122">
        <f t="shared" si="11"/>
        <v>0</v>
      </c>
      <c r="AA35" s="147"/>
      <c r="AB35" s="124">
        <f t="shared" si="12"/>
        <v>0</v>
      </c>
      <c r="AC35" s="147"/>
      <c r="AD35" s="124">
        <f t="shared" si="13"/>
        <v>0</v>
      </c>
      <c r="AE35" s="148">
        <v>34</v>
      </c>
      <c r="AF35" s="126">
        <f t="shared" si="14"/>
        <v>17</v>
      </c>
      <c r="AG35" s="148"/>
      <c r="AH35" s="126">
        <f t="shared" si="15"/>
        <v>0</v>
      </c>
      <c r="AI35" s="150">
        <v>16</v>
      </c>
      <c r="AJ35" s="128">
        <f t="shared" si="16"/>
        <v>35</v>
      </c>
      <c r="AK35" s="150"/>
      <c r="AL35" s="128">
        <f t="shared" si="17"/>
        <v>0</v>
      </c>
      <c r="AM35" s="51">
        <f t="shared" si="18"/>
        <v>153</v>
      </c>
      <c r="AN35" s="139">
        <f t="shared" si="19"/>
        <v>153</v>
      </c>
      <c r="AO35" s="140">
        <f t="shared" si="20"/>
        <v>44</v>
      </c>
      <c r="AP35" s="145">
        <v>39</v>
      </c>
    </row>
    <row r="36" spans="1:42" ht="21" customHeight="1" x14ac:dyDescent="0.25">
      <c r="A36" s="45">
        <v>26</v>
      </c>
      <c r="B36" s="145">
        <v>40</v>
      </c>
      <c r="C36" s="144">
        <v>24</v>
      </c>
      <c r="D36" s="122">
        <f t="shared" si="0"/>
        <v>27</v>
      </c>
      <c r="E36" s="119">
        <v>20</v>
      </c>
      <c r="F36" s="122">
        <f t="shared" si="1"/>
        <v>31</v>
      </c>
      <c r="G36" s="141">
        <v>15</v>
      </c>
      <c r="H36" s="124">
        <f t="shared" si="2"/>
        <v>36</v>
      </c>
      <c r="I36" s="141">
        <v>25</v>
      </c>
      <c r="J36" s="124">
        <f t="shared" si="3"/>
        <v>26</v>
      </c>
      <c r="K36" s="143">
        <v>13</v>
      </c>
      <c r="L36" s="126">
        <f t="shared" si="4"/>
        <v>38</v>
      </c>
      <c r="M36" s="143">
        <v>20</v>
      </c>
      <c r="N36" s="126">
        <f t="shared" si="5"/>
        <v>31</v>
      </c>
      <c r="O36" s="153"/>
      <c r="P36" s="128">
        <f t="shared" si="6"/>
        <v>0</v>
      </c>
      <c r="Q36" s="153"/>
      <c r="R36" s="128">
        <f t="shared" si="7"/>
        <v>0</v>
      </c>
      <c r="S36" s="142"/>
      <c r="T36" s="130">
        <f t="shared" si="8"/>
        <v>0</v>
      </c>
      <c r="U36" s="142">
        <v>23</v>
      </c>
      <c r="V36" s="130">
        <f t="shared" si="9"/>
        <v>28</v>
      </c>
      <c r="W36" s="119">
        <v>23</v>
      </c>
      <c r="X36" s="122">
        <f t="shared" si="10"/>
        <v>28</v>
      </c>
      <c r="Y36" s="119">
        <v>28</v>
      </c>
      <c r="Z36" s="122">
        <f t="shared" si="11"/>
        <v>23</v>
      </c>
      <c r="AA36" s="147"/>
      <c r="AB36" s="124">
        <f t="shared" si="12"/>
        <v>0</v>
      </c>
      <c r="AC36" s="147"/>
      <c r="AD36" s="124">
        <f t="shared" si="13"/>
        <v>0</v>
      </c>
      <c r="AE36" s="148">
        <v>29</v>
      </c>
      <c r="AF36" s="126">
        <f t="shared" si="14"/>
        <v>22</v>
      </c>
      <c r="AG36" s="148">
        <v>19</v>
      </c>
      <c r="AH36" s="126">
        <f t="shared" si="15"/>
        <v>32</v>
      </c>
      <c r="AI36" s="150">
        <v>39</v>
      </c>
      <c r="AJ36" s="128">
        <f t="shared" si="16"/>
        <v>12</v>
      </c>
      <c r="AK36" s="150">
        <v>3</v>
      </c>
      <c r="AL36" s="128">
        <f t="shared" si="17"/>
        <v>48</v>
      </c>
      <c r="AM36" s="51">
        <f t="shared" si="18"/>
        <v>382</v>
      </c>
      <c r="AN36" s="139">
        <f t="shared" si="19"/>
        <v>382</v>
      </c>
      <c r="AO36" s="140">
        <f t="shared" si="20"/>
        <v>25</v>
      </c>
      <c r="AP36" s="145">
        <v>40</v>
      </c>
    </row>
    <row r="37" spans="1:42" ht="21" customHeight="1" x14ac:dyDescent="0.25">
      <c r="A37" s="45">
        <v>27</v>
      </c>
      <c r="B37" s="145">
        <v>41</v>
      </c>
      <c r="C37" s="144">
        <v>27</v>
      </c>
      <c r="D37" s="122">
        <f t="shared" si="0"/>
        <v>24</v>
      </c>
      <c r="E37" s="119">
        <v>39</v>
      </c>
      <c r="F37" s="122">
        <f t="shared" si="1"/>
        <v>12</v>
      </c>
      <c r="G37" s="141">
        <v>35</v>
      </c>
      <c r="H37" s="124">
        <f t="shared" si="2"/>
        <v>16</v>
      </c>
      <c r="I37" s="141">
        <v>26</v>
      </c>
      <c r="J37" s="124">
        <f t="shared" si="3"/>
        <v>25</v>
      </c>
      <c r="K37" s="143"/>
      <c r="L37" s="126">
        <f t="shared" si="4"/>
        <v>0</v>
      </c>
      <c r="M37" s="143"/>
      <c r="N37" s="126">
        <f t="shared" si="5"/>
        <v>0</v>
      </c>
      <c r="O37" s="153">
        <v>9</v>
      </c>
      <c r="P37" s="128">
        <f t="shared" si="6"/>
        <v>42</v>
      </c>
      <c r="Q37" s="153">
        <v>9</v>
      </c>
      <c r="R37" s="128">
        <f t="shared" si="7"/>
        <v>42</v>
      </c>
      <c r="S37" s="142">
        <v>20</v>
      </c>
      <c r="T37" s="130">
        <f t="shared" si="8"/>
        <v>31</v>
      </c>
      <c r="U37" s="142">
        <v>31</v>
      </c>
      <c r="V37" s="130">
        <f t="shared" si="9"/>
        <v>20</v>
      </c>
      <c r="W37" s="119">
        <v>20</v>
      </c>
      <c r="X37" s="122">
        <f t="shared" si="10"/>
        <v>31</v>
      </c>
      <c r="Y37" s="119">
        <v>16</v>
      </c>
      <c r="Z37" s="122">
        <f t="shared" si="11"/>
        <v>35</v>
      </c>
      <c r="AA37" s="147"/>
      <c r="AB37" s="124">
        <f t="shared" si="12"/>
        <v>0</v>
      </c>
      <c r="AC37" s="147"/>
      <c r="AD37" s="124">
        <f t="shared" si="13"/>
        <v>0</v>
      </c>
      <c r="AE37" s="148">
        <v>24</v>
      </c>
      <c r="AF37" s="126">
        <f t="shared" si="14"/>
        <v>27</v>
      </c>
      <c r="AG37" s="148">
        <v>28</v>
      </c>
      <c r="AH37" s="126">
        <f t="shared" si="15"/>
        <v>23</v>
      </c>
      <c r="AI37" s="150">
        <v>25</v>
      </c>
      <c r="AJ37" s="128">
        <f t="shared" si="16"/>
        <v>26</v>
      </c>
      <c r="AK37" s="150">
        <v>12</v>
      </c>
      <c r="AL37" s="128">
        <f t="shared" si="17"/>
        <v>39</v>
      </c>
      <c r="AM37" s="51">
        <f t="shared" si="18"/>
        <v>393</v>
      </c>
      <c r="AN37" s="139">
        <f t="shared" si="19"/>
        <v>393</v>
      </c>
      <c r="AO37" s="140">
        <f t="shared" si="20"/>
        <v>24</v>
      </c>
      <c r="AP37" s="145">
        <v>41</v>
      </c>
    </row>
    <row r="38" spans="1:42" ht="21" customHeight="1" x14ac:dyDescent="0.25">
      <c r="A38" s="45">
        <v>28</v>
      </c>
      <c r="B38" s="145">
        <v>42</v>
      </c>
      <c r="C38" s="144">
        <v>36</v>
      </c>
      <c r="D38" s="122">
        <f t="shared" si="0"/>
        <v>15</v>
      </c>
      <c r="E38" s="119">
        <v>21</v>
      </c>
      <c r="F38" s="122">
        <f t="shared" si="1"/>
        <v>30</v>
      </c>
      <c r="G38" s="141">
        <v>23</v>
      </c>
      <c r="H38" s="124">
        <f t="shared" si="2"/>
        <v>28</v>
      </c>
      <c r="I38" s="141">
        <v>34</v>
      </c>
      <c r="J38" s="124">
        <f t="shared" si="3"/>
        <v>17</v>
      </c>
      <c r="K38" s="143"/>
      <c r="L38" s="126">
        <f t="shared" si="4"/>
        <v>0</v>
      </c>
      <c r="M38" s="143">
        <v>24</v>
      </c>
      <c r="N38" s="126">
        <f t="shared" si="5"/>
        <v>27</v>
      </c>
      <c r="O38" s="153"/>
      <c r="P38" s="128">
        <f t="shared" si="6"/>
        <v>0</v>
      </c>
      <c r="Q38" s="153"/>
      <c r="R38" s="128">
        <f t="shared" si="7"/>
        <v>0</v>
      </c>
      <c r="S38" s="142"/>
      <c r="T38" s="130">
        <f t="shared" si="8"/>
        <v>0</v>
      </c>
      <c r="U38" s="142">
        <v>21</v>
      </c>
      <c r="V38" s="130">
        <f t="shared" si="9"/>
        <v>30</v>
      </c>
      <c r="W38" s="119"/>
      <c r="X38" s="122">
        <f t="shared" si="10"/>
        <v>0</v>
      </c>
      <c r="Y38" s="119">
        <v>32</v>
      </c>
      <c r="Z38" s="122">
        <f t="shared" si="11"/>
        <v>19</v>
      </c>
      <c r="AA38" s="147"/>
      <c r="AB38" s="124">
        <f t="shared" si="12"/>
        <v>0</v>
      </c>
      <c r="AC38" s="147"/>
      <c r="AD38" s="124">
        <f t="shared" si="13"/>
        <v>0</v>
      </c>
      <c r="AE38" s="148">
        <v>25</v>
      </c>
      <c r="AF38" s="126">
        <f t="shared" si="14"/>
        <v>26</v>
      </c>
      <c r="AG38" s="148">
        <v>42</v>
      </c>
      <c r="AH38" s="126">
        <f t="shared" si="15"/>
        <v>9</v>
      </c>
      <c r="AI38" s="150">
        <v>23</v>
      </c>
      <c r="AJ38" s="128">
        <f t="shared" si="16"/>
        <v>28</v>
      </c>
      <c r="AK38" s="150">
        <v>31</v>
      </c>
      <c r="AL38" s="128">
        <f t="shared" si="17"/>
        <v>20</v>
      </c>
      <c r="AM38" s="51">
        <f t="shared" si="18"/>
        <v>249</v>
      </c>
      <c r="AN38" s="139">
        <f t="shared" si="19"/>
        <v>249</v>
      </c>
      <c r="AO38" s="140">
        <f t="shared" si="20"/>
        <v>33</v>
      </c>
      <c r="AP38" s="145">
        <v>42</v>
      </c>
    </row>
    <row r="39" spans="1:42" ht="21" customHeight="1" x14ac:dyDescent="0.25">
      <c r="A39" s="45">
        <v>29</v>
      </c>
      <c r="B39" s="145">
        <v>43</v>
      </c>
      <c r="C39" s="144">
        <v>22</v>
      </c>
      <c r="D39" s="122">
        <f t="shared" si="0"/>
        <v>29</v>
      </c>
      <c r="E39" s="119">
        <v>26</v>
      </c>
      <c r="F39" s="122">
        <f t="shared" si="1"/>
        <v>25</v>
      </c>
      <c r="G39" s="141"/>
      <c r="H39" s="124">
        <f t="shared" si="2"/>
        <v>0</v>
      </c>
      <c r="I39" s="141"/>
      <c r="J39" s="124">
        <f t="shared" si="3"/>
        <v>0</v>
      </c>
      <c r="K39" s="143">
        <v>19</v>
      </c>
      <c r="L39" s="126">
        <f t="shared" si="4"/>
        <v>32</v>
      </c>
      <c r="M39" s="143">
        <v>31</v>
      </c>
      <c r="N39" s="126">
        <f t="shared" si="5"/>
        <v>20</v>
      </c>
      <c r="O39" s="153"/>
      <c r="P39" s="128">
        <f t="shared" si="6"/>
        <v>0</v>
      </c>
      <c r="Q39" s="153">
        <v>10</v>
      </c>
      <c r="R39" s="128">
        <f t="shared" si="7"/>
        <v>41</v>
      </c>
      <c r="S39" s="142">
        <v>26</v>
      </c>
      <c r="T39" s="130">
        <f t="shared" si="8"/>
        <v>25</v>
      </c>
      <c r="U39" s="142">
        <v>37</v>
      </c>
      <c r="V39" s="130">
        <f t="shared" si="9"/>
        <v>14</v>
      </c>
      <c r="W39" s="119">
        <v>17</v>
      </c>
      <c r="X39" s="122">
        <f t="shared" si="10"/>
        <v>34</v>
      </c>
      <c r="Y39" s="119">
        <v>15</v>
      </c>
      <c r="Z39" s="122">
        <f t="shared" si="11"/>
        <v>36</v>
      </c>
      <c r="AA39" s="147">
        <v>1</v>
      </c>
      <c r="AB39" s="124">
        <f t="shared" si="12"/>
        <v>50</v>
      </c>
      <c r="AC39" s="147">
        <v>1</v>
      </c>
      <c r="AD39" s="124">
        <f t="shared" si="13"/>
        <v>50</v>
      </c>
      <c r="AE39" s="148"/>
      <c r="AF39" s="126">
        <f t="shared" si="14"/>
        <v>0</v>
      </c>
      <c r="AG39" s="148"/>
      <c r="AH39" s="126">
        <f t="shared" si="15"/>
        <v>0</v>
      </c>
      <c r="AI39" s="150">
        <v>24</v>
      </c>
      <c r="AJ39" s="128">
        <f t="shared" si="16"/>
        <v>27</v>
      </c>
      <c r="AK39" s="150">
        <v>17</v>
      </c>
      <c r="AL39" s="128">
        <f t="shared" si="17"/>
        <v>34</v>
      </c>
      <c r="AM39" s="51">
        <f t="shared" si="18"/>
        <v>417</v>
      </c>
      <c r="AN39" s="139">
        <f t="shared" si="19"/>
        <v>417</v>
      </c>
      <c r="AO39" s="140">
        <f t="shared" si="20"/>
        <v>21</v>
      </c>
      <c r="AP39" s="145">
        <v>43</v>
      </c>
    </row>
    <row r="40" spans="1:42" ht="21" customHeight="1" x14ac:dyDescent="0.25">
      <c r="A40" s="45">
        <v>30</v>
      </c>
      <c r="B40" s="145">
        <v>44</v>
      </c>
      <c r="C40" s="144">
        <v>19</v>
      </c>
      <c r="D40" s="122">
        <f t="shared" si="0"/>
        <v>32</v>
      </c>
      <c r="E40" s="119">
        <v>38</v>
      </c>
      <c r="F40" s="122">
        <f t="shared" si="1"/>
        <v>13</v>
      </c>
      <c r="G40" s="141">
        <v>38</v>
      </c>
      <c r="H40" s="124">
        <f t="shared" si="2"/>
        <v>13</v>
      </c>
      <c r="I40" s="141">
        <v>22</v>
      </c>
      <c r="J40" s="124">
        <f t="shared" si="3"/>
        <v>29</v>
      </c>
      <c r="K40" s="143"/>
      <c r="L40" s="126">
        <f t="shared" si="4"/>
        <v>0</v>
      </c>
      <c r="M40" s="143">
        <v>28</v>
      </c>
      <c r="N40" s="126">
        <f t="shared" si="5"/>
        <v>23</v>
      </c>
      <c r="O40" s="153"/>
      <c r="P40" s="128">
        <f t="shared" si="6"/>
        <v>0</v>
      </c>
      <c r="Q40" s="153"/>
      <c r="R40" s="128">
        <f t="shared" si="7"/>
        <v>0</v>
      </c>
      <c r="S40" s="142"/>
      <c r="T40" s="130">
        <f t="shared" si="8"/>
        <v>0</v>
      </c>
      <c r="U40" s="142"/>
      <c r="V40" s="130">
        <f t="shared" si="9"/>
        <v>0</v>
      </c>
      <c r="W40" s="119"/>
      <c r="X40" s="122">
        <f t="shared" si="10"/>
        <v>0</v>
      </c>
      <c r="Y40" s="119">
        <v>21</v>
      </c>
      <c r="Z40" s="122">
        <f t="shared" si="11"/>
        <v>30</v>
      </c>
      <c r="AA40" s="147"/>
      <c r="AB40" s="124">
        <f t="shared" si="12"/>
        <v>0</v>
      </c>
      <c r="AC40" s="147"/>
      <c r="AD40" s="124">
        <f t="shared" si="13"/>
        <v>0</v>
      </c>
      <c r="AE40" s="148">
        <v>38</v>
      </c>
      <c r="AF40" s="126">
        <f t="shared" si="14"/>
        <v>13</v>
      </c>
      <c r="AG40" s="148">
        <v>36</v>
      </c>
      <c r="AH40" s="126">
        <f t="shared" si="15"/>
        <v>15</v>
      </c>
      <c r="AI40" s="150">
        <v>21</v>
      </c>
      <c r="AJ40" s="128">
        <f t="shared" si="16"/>
        <v>30</v>
      </c>
      <c r="AK40" s="150">
        <v>42</v>
      </c>
      <c r="AL40" s="128">
        <f t="shared" si="17"/>
        <v>9</v>
      </c>
      <c r="AM40" s="51">
        <f t="shared" si="18"/>
        <v>207</v>
      </c>
      <c r="AN40" s="139">
        <f t="shared" si="19"/>
        <v>207</v>
      </c>
      <c r="AO40" s="140">
        <f t="shared" si="20"/>
        <v>38</v>
      </c>
      <c r="AP40" s="145">
        <v>44</v>
      </c>
    </row>
    <row r="41" spans="1:42" ht="21" customHeight="1" x14ac:dyDescent="0.25">
      <c r="A41" s="45">
        <v>31</v>
      </c>
      <c r="B41" s="145">
        <v>45</v>
      </c>
      <c r="C41" s="144">
        <v>10</v>
      </c>
      <c r="D41" s="122">
        <f t="shared" si="0"/>
        <v>41</v>
      </c>
      <c r="E41" s="119">
        <v>31</v>
      </c>
      <c r="F41" s="122">
        <f t="shared" si="1"/>
        <v>20</v>
      </c>
      <c r="G41" s="141">
        <v>2</v>
      </c>
      <c r="H41" s="124">
        <f t="shared" si="2"/>
        <v>50</v>
      </c>
      <c r="I41" s="141">
        <v>4</v>
      </c>
      <c r="J41" s="124">
        <f t="shared" si="3"/>
        <v>48</v>
      </c>
      <c r="K41" s="143">
        <v>11</v>
      </c>
      <c r="L41" s="126">
        <f t="shared" si="4"/>
        <v>40</v>
      </c>
      <c r="M41" s="143">
        <v>19</v>
      </c>
      <c r="N41" s="126">
        <f t="shared" si="5"/>
        <v>32</v>
      </c>
      <c r="O41" s="153"/>
      <c r="P41" s="128">
        <f t="shared" si="6"/>
        <v>0</v>
      </c>
      <c r="Q41" s="153"/>
      <c r="R41" s="128">
        <f t="shared" si="7"/>
        <v>0</v>
      </c>
      <c r="S41" s="142"/>
      <c r="T41" s="130">
        <f t="shared" si="8"/>
        <v>0</v>
      </c>
      <c r="U41" s="142"/>
      <c r="V41" s="130">
        <f t="shared" si="9"/>
        <v>0</v>
      </c>
      <c r="W41" s="119">
        <v>19</v>
      </c>
      <c r="X41" s="122">
        <f t="shared" si="10"/>
        <v>32</v>
      </c>
      <c r="Y41" s="119">
        <v>24</v>
      </c>
      <c r="Z41" s="122">
        <f t="shared" si="11"/>
        <v>27</v>
      </c>
      <c r="AA41" s="147"/>
      <c r="AB41" s="124">
        <f t="shared" si="12"/>
        <v>0</v>
      </c>
      <c r="AC41" s="147"/>
      <c r="AD41" s="124">
        <f t="shared" si="13"/>
        <v>0</v>
      </c>
      <c r="AE41" s="148">
        <v>15</v>
      </c>
      <c r="AF41" s="126">
        <f t="shared" si="14"/>
        <v>36</v>
      </c>
      <c r="AG41" s="148">
        <v>11</v>
      </c>
      <c r="AH41" s="126">
        <f t="shared" si="15"/>
        <v>40</v>
      </c>
      <c r="AI41" s="150"/>
      <c r="AJ41" s="128">
        <f t="shared" si="16"/>
        <v>0</v>
      </c>
      <c r="AK41" s="150">
        <v>2</v>
      </c>
      <c r="AL41" s="128">
        <f t="shared" si="17"/>
        <v>50</v>
      </c>
      <c r="AM41" s="51">
        <f t="shared" si="18"/>
        <v>416</v>
      </c>
      <c r="AN41" s="139">
        <f t="shared" si="19"/>
        <v>416</v>
      </c>
      <c r="AO41" s="140">
        <f t="shared" si="20"/>
        <v>22</v>
      </c>
      <c r="AP41" s="145">
        <v>45</v>
      </c>
    </row>
    <row r="42" spans="1:42" ht="21" customHeight="1" x14ac:dyDescent="0.25">
      <c r="A42" s="45">
        <v>32</v>
      </c>
      <c r="B42" s="145">
        <v>46</v>
      </c>
      <c r="C42" s="144">
        <v>34</v>
      </c>
      <c r="D42" s="122">
        <f t="shared" si="0"/>
        <v>17</v>
      </c>
      <c r="E42" s="119">
        <v>30</v>
      </c>
      <c r="F42" s="122">
        <f t="shared" si="1"/>
        <v>21</v>
      </c>
      <c r="G42" s="141">
        <v>37</v>
      </c>
      <c r="H42" s="124">
        <f t="shared" si="2"/>
        <v>14</v>
      </c>
      <c r="I42" s="141">
        <v>35</v>
      </c>
      <c r="J42" s="124">
        <f t="shared" si="3"/>
        <v>16</v>
      </c>
      <c r="K42" s="143"/>
      <c r="L42" s="126">
        <f t="shared" si="4"/>
        <v>0</v>
      </c>
      <c r="M42" s="143"/>
      <c r="N42" s="126">
        <f t="shared" si="5"/>
        <v>0</v>
      </c>
      <c r="O42" s="153"/>
      <c r="P42" s="128">
        <f t="shared" si="6"/>
        <v>0</v>
      </c>
      <c r="Q42" s="153"/>
      <c r="R42" s="128">
        <f t="shared" si="7"/>
        <v>0</v>
      </c>
      <c r="S42" s="142"/>
      <c r="T42" s="130">
        <f t="shared" si="8"/>
        <v>0</v>
      </c>
      <c r="U42" s="142"/>
      <c r="V42" s="130">
        <f t="shared" si="9"/>
        <v>0</v>
      </c>
      <c r="W42" s="119"/>
      <c r="X42" s="122">
        <f t="shared" si="10"/>
        <v>0</v>
      </c>
      <c r="Y42" s="119"/>
      <c r="Z42" s="122">
        <f t="shared" si="11"/>
        <v>0</v>
      </c>
      <c r="AA42" s="147"/>
      <c r="AB42" s="124">
        <f t="shared" si="12"/>
        <v>0</v>
      </c>
      <c r="AC42" s="147"/>
      <c r="AD42" s="124">
        <f t="shared" si="13"/>
        <v>0</v>
      </c>
      <c r="AE42" s="148">
        <v>42</v>
      </c>
      <c r="AF42" s="126">
        <f t="shared" si="14"/>
        <v>9</v>
      </c>
      <c r="AG42" s="148">
        <v>35</v>
      </c>
      <c r="AH42" s="126">
        <f t="shared" si="15"/>
        <v>16</v>
      </c>
      <c r="AI42" s="150">
        <v>33</v>
      </c>
      <c r="AJ42" s="128">
        <f t="shared" si="16"/>
        <v>18</v>
      </c>
      <c r="AK42" s="150">
        <v>40</v>
      </c>
      <c r="AL42" s="128">
        <f t="shared" si="17"/>
        <v>11</v>
      </c>
      <c r="AM42" s="51">
        <f t="shared" si="18"/>
        <v>122</v>
      </c>
      <c r="AN42" s="139">
        <f t="shared" si="19"/>
        <v>122</v>
      </c>
      <c r="AO42" s="140">
        <f t="shared" si="20"/>
        <v>45</v>
      </c>
      <c r="AP42" s="145">
        <v>46</v>
      </c>
    </row>
    <row r="43" spans="1:42" ht="21" customHeight="1" x14ac:dyDescent="0.25">
      <c r="A43" s="45">
        <v>33</v>
      </c>
      <c r="B43" s="145">
        <v>47</v>
      </c>
      <c r="C43" s="144">
        <v>5</v>
      </c>
      <c r="D43" s="122">
        <f t="shared" si="0"/>
        <v>46</v>
      </c>
      <c r="E43" s="119">
        <v>12</v>
      </c>
      <c r="F43" s="122">
        <f t="shared" si="1"/>
        <v>39</v>
      </c>
      <c r="G43" s="141">
        <v>18</v>
      </c>
      <c r="H43" s="124">
        <f t="shared" si="2"/>
        <v>33</v>
      </c>
      <c r="I43" s="141">
        <v>1</v>
      </c>
      <c r="J43" s="124">
        <f t="shared" si="3"/>
        <v>50</v>
      </c>
      <c r="K43" s="143">
        <v>17</v>
      </c>
      <c r="L43" s="126">
        <f t="shared" si="4"/>
        <v>34</v>
      </c>
      <c r="M43" s="143">
        <v>17</v>
      </c>
      <c r="N43" s="126">
        <f t="shared" si="5"/>
        <v>34</v>
      </c>
      <c r="O43" s="153">
        <v>2</v>
      </c>
      <c r="P43" s="128">
        <f t="shared" si="6"/>
        <v>50</v>
      </c>
      <c r="Q43" s="153">
        <v>8</v>
      </c>
      <c r="R43" s="128">
        <f t="shared" si="7"/>
        <v>43</v>
      </c>
      <c r="S43" s="142">
        <v>6</v>
      </c>
      <c r="T43" s="130">
        <f t="shared" si="8"/>
        <v>46</v>
      </c>
      <c r="U43" s="142">
        <v>16</v>
      </c>
      <c r="V43" s="130">
        <f t="shared" si="9"/>
        <v>35</v>
      </c>
      <c r="W43" s="119">
        <v>2</v>
      </c>
      <c r="X43" s="122">
        <f t="shared" si="10"/>
        <v>50</v>
      </c>
      <c r="Y43" s="119">
        <v>1</v>
      </c>
      <c r="Z43" s="122">
        <f t="shared" si="11"/>
        <v>50</v>
      </c>
      <c r="AA43" s="147"/>
      <c r="AB43" s="124">
        <f t="shared" si="12"/>
        <v>0</v>
      </c>
      <c r="AC43" s="147"/>
      <c r="AD43" s="124">
        <f t="shared" si="13"/>
        <v>0</v>
      </c>
      <c r="AE43" s="148">
        <v>6</v>
      </c>
      <c r="AF43" s="126">
        <f t="shared" si="14"/>
        <v>46</v>
      </c>
      <c r="AG43" s="148">
        <v>7</v>
      </c>
      <c r="AH43" s="126">
        <f t="shared" si="15"/>
        <v>44</v>
      </c>
      <c r="AI43" s="150">
        <v>6</v>
      </c>
      <c r="AJ43" s="128">
        <f t="shared" si="16"/>
        <v>46</v>
      </c>
      <c r="AK43" s="150">
        <v>10</v>
      </c>
      <c r="AL43" s="128">
        <f t="shared" si="17"/>
        <v>41</v>
      </c>
      <c r="AM43" s="51">
        <f t="shared" si="18"/>
        <v>687</v>
      </c>
      <c r="AN43" s="139">
        <f t="shared" si="19"/>
        <v>687</v>
      </c>
      <c r="AO43" s="140">
        <f t="shared" si="20"/>
        <v>5</v>
      </c>
      <c r="AP43" s="145">
        <v>47</v>
      </c>
    </row>
    <row r="44" spans="1:42" ht="21" customHeight="1" x14ac:dyDescent="0.25">
      <c r="A44" s="45">
        <v>34</v>
      </c>
      <c r="B44" s="145">
        <v>48</v>
      </c>
      <c r="C44" s="144">
        <v>10</v>
      </c>
      <c r="D44" s="122">
        <f t="shared" si="0"/>
        <v>41</v>
      </c>
      <c r="E44" s="119">
        <v>6</v>
      </c>
      <c r="F44" s="122">
        <f t="shared" si="1"/>
        <v>46</v>
      </c>
      <c r="G44" s="141">
        <v>26</v>
      </c>
      <c r="H44" s="124">
        <f t="shared" si="2"/>
        <v>25</v>
      </c>
      <c r="I44" s="141">
        <v>24</v>
      </c>
      <c r="J44" s="124">
        <f t="shared" si="3"/>
        <v>27</v>
      </c>
      <c r="K44" s="143"/>
      <c r="L44" s="126">
        <f t="shared" si="4"/>
        <v>0</v>
      </c>
      <c r="M44" s="143">
        <v>10</v>
      </c>
      <c r="N44" s="126">
        <f t="shared" si="5"/>
        <v>41</v>
      </c>
      <c r="O44" s="153"/>
      <c r="P44" s="128">
        <f t="shared" si="6"/>
        <v>0</v>
      </c>
      <c r="Q44" s="153"/>
      <c r="R44" s="128">
        <f t="shared" si="7"/>
        <v>0</v>
      </c>
      <c r="S44" s="142">
        <v>1</v>
      </c>
      <c r="T44" s="130">
        <f t="shared" si="8"/>
        <v>50</v>
      </c>
      <c r="U44" s="142">
        <v>1</v>
      </c>
      <c r="V44" s="130">
        <f t="shared" si="9"/>
        <v>50</v>
      </c>
      <c r="W44" s="119">
        <v>28</v>
      </c>
      <c r="X44" s="122">
        <f t="shared" si="10"/>
        <v>23</v>
      </c>
      <c r="Y44" s="119">
        <v>3</v>
      </c>
      <c r="Z44" s="122">
        <f t="shared" si="11"/>
        <v>48</v>
      </c>
      <c r="AA44" s="147"/>
      <c r="AB44" s="124">
        <f t="shared" si="12"/>
        <v>0</v>
      </c>
      <c r="AC44" s="147"/>
      <c r="AD44" s="124">
        <f t="shared" si="13"/>
        <v>0</v>
      </c>
      <c r="AE44" s="148">
        <v>21</v>
      </c>
      <c r="AF44" s="126">
        <f t="shared" si="14"/>
        <v>30</v>
      </c>
      <c r="AG44" s="148">
        <v>29</v>
      </c>
      <c r="AH44" s="126">
        <f t="shared" si="15"/>
        <v>22</v>
      </c>
      <c r="AI44" s="150">
        <v>20</v>
      </c>
      <c r="AJ44" s="128">
        <f t="shared" si="16"/>
        <v>31</v>
      </c>
      <c r="AK44" s="150">
        <v>38</v>
      </c>
      <c r="AL44" s="128">
        <f t="shared" si="17"/>
        <v>13</v>
      </c>
      <c r="AM44" s="51">
        <f t="shared" si="18"/>
        <v>447</v>
      </c>
      <c r="AN44" s="139">
        <f t="shared" si="19"/>
        <v>447</v>
      </c>
      <c r="AO44" s="140">
        <f t="shared" si="20"/>
        <v>19</v>
      </c>
      <c r="AP44" s="145">
        <v>48</v>
      </c>
    </row>
    <row r="45" spans="1:42" ht="21" customHeight="1" x14ac:dyDescent="0.25">
      <c r="A45" s="45">
        <v>35</v>
      </c>
      <c r="B45" s="145">
        <v>49</v>
      </c>
      <c r="C45" s="144">
        <v>35</v>
      </c>
      <c r="D45" s="122">
        <f t="shared" si="0"/>
        <v>16</v>
      </c>
      <c r="E45" s="119">
        <v>16</v>
      </c>
      <c r="F45" s="122">
        <f t="shared" si="1"/>
        <v>35</v>
      </c>
      <c r="G45" s="141">
        <v>9</v>
      </c>
      <c r="H45" s="124">
        <f t="shared" si="2"/>
        <v>42</v>
      </c>
      <c r="I45" s="141">
        <v>5</v>
      </c>
      <c r="J45" s="124">
        <f t="shared" si="3"/>
        <v>46</v>
      </c>
      <c r="K45" s="143">
        <v>22</v>
      </c>
      <c r="L45" s="126">
        <f t="shared" si="4"/>
        <v>29</v>
      </c>
      <c r="M45" s="143">
        <v>20</v>
      </c>
      <c r="N45" s="126">
        <f t="shared" si="5"/>
        <v>31</v>
      </c>
      <c r="O45" s="153">
        <v>6</v>
      </c>
      <c r="P45" s="128">
        <f t="shared" si="6"/>
        <v>46</v>
      </c>
      <c r="Q45" s="153">
        <v>6</v>
      </c>
      <c r="R45" s="128">
        <f t="shared" si="7"/>
        <v>46</v>
      </c>
      <c r="S45" s="142">
        <v>25</v>
      </c>
      <c r="T45" s="130">
        <f t="shared" si="8"/>
        <v>26</v>
      </c>
      <c r="U45" s="142">
        <v>15</v>
      </c>
      <c r="V45" s="130">
        <f t="shared" si="9"/>
        <v>36</v>
      </c>
      <c r="W45" s="119">
        <v>5</v>
      </c>
      <c r="X45" s="122">
        <f t="shared" si="10"/>
        <v>46</v>
      </c>
      <c r="Y45" s="119">
        <v>25</v>
      </c>
      <c r="Z45" s="122">
        <f t="shared" si="11"/>
        <v>26</v>
      </c>
      <c r="AA45" s="147"/>
      <c r="AB45" s="124">
        <f t="shared" si="12"/>
        <v>0</v>
      </c>
      <c r="AC45" s="147">
        <v>2</v>
      </c>
      <c r="AD45" s="124">
        <f t="shared" si="13"/>
        <v>50</v>
      </c>
      <c r="AE45" s="148">
        <v>5</v>
      </c>
      <c r="AF45" s="126">
        <f t="shared" si="14"/>
        <v>46</v>
      </c>
      <c r="AG45" s="148">
        <v>9</v>
      </c>
      <c r="AH45" s="126">
        <f t="shared" si="15"/>
        <v>42</v>
      </c>
      <c r="AI45" s="150">
        <v>36</v>
      </c>
      <c r="AJ45" s="128">
        <f t="shared" si="16"/>
        <v>15</v>
      </c>
      <c r="AK45" s="150">
        <v>25</v>
      </c>
      <c r="AL45" s="128">
        <f t="shared" si="17"/>
        <v>26</v>
      </c>
      <c r="AM45" s="51">
        <f t="shared" si="18"/>
        <v>604</v>
      </c>
      <c r="AN45" s="139">
        <f t="shared" si="19"/>
        <v>604</v>
      </c>
      <c r="AO45" s="140">
        <f t="shared" si="20"/>
        <v>8</v>
      </c>
      <c r="AP45" s="145">
        <v>49</v>
      </c>
    </row>
    <row r="46" spans="1:42" ht="21" customHeight="1" x14ac:dyDescent="0.25">
      <c r="A46" s="45">
        <v>36</v>
      </c>
      <c r="B46" s="145">
        <v>50</v>
      </c>
      <c r="C46" s="144"/>
      <c r="D46" s="122">
        <f t="shared" si="0"/>
        <v>0</v>
      </c>
      <c r="E46" s="119"/>
      <c r="F46" s="122">
        <f t="shared" si="1"/>
        <v>0</v>
      </c>
      <c r="G46" s="141">
        <v>10</v>
      </c>
      <c r="H46" s="124">
        <f t="shared" si="2"/>
        <v>41</v>
      </c>
      <c r="I46" s="141">
        <v>41</v>
      </c>
      <c r="J46" s="124">
        <f t="shared" si="3"/>
        <v>10</v>
      </c>
      <c r="K46" s="143">
        <v>18</v>
      </c>
      <c r="L46" s="126">
        <f t="shared" si="4"/>
        <v>33</v>
      </c>
      <c r="M46" s="143">
        <v>30</v>
      </c>
      <c r="N46" s="126">
        <f t="shared" si="5"/>
        <v>21</v>
      </c>
      <c r="O46" s="153"/>
      <c r="P46" s="128">
        <f t="shared" si="6"/>
        <v>0</v>
      </c>
      <c r="Q46" s="153"/>
      <c r="R46" s="128">
        <f t="shared" si="7"/>
        <v>0</v>
      </c>
      <c r="S46" s="142">
        <v>9</v>
      </c>
      <c r="T46" s="130">
        <f t="shared" si="8"/>
        <v>42</v>
      </c>
      <c r="U46" s="142">
        <v>11</v>
      </c>
      <c r="V46" s="130">
        <f t="shared" si="9"/>
        <v>40</v>
      </c>
      <c r="W46" s="119">
        <v>14</v>
      </c>
      <c r="X46" s="122">
        <f t="shared" si="10"/>
        <v>37</v>
      </c>
      <c r="Y46" s="119">
        <v>5</v>
      </c>
      <c r="Z46" s="122">
        <f t="shared" si="11"/>
        <v>46</v>
      </c>
      <c r="AA46" s="147"/>
      <c r="AB46" s="124">
        <f t="shared" si="12"/>
        <v>0</v>
      </c>
      <c r="AC46" s="147"/>
      <c r="AD46" s="124">
        <f t="shared" si="13"/>
        <v>0</v>
      </c>
      <c r="AE46" s="148">
        <v>36</v>
      </c>
      <c r="AF46" s="126">
        <f t="shared" si="14"/>
        <v>15</v>
      </c>
      <c r="AG46" s="148">
        <v>10</v>
      </c>
      <c r="AH46" s="126">
        <f t="shared" si="15"/>
        <v>41</v>
      </c>
      <c r="AI46" s="150">
        <v>34</v>
      </c>
      <c r="AJ46" s="128">
        <f t="shared" si="16"/>
        <v>17</v>
      </c>
      <c r="AK46" s="150">
        <v>24</v>
      </c>
      <c r="AL46" s="128">
        <f t="shared" si="17"/>
        <v>27</v>
      </c>
      <c r="AM46" s="51">
        <f t="shared" si="18"/>
        <v>370</v>
      </c>
      <c r="AN46" s="139">
        <f t="shared" si="19"/>
        <v>370</v>
      </c>
      <c r="AO46" s="140">
        <f t="shared" si="20"/>
        <v>28</v>
      </c>
      <c r="AP46" s="145">
        <v>50</v>
      </c>
    </row>
    <row r="47" spans="1:42" ht="21" customHeight="1" x14ac:dyDescent="0.25">
      <c r="A47" s="45">
        <v>37</v>
      </c>
      <c r="B47" s="145">
        <v>51</v>
      </c>
      <c r="C47" s="144">
        <v>25</v>
      </c>
      <c r="D47" s="122">
        <f t="shared" si="0"/>
        <v>26</v>
      </c>
      <c r="E47" s="119">
        <v>11</v>
      </c>
      <c r="F47" s="122">
        <f t="shared" si="1"/>
        <v>40</v>
      </c>
      <c r="G47" s="141">
        <v>29</v>
      </c>
      <c r="H47" s="124">
        <f t="shared" si="2"/>
        <v>22</v>
      </c>
      <c r="I47" s="141">
        <v>30</v>
      </c>
      <c r="J47" s="124">
        <f t="shared" si="3"/>
        <v>21</v>
      </c>
      <c r="K47" s="143"/>
      <c r="L47" s="126">
        <f t="shared" si="4"/>
        <v>0</v>
      </c>
      <c r="M47" s="143"/>
      <c r="N47" s="126">
        <f t="shared" si="5"/>
        <v>0</v>
      </c>
      <c r="O47" s="153"/>
      <c r="P47" s="128">
        <f t="shared" si="6"/>
        <v>0</v>
      </c>
      <c r="Q47" s="153"/>
      <c r="R47" s="128">
        <f t="shared" si="7"/>
        <v>0</v>
      </c>
      <c r="S47" s="142"/>
      <c r="T47" s="130">
        <f t="shared" si="8"/>
        <v>0</v>
      </c>
      <c r="U47" s="142">
        <v>29</v>
      </c>
      <c r="V47" s="130">
        <f t="shared" si="9"/>
        <v>22</v>
      </c>
      <c r="W47" s="119"/>
      <c r="X47" s="122">
        <f t="shared" si="10"/>
        <v>0</v>
      </c>
      <c r="Y47" s="119"/>
      <c r="Z47" s="122">
        <f t="shared" si="11"/>
        <v>0</v>
      </c>
      <c r="AA47" s="147"/>
      <c r="AB47" s="124">
        <f t="shared" si="12"/>
        <v>0</v>
      </c>
      <c r="AC47" s="147">
        <v>7</v>
      </c>
      <c r="AD47" s="124">
        <f t="shared" si="13"/>
        <v>44</v>
      </c>
      <c r="AE47" s="148"/>
      <c r="AF47" s="126">
        <f t="shared" si="14"/>
        <v>0</v>
      </c>
      <c r="AG47" s="148"/>
      <c r="AH47" s="126">
        <f t="shared" si="15"/>
        <v>0</v>
      </c>
      <c r="AI47" s="150">
        <v>29</v>
      </c>
      <c r="AJ47" s="128">
        <f t="shared" si="16"/>
        <v>22</v>
      </c>
      <c r="AK47" s="150">
        <v>15</v>
      </c>
      <c r="AL47" s="128">
        <f t="shared" si="17"/>
        <v>36</v>
      </c>
      <c r="AM47" s="51">
        <f t="shared" si="18"/>
        <v>233</v>
      </c>
      <c r="AN47" s="139">
        <f t="shared" si="19"/>
        <v>233</v>
      </c>
      <c r="AO47" s="140">
        <f t="shared" si="20"/>
        <v>35</v>
      </c>
      <c r="AP47" s="145">
        <v>51</v>
      </c>
    </row>
    <row r="48" spans="1:42" ht="21" customHeight="1" x14ac:dyDescent="0.25">
      <c r="A48" s="45">
        <v>38</v>
      </c>
      <c r="B48" s="145">
        <v>52</v>
      </c>
      <c r="C48" s="144">
        <v>14</v>
      </c>
      <c r="D48" s="122">
        <f t="shared" si="0"/>
        <v>37</v>
      </c>
      <c r="E48" s="119">
        <v>5</v>
      </c>
      <c r="F48" s="122">
        <f t="shared" si="1"/>
        <v>46</v>
      </c>
      <c r="G48" s="141">
        <v>43</v>
      </c>
      <c r="H48" s="124">
        <f t="shared" si="2"/>
        <v>8</v>
      </c>
      <c r="I48" s="141">
        <v>43</v>
      </c>
      <c r="J48" s="124">
        <f t="shared" si="3"/>
        <v>8</v>
      </c>
      <c r="K48" s="143">
        <v>20</v>
      </c>
      <c r="L48" s="126">
        <f t="shared" si="4"/>
        <v>31</v>
      </c>
      <c r="M48" s="143">
        <v>29</v>
      </c>
      <c r="N48" s="126">
        <f t="shared" si="5"/>
        <v>22</v>
      </c>
      <c r="O48" s="153"/>
      <c r="P48" s="128">
        <f t="shared" si="6"/>
        <v>0</v>
      </c>
      <c r="Q48" s="153"/>
      <c r="R48" s="128">
        <f t="shared" si="7"/>
        <v>0</v>
      </c>
      <c r="S48" s="142">
        <v>28</v>
      </c>
      <c r="T48" s="130">
        <f t="shared" si="8"/>
        <v>23</v>
      </c>
      <c r="U48" s="142">
        <v>30</v>
      </c>
      <c r="V48" s="130">
        <f t="shared" si="9"/>
        <v>21</v>
      </c>
      <c r="W48" s="119">
        <v>26</v>
      </c>
      <c r="X48" s="122">
        <f t="shared" si="10"/>
        <v>25</v>
      </c>
      <c r="Y48" s="119">
        <v>31</v>
      </c>
      <c r="Z48" s="122">
        <f t="shared" si="11"/>
        <v>20</v>
      </c>
      <c r="AA48" s="147"/>
      <c r="AB48" s="124">
        <f t="shared" si="12"/>
        <v>0</v>
      </c>
      <c r="AC48" s="147"/>
      <c r="AD48" s="124">
        <f t="shared" si="13"/>
        <v>0</v>
      </c>
      <c r="AE48" s="148">
        <v>30</v>
      </c>
      <c r="AF48" s="126">
        <f t="shared" si="14"/>
        <v>21</v>
      </c>
      <c r="AG48" s="148">
        <v>21</v>
      </c>
      <c r="AH48" s="126">
        <f t="shared" si="15"/>
        <v>30</v>
      </c>
      <c r="AI48" s="150">
        <v>3</v>
      </c>
      <c r="AJ48" s="128">
        <f t="shared" si="16"/>
        <v>48</v>
      </c>
      <c r="AK48" s="150">
        <v>20</v>
      </c>
      <c r="AL48" s="128">
        <f t="shared" si="17"/>
        <v>31</v>
      </c>
      <c r="AM48" s="51">
        <f t="shared" si="18"/>
        <v>371</v>
      </c>
      <c r="AN48" s="139">
        <f t="shared" si="19"/>
        <v>371</v>
      </c>
      <c r="AO48" s="140">
        <f t="shared" si="20"/>
        <v>27</v>
      </c>
      <c r="AP48" s="145">
        <v>52</v>
      </c>
    </row>
    <row r="49" spans="1:42" ht="21" customHeight="1" x14ac:dyDescent="0.25">
      <c r="A49" s="45">
        <v>39</v>
      </c>
      <c r="B49" s="145">
        <v>53</v>
      </c>
      <c r="C49" s="144">
        <v>15</v>
      </c>
      <c r="D49" s="122">
        <f t="shared" si="0"/>
        <v>36</v>
      </c>
      <c r="E49" s="119">
        <v>27</v>
      </c>
      <c r="F49" s="122">
        <f t="shared" si="1"/>
        <v>24</v>
      </c>
      <c r="G49" s="141">
        <v>34</v>
      </c>
      <c r="H49" s="124">
        <f t="shared" si="2"/>
        <v>17</v>
      </c>
      <c r="I49" s="141">
        <v>38</v>
      </c>
      <c r="J49" s="124">
        <f t="shared" si="3"/>
        <v>13</v>
      </c>
      <c r="K49" s="143">
        <v>25</v>
      </c>
      <c r="L49" s="126">
        <f t="shared" si="4"/>
        <v>26</v>
      </c>
      <c r="M49" s="143">
        <v>25</v>
      </c>
      <c r="N49" s="126">
        <f t="shared" si="5"/>
        <v>26</v>
      </c>
      <c r="O49" s="153"/>
      <c r="P49" s="128">
        <f t="shared" si="6"/>
        <v>0</v>
      </c>
      <c r="Q49" s="153"/>
      <c r="R49" s="128">
        <f t="shared" si="7"/>
        <v>0</v>
      </c>
      <c r="S49" s="142"/>
      <c r="T49" s="130">
        <f t="shared" si="8"/>
        <v>0</v>
      </c>
      <c r="U49" s="142">
        <v>24</v>
      </c>
      <c r="V49" s="130">
        <f t="shared" si="9"/>
        <v>27</v>
      </c>
      <c r="W49" s="119"/>
      <c r="X49" s="122">
        <f t="shared" si="10"/>
        <v>0</v>
      </c>
      <c r="Y49" s="119">
        <v>27</v>
      </c>
      <c r="Z49" s="122">
        <f t="shared" si="11"/>
        <v>24</v>
      </c>
      <c r="AA49" s="147"/>
      <c r="AB49" s="124">
        <f t="shared" si="12"/>
        <v>0</v>
      </c>
      <c r="AC49" s="147"/>
      <c r="AD49" s="124">
        <f t="shared" si="13"/>
        <v>0</v>
      </c>
      <c r="AE49" s="148">
        <v>39</v>
      </c>
      <c r="AF49" s="126">
        <f t="shared" si="14"/>
        <v>12</v>
      </c>
      <c r="AG49" s="148">
        <v>24</v>
      </c>
      <c r="AH49" s="126">
        <f t="shared" si="15"/>
        <v>27</v>
      </c>
      <c r="AI49" s="150">
        <v>38</v>
      </c>
      <c r="AJ49" s="128">
        <f t="shared" si="16"/>
        <v>13</v>
      </c>
      <c r="AK49" s="150">
        <v>33</v>
      </c>
      <c r="AL49" s="128">
        <f t="shared" si="17"/>
        <v>18</v>
      </c>
      <c r="AM49" s="51">
        <f t="shared" si="18"/>
        <v>263</v>
      </c>
      <c r="AN49" s="139">
        <f t="shared" si="19"/>
        <v>263</v>
      </c>
      <c r="AO49" s="140">
        <f t="shared" si="20"/>
        <v>31</v>
      </c>
      <c r="AP49" s="145">
        <v>53</v>
      </c>
    </row>
    <row r="50" spans="1:42" ht="21" customHeight="1" x14ac:dyDescent="0.25">
      <c r="A50" s="45">
        <v>40</v>
      </c>
      <c r="B50" s="145">
        <v>55</v>
      </c>
      <c r="C50" s="144"/>
      <c r="D50" s="122">
        <f t="shared" si="0"/>
        <v>0</v>
      </c>
      <c r="E50" s="119"/>
      <c r="F50" s="122">
        <f t="shared" si="1"/>
        <v>0</v>
      </c>
      <c r="G50" s="141">
        <v>39</v>
      </c>
      <c r="H50" s="124">
        <f t="shared" si="2"/>
        <v>12</v>
      </c>
      <c r="I50" s="141">
        <v>33</v>
      </c>
      <c r="J50" s="124">
        <f t="shared" si="3"/>
        <v>18</v>
      </c>
      <c r="K50" s="143"/>
      <c r="L50" s="126">
        <f t="shared" si="4"/>
        <v>0</v>
      </c>
      <c r="M50" s="143"/>
      <c r="N50" s="126">
        <f t="shared" si="5"/>
        <v>0</v>
      </c>
      <c r="O50" s="153"/>
      <c r="P50" s="128">
        <f t="shared" si="6"/>
        <v>0</v>
      </c>
      <c r="Q50" s="153"/>
      <c r="R50" s="128">
        <f t="shared" si="7"/>
        <v>0</v>
      </c>
      <c r="S50" s="142">
        <v>31</v>
      </c>
      <c r="T50" s="130">
        <f t="shared" si="8"/>
        <v>20</v>
      </c>
      <c r="U50" s="142">
        <v>26</v>
      </c>
      <c r="V50" s="130">
        <f t="shared" si="9"/>
        <v>25</v>
      </c>
      <c r="W50" s="119"/>
      <c r="X50" s="122">
        <f t="shared" si="10"/>
        <v>0</v>
      </c>
      <c r="Y50" s="119"/>
      <c r="Z50" s="122">
        <f t="shared" si="11"/>
        <v>0</v>
      </c>
      <c r="AA50" s="147"/>
      <c r="AB50" s="124">
        <f t="shared" si="12"/>
        <v>0</v>
      </c>
      <c r="AC50" s="147"/>
      <c r="AD50" s="124">
        <f t="shared" si="13"/>
        <v>0</v>
      </c>
      <c r="AE50" s="148">
        <v>23</v>
      </c>
      <c r="AF50" s="126">
        <f t="shared" si="14"/>
        <v>28</v>
      </c>
      <c r="AG50" s="148">
        <v>39</v>
      </c>
      <c r="AH50" s="126">
        <f t="shared" si="15"/>
        <v>12</v>
      </c>
      <c r="AI50" s="150">
        <v>30</v>
      </c>
      <c r="AJ50" s="128">
        <f t="shared" si="16"/>
        <v>21</v>
      </c>
      <c r="AK50" s="150">
        <v>22</v>
      </c>
      <c r="AL50" s="128">
        <f t="shared" si="17"/>
        <v>29</v>
      </c>
      <c r="AM50" s="51">
        <f t="shared" si="18"/>
        <v>165</v>
      </c>
      <c r="AN50" s="139">
        <f t="shared" si="19"/>
        <v>165</v>
      </c>
      <c r="AO50" s="140">
        <f t="shared" si="20"/>
        <v>42</v>
      </c>
      <c r="AP50" s="145">
        <v>55</v>
      </c>
    </row>
    <row r="51" spans="1:42" ht="21" customHeight="1" x14ac:dyDescent="0.25">
      <c r="A51" s="45">
        <v>41</v>
      </c>
      <c r="B51" s="145">
        <v>56</v>
      </c>
      <c r="C51" s="144">
        <v>8</v>
      </c>
      <c r="D51" s="122">
        <f t="shared" si="0"/>
        <v>43</v>
      </c>
      <c r="E51" s="119">
        <v>4</v>
      </c>
      <c r="F51" s="122">
        <f t="shared" si="1"/>
        <v>48</v>
      </c>
      <c r="G51" s="141">
        <v>12</v>
      </c>
      <c r="H51" s="124">
        <f t="shared" si="2"/>
        <v>39</v>
      </c>
      <c r="I51" s="141">
        <v>16</v>
      </c>
      <c r="J51" s="124">
        <f t="shared" si="3"/>
        <v>35</v>
      </c>
      <c r="K51" s="143">
        <v>2</v>
      </c>
      <c r="L51" s="126">
        <f t="shared" si="4"/>
        <v>50</v>
      </c>
      <c r="M51" s="143">
        <v>3</v>
      </c>
      <c r="N51" s="126">
        <f t="shared" si="5"/>
        <v>48</v>
      </c>
      <c r="O51" s="153">
        <v>16</v>
      </c>
      <c r="P51" s="128">
        <f t="shared" si="6"/>
        <v>35</v>
      </c>
      <c r="Q51" s="153">
        <v>15</v>
      </c>
      <c r="R51" s="128">
        <f t="shared" si="7"/>
        <v>36</v>
      </c>
      <c r="S51" s="142">
        <v>11</v>
      </c>
      <c r="T51" s="130">
        <f t="shared" si="8"/>
        <v>40</v>
      </c>
      <c r="U51" s="142">
        <v>18</v>
      </c>
      <c r="V51" s="130">
        <f t="shared" si="9"/>
        <v>33</v>
      </c>
      <c r="W51" s="119">
        <v>8</v>
      </c>
      <c r="X51" s="122">
        <f t="shared" si="10"/>
        <v>43</v>
      </c>
      <c r="Y51" s="119">
        <v>7</v>
      </c>
      <c r="Z51" s="122">
        <f t="shared" si="11"/>
        <v>44</v>
      </c>
      <c r="AA51" s="147">
        <v>5</v>
      </c>
      <c r="AB51" s="124">
        <f t="shared" si="12"/>
        <v>46</v>
      </c>
      <c r="AC51" s="147">
        <v>10</v>
      </c>
      <c r="AD51" s="124">
        <f t="shared" si="13"/>
        <v>41</v>
      </c>
      <c r="AE51" s="148">
        <v>3</v>
      </c>
      <c r="AF51" s="126">
        <f t="shared" si="14"/>
        <v>48</v>
      </c>
      <c r="AG51" s="148">
        <v>4</v>
      </c>
      <c r="AH51" s="126">
        <f t="shared" si="15"/>
        <v>48</v>
      </c>
      <c r="AI51" s="150">
        <v>2</v>
      </c>
      <c r="AJ51" s="128">
        <f t="shared" si="16"/>
        <v>50</v>
      </c>
      <c r="AK51" s="150">
        <v>6</v>
      </c>
      <c r="AL51" s="128">
        <f t="shared" si="17"/>
        <v>46</v>
      </c>
      <c r="AM51" s="51">
        <f t="shared" si="18"/>
        <v>773</v>
      </c>
      <c r="AN51" s="139">
        <f t="shared" si="19"/>
        <v>773</v>
      </c>
      <c r="AO51" s="140">
        <f t="shared" si="20"/>
        <v>2</v>
      </c>
      <c r="AP51" s="145">
        <v>56</v>
      </c>
    </row>
    <row r="52" spans="1:42" ht="21" customHeight="1" x14ac:dyDescent="0.25">
      <c r="A52" s="45">
        <v>42</v>
      </c>
      <c r="B52" s="145">
        <v>58</v>
      </c>
      <c r="C52" s="144">
        <v>16</v>
      </c>
      <c r="D52" s="122">
        <f t="shared" si="0"/>
        <v>35</v>
      </c>
      <c r="E52" s="119">
        <v>41</v>
      </c>
      <c r="F52" s="122">
        <f t="shared" si="1"/>
        <v>10</v>
      </c>
      <c r="G52" s="141"/>
      <c r="H52" s="124">
        <f t="shared" si="2"/>
        <v>0</v>
      </c>
      <c r="I52" s="141"/>
      <c r="J52" s="124">
        <f t="shared" si="3"/>
        <v>0</v>
      </c>
      <c r="K52" s="143"/>
      <c r="L52" s="126">
        <f t="shared" si="4"/>
        <v>0</v>
      </c>
      <c r="M52" s="143"/>
      <c r="N52" s="126">
        <f t="shared" si="5"/>
        <v>0</v>
      </c>
      <c r="O52" s="153"/>
      <c r="P52" s="128">
        <f t="shared" si="6"/>
        <v>0</v>
      </c>
      <c r="Q52" s="153"/>
      <c r="R52" s="128">
        <f t="shared" si="7"/>
        <v>0</v>
      </c>
      <c r="S52" s="142"/>
      <c r="T52" s="130">
        <f t="shared" si="8"/>
        <v>0</v>
      </c>
      <c r="U52" s="142"/>
      <c r="V52" s="130">
        <f t="shared" si="9"/>
        <v>0</v>
      </c>
      <c r="W52" s="119"/>
      <c r="X52" s="122">
        <f t="shared" si="10"/>
        <v>0</v>
      </c>
      <c r="Y52" s="119"/>
      <c r="Z52" s="122">
        <f t="shared" si="11"/>
        <v>0</v>
      </c>
      <c r="AA52" s="147"/>
      <c r="AB52" s="124">
        <f t="shared" si="12"/>
        <v>0</v>
      </c>
      <c r="AC52" s="147"/>
      <c r="AD52" s="124">
        <f t="shared" si="13"/>
        <v>0</v>
      </c>
      <c r="AE52" s="148"/>
      <c r="AF52" s="126">
        <f t="shared" si="14"/>
        <v>0</v>
      </c>
      <c r="AG52" s="148"/>
      <c r="AH52" s="126">
        <f t="shared" si="15"/>
        <v>0</v>
      </c>
      <c r="AI52" s="150"/>
      <c r="AJ52" s="128">
        <f t="shared" si="16"/>
        <v>0</v>
      </c>
      <c r="AK52" s="150"/>
      <c r="AL52" s="128">
        <f t="shared" si="17"/>
        <v>0</v>
      </c>
      <c r="AM52" s="51">
        <f t="shared" si="18"/>
        <v>45</v>
      </c>
      <c r="AN52" s="139">
        <f t="shared" si="19"/>
        <v>45</v>
      </c>
      <c r="AO52" s="140">
        <f t="shared" si="20"/>
        <v>47</v>
      </c>
      <c r="AP52" s="145">
        <v>58</v>
      </c>
    </row>
    <row r="53" spans="1:42" ht="21" customHeight="1" x14ac:dyDescent="0.25">
      <c r="A53" s="45">
        <v>43</v>
      </c>
      <c r="B53" s="145">
        <v>59</v>
      </c>
      <c r="C53" s="144">
        <v>41</v>
      </c>
      <c r="D53" s="122">
        <f t="shared" si="0"/>
        <v>10</v>
      </c>
      <c r="E53" s="119">
        <v>40</v>
      </c>
      <c r="F53" s="122">
        <f t="shared" si="1"/>
        <v>11</v>
      </c>
      <c r="G53" s="141">
        <v>14</v>
      </c>
      <c r="H53" s="124">
        <f t="shared" si="2"/>
        <v>37</v>
      </c>
      <c r="I53" s="141">
        <v>27</v>
      </c>
      <c r="J53" s="124">
        <f t="shared" si="3"/>
        <v>24</v>
      </c>
      <c r="K53" s="143"/>
      <c r="L53" s="126">
        <f t="shared" si="4"/>
        <v>0</v>
      </c>
      <c r="M53" s="143"/>
      <c r="N53" s="126">
        <f t="shared" si="5"/>
        <v>0</v>
      </c>
      <c r="O53" s="153"/>
      <c r="P53" s="128">
        <f t="shared" si="6"/>
        <v>0</v>
      </c>
      <c r="Q53" s="153"/>
      <c r="R53" s="128">
        <f t="shared" si="7"/>
        <v>0</v>
      </c>
      <c r="S53" s="142">
        <v>23</v>
      </c>
      <c r="T53" s="130">
        <f t="shared" si="8"/>
        <v>28</v>
      </c>
      <c r="U53" s="142"/>
      <c r="V53" s="130">
        <f t="shared" si="9"/>
        <v>0</v>
      </c>
      <c r="W53" s="119"/>
      <c r="X53" s="122">
        <f t="shared" si="10"/>
        <v>0</v>
      </c>
      <c r="Y53" s="119"/>
      <c r="Z53" s="122">
        <f t="shared" si="11"/>
        <v>0</v>
      </c>
      <c r="AA53" s="147"/>
      <c r="AB53" s="124">
        <f t="shared" si="12"/>
        <v>0</v>
      </c>
      <c r="AC53" s="147"/>
      <c r="AD53" s="124">
        <f t="shared" si="13"/>
        <v>0</v>
      </c>
      <c r="AE53" s="148">
        <v>19</v>
      </c>
      <c r="AF53" s="126">
        <f t="shared" si="14"/>
        <v>32</v>
      </c>
      <c r="AG53" s="148">
        <v>25</v>
      </c>
      <c r="AH53" s="126">
        <f t="shared" si="15"/>
        <v>26</v>
      </c>
      <c r="AI53" s="150"/>
      <c r="AJ53" s="128">
        <f t="shared" si="16"/>
        <v>0</v>
      </c>
      <c r="AK53" s="150">
        <v>23</v>
      </c>
      <c r="AL53" s="128">
        <f t="shared" si="17"/>
        <v>28</v>
      </c>
      <c r="AM53" s="51">
        <f t="shared" si="18"/>
        <v>196</v>
      </c>
      <c r="AN53" s="139">
        <f t="shared" si="19"/>
        <v>196</v>
      </c>
      <c r="AO53" s="140">
        <f t="shared" si="20"/>
        <v>41</v>
      </c>
      <c r="AP53" s="145">
        <v>59</v>
      </c>
    </row>
    <row r="54" spans="1:42" ht="21" customHeight="1" x14ac:dyDescent="0.25">
      <c r="A54" s="45">
        <v>44</v>
      </c>
      <c r="B54" s="145">
        <v>63</v>
      </c>
      <c r="C54" s="144">
        <v>32</v>
      </c>
      <c r="D54" s="122">
        <f t="shared" si="0"/>
        <v>19</v>
      </c>
      <c r="E54" s="154">
        <v>18</v>
      </c>
      <c r="F54" s="122">
        <f t="shared" si="1"/>
        <v>33</v>
      </c>
      <c r="G54" s="141"/>
      <c r="H54" s="124">
        <f t="shared" si="2"/>
        <v>0</v>
      </c>
      <c r="I54" s="141"/>
      <c r="J54" s="124">
        <f t="shared" si="3"/>
        <v>0</v>
      </c>
      <c r="K54" s="143"/>
      <c r="L54" s="126">
        <f t="shared" si="4"/>
        <v>0</v>
      </c>
      <c r="M54" s="143"/>
      <c r="N54" s="126">
        <f t="shared" si="5"/>
        <v>0</v>
      </c>
      <c r="O54" s="153"/>
      <c r="P54" s="128">
        <f t="shared" si="6"/>
        <v>0</v>
      </c>
      <c r="Q54" s="153"/>
      <c r="R54" s="128">
        <f t="shared" si="7"/>
        <v>0</v>
      </c>
      <c r="S54" s="142"/>
      <c r="T54" s="130">
        <f t="shared" si="8"/>
        <v>0</v>
      </c>
      <c r="U54" s="142"/>
      <c r="V54" s="130">
        <f t="shared" si="9"/>
        <v>0</v>
      </c>
      <c r="W54" s="119"/>
      <c r="X54" s="122">
        <f t="shared" si="10"/>
        <v>0</v>
      </c>
      <c r="Y54" s="119"/>
      <c r="Z54" s="122">
        <f t="shared" si="11"/>
        <v>0</v>
      </c>
      <c r="AA54" s="147"/>
      <c r="AB54" s="124">
        <f t="shared" si="12"/>
        <v>0</v>
      </c>
      <c r="AC54" s="147"/>
      <c r="AD54" s="124">
        <f t="shared" si="13"/>
        <v>0</v>
      </c>
      <c r="AE54" s="148"/>
      <c r="AF54" s="126">
        <f t="shared" si="14"/>
        <v>0</v>
      </c>
      <c r="AG54" s="148"/>
      <c r="AH54" s="126">
        <f t="shared" si="15"/>
        <v>0</v>
      </c>
      <c r="AI54" s="150"/>
      <c r="AJ54" s="128">
        <f t="shared" si="16"/>
        <v>0</v>
      </c>
      <c r="AK54" s="150"/>
      <c r="AL54" s="128">
        <f t="shared" si="17"/>
        <v>0</v>
      </c>
      <c r="AM54" s="51">
        <f t="shared" si="18"/>
        <v>52</v>
      </c>
      <c r="AN54" s="139">
        <f t="shared" si="19"/>
        <v>52</v>
      </c>
      <c r="AO54" s="140">
        <f t="shared" si="20"/>
        <v>46</v>
      </c>
      <c r="AP54" s="145">
        <v>63</v>
      </c>
    </row>
    <row r="55" spans="1:42" ht="21" customHeight="1" x14ac:dyDescent="0.25">
      <c r="A55" s="45">
        <v>45</v>
      </c>
      <c r="B55" s="145">
        <v>67</v>
      </c>
      <c r="C55" s="144">
        <v>33</v>
      </c>
      <c r="D55" s="122">
        <f t="shared" si="0"/>
        <v>18</v>
      </c>
      <c r="E55" s="154">
        <v>34</v>
      </c>
      <c r="F55" s="122">
        <f t="shared" si="1"/>
        <v>17</v>
      </c>
      <c r="G55" s="141">
        <v>20</v>
      </c>
      <c r="H55" s="124">
        <f t="shared" si="2"/>
        <v>31</v>
      </c>
      <c r="I55" s="141">
        <v>14</v>
      </c>
      <c r="J55" s="124">
        <f t="shared" si="3"/>
        <v>37</v>
      </c>
      <c r="K55" s="143"/>
      <c r="L55" s="126">
        <f t="shared" si="4"/>
        <v>0</v>
      </c>
      <c r="M55" s="143"/>
      <c r="N55" s="126">
        <f t="shared" si="5"/>
        <v>0</v>
      </c>
      <c r="O55" s="153"/>
      <c r="P55" s="128">
        <f t="shared" si="6"/>
        <v>0</v>
      </c>
      <c r="Q55" s="153"/>
      <c r="R55" s="128">
        <f t="shared" si="7"/>
        <v>0</v>
      </c>
      <c r="S55" s="142"/>
      <c r="T55" s="130">
        <f t="shared" si="8"/>
        <v>0</v>
      </c>
      <c r="U55" s="142">
        <v>5</v>
      </c>
      <c r="V55" s="130">
        <f t="shared" si="9"/>
        <v>46</v>
      </c>
      <c r="W55" s="119"/>
      <c r="X55" s="122">
        <f t="shared" si="10"/>
        <v>0</v>
      </c>
      <c r="Y55" s="119"/>
      <c r="Z55" s="122">
        <f t="shared" si="11"/>
        <v>0</v>
      </c>
      <c r="AA55" s="147"/>
      <c r="AB55" s="124">
        <f t="shared" si="12"/>
        <v>0</v>
      </c>
      <c r="AC55" s="147"/>
      <c r="AD55" s="124">
        <f t="shared" si="13"/>
        <v>0</v>
      </c>
      <c r="AE55" s="148"/>
      <c r="AF55" s="126">
        <f t="shared" si="14"/>
        <v>0</v>
      </c>
      <c r="AG55" s="148">
        <v>8</v>
      </c>
      <c r="AH55" s="126">
        <f t="shared" si="15"/>
        <v>43</v>
      </c>
      <c r="AI55" s="150">
        <v>28</v>
      </c>
      <c r="AJ55" s="128">
        <f t="shared" si="16"/>
        <v>23</v>
      </c>
      <c r="AK55" s="150">
        <v>41</v>
      </c>
      <c r="AL55" s="128">
        <f t="shared" si="17"/>
        <v>10</v>
      </c>
      <c r="AM55" s="51">
        <f t="shared" si="18"/>
        <v>225</v>
      </c>
      <c r="AN55" s="139">
        <f t="shared" si="19"/>
        <v>225</v>
      </c>
      <c r="AO55" s="140">
        <f t="shared" si="20"/>
        <v>36</v>
      </c>
      <c r="AP55" s="145">
        <v>67</v>
      </c>
    </row>
    <row r="56" spans="1:42" ht="21" customHeight="1" x14ac:dyDescent="0.25">
      <c r="A56" s="45">
        <v>46</v>
      </c>
      <c r="B56" s="145">
        <v>75</v>
      </c>
      <c r="C56" s="144">
        <v>28</v>
      </c>
      <c r="D56" s="122">
        <f t="shared" si="0"/>
        <v>23</v>
      </c>
      <c r="E56" s="154">
        <v>28</v>
      </c>
      <c r="F56" s="122">
        <f t="shared" si="1"/>
        <v>23</v>
      </c>
      <c r="G56" s="141">
        <v>42</v>
      </c>
      <c r="H56" s="124">
        <f t="shared" si="2"/>
        <v>9</v>
      </c>
      <c r="I56" s="141">
        <v>3</v>
      </c>
      <c r="J56" s="124">
        <f t="shared" si="3"/>
        <v>48</v>
      </c>
      <c r="K56" s="143">
        <v>10</v>
      </c>
      <c r="L56" s="126">
        <f t="shared" si="4"/>
        <v>41</v>
      </c>
      <c r="M56" s="143">
        <v>15</v>
      </c>
      <c r="N56" s="126">
        <f t="shared" si="5"/>
        <v>36</v>
      </c>
      <c r="O56" s="153">
        <v>14</v>
      </c>
      <c r="P56" s="128">
        <f t="shared" si="6"/>
        <v>37</v>
      </c>
      <c r="Q56" s="153">
        <v>14</v>
      </c>
      <c r="R56" s="128">
        <f t="shared" si="7"/>
        <v>37</v>
      </c>
      <c r="S56" s="142">
        <v>24</v>
      </c>
      <c r="T56" s="130">
        <f t="shared" si="8"/>
        <v>27</v>
      </c>
      <c r="U56" s="142">
        <v>35</v>
      </c>
      <c r="V56" s="130">
        <f t="shared" si="9"/>
        <v>16</v>
      </c>
      <c r="W56" s="119">
        <v>27</v>
      </c>
      <c r="X56" s="122">
        <f t="shared" si="10"/>
        <v>24</v>
      </c>
      <c r="Y56" s="119">
        <v>9</v>
      </c>
      <c r="Z56" s="122">
        <f t="shared" si="11"/>
        <v>42</v>
      </c>
      <c r="AA56" s="147"/>
      <c r="AB56" s="124">
        <f t="shared" si="12"/>
        <v>0</v>
      </c>
      <c r="AC56" s="147">
        <v>7</v>
      </c>
      <c r="AD56" s="124">
        <f t="shared" si="13"/>
        <v>44</v>
      </c>
      <c r="AE56" s="148">
        <v>26</v>
      </c>
      <c r="AF56" s="126">
        <f t="shared" si="14"/>
        <v>25</v>
      </c>
      <c r="AG56" s="148">
        <v>32</v>
      </c>
      <c r="AH56" s="126">
        <f t="shared" si="15"/>
        <v>19</v>
      </c>
      <c r="AI56" s="150">
        <v>35</v>
      </c>
      <c r="AJ56" s="128">
        <f t="shared" si="16"/>
        <v>16</v>
      </c>
      <c r="AK56" s="150">
        <v>27</v>
      </c>
      <c r="AL56" s="128">
        <f t="shared" si="17"/>
        <v>24</v>
      </c>
      <c r="AM56" s="51">
        <f t="shared" si="18"/>
        <v>491</v>
      </c>
      <c r="AN56" s="139">
        <f t="shared" si="19"/>
        <v>491</v>
      </c>
      <c r="AO56" s="140">
        <f t="shared" si="20"/>
        <v>15</v>
      </c>
      <c r="AP56" s="145">
        <v>75</v>
      </c>
    </row>
    <row r="57" spans="1:42" ht="21" customHeight="1" x14ac:dyDescent="0.25">
      <c r="A57" s="45">
        <v>47</v>
      </c>
      <c r="B57" s="146" t="s">
        <v>451</v>
      </c>
      <c r="C57" s="144">
        <v>20</v>
      </c>
      <c r="D57" s="122">
        <f t="shared" si="0"/>
        <v>31</v>
      </c>
      <c r="E57" s="154">
        <v>15</v>
      </c>
      <c r="F57" s="122">
        <f t="shared" si="1"/>
        <v>36</v>
      </c>
      <c r="G57" s="141">
        <v>31</v>
      </c>
      <c r="H57" s="124">
        <f t="shared" si="2"/>
        <v>20</v>
      </c>
      <c r="I57" s="141">
        <v>29</v>
      </c>
      <c r="J57" s="124">
        <f t="shared" si="3"/>
        <v>22</v>
      </c>
      <c r="K57" s="143"/>
      <c r="L57" s="126">
        <f t="shared" si="4"/>
        <v>0</v>
      </c>
      <c r="M57" s="143">
        <v>5</v>
      </c>
      <c r="N57" s="126">
        <f t="shared" si="5"/>
        <v>46</v>
      </c>
      <c r="O57" s="153">
        <v>5</v>
      </c>
      <c r="P57" s="128">
        <f t="shared" si="6"/>
        <v>46</v>
      </c>
      <c r="Q57" s="153"/>
      <c r="R57" s="128">
        <f t="shared" si="7"/>
        <v>0</v>
      </c>
      <c r="S57" s="142"/>
      <c r="T57" s="130">
        <f t="shared" si="8"/>
        <v>0</v>
      </c>
      <c r="U57" s="142"/>
      <c r="V57" s="130">
        <f t="shared" si="9"/>
        <v>0</v>
      </c>
      <c r="W57" s="119">
        <v>15</v>
      </c>
      <c r="X57" s="122">
        <f t="shared" si="10"/>
        <v>36</v>
      </c>
      <c r="Y57" s="119">
        <v>22</v>
      </c>
      <c r="Z57" s="122">
        <f t="shared" si="11"/>
        <v>29</v>
      </c>
      <c r="AA57" s="147">
        <v>3</v>
      </c>
      <c r="AB57" s="124">
        <f t="shared" si="12"/>
        <v>48</v>
      </c>
      <c r="AC57" s="147">
        <v>4</v>
      </c>
      <c r="AD57" s="124">
        <f t="shared" si="13"/>
        <v>48</v>
      </c>
      <c r="AE57" s="148">
        <v>20</v>
      </c>
      <c r="AF57" s="126">
        <f t="shared" si="14"/>
        <v>31</v>
      </c>
      <c r="AG57" s="148">
        <v>41</v>
      </c>
      <c r="AH57" s="126">
        <f t="shared" si="15"/>
        <v>10</v>
      </c>
      <c r="AI57" s="150">
        <v>15</v>
      </c>
      <c r="AJ57" s="128">
        <f t="shared" si="16"/>
        <v>36</v>
      </c>
      <c r="AK57" s="150">
        <v>34</v>
      </c>
      <c r="AL57" s="128">
        <f t="shared" si="17"/>
        <v>17</v>
      </c>
      <c r="AM57" s="51">
        <f t="shared" si="18"/>
        <v>456</v>
      </c>
      <c r="AN57" s="139">
        <f t="shared" si="19"/>
        <v>456</v>
      </c>
      <c r="AO57" s="140">
        <f t="shared" si="20"/>
        <v>17</v>
      </c>
      <c r="AP57" s="146" t="s">
        <v>451</v>
      </c>
    </row>
    <row r="58" spans="1:42" ht="21" customHeight="1" x14ac:dyDescent="0.25">
      <c r="A58" s="45">
        <v>48</v>
      </c>
      <c r="B58" s="146" t="s">
        <v>450</v>
      </c>
      <c r="C58" s="144"/>
      <c r="D58" s="122">
        <f t="shared" si="0"/>
        <v>0</v>
      </c>
      <c r="E58" s="154"/>
      <c r="F58" s="122">
        <f t="shared" si="1"/>
        <v>0</v>
      </c>
      <c r="G58" s="141"/>
      <c r="H58" s="124">
        <f t="shared" si="2"/>
        <v>0</v>
      </c>
      <c r="I58" s="141"/>
      <c r="J58" s="124">
        <f t="shared" si="3"/>
        <v>0</v>
      </c>
      <c r="K58" s="143"/>
      <c r="L58" s="126">
        <f t="shared" si="4"/>
        <v>0</v>
      </c>
      <c r="M58" s="143"/>
      <c r="N58" s="126">
        <f t="shared" si="5"/>
        <v>0</v>
      </c>
      <c r="O58" s="153"/>
      <c r="P58" s="128">
        <f t="shared" si="6"/>
        <v>0</v>
      </c>
      <c r="Q58" s="153"/>
      <c r="R58" s="128">
        <f t="shared" si="7"/>
        <v>0</v>
      </c>
      <c r="S58" s="142"/>
      <c r="T58" s="130">
        <f t="shared" si="8"/>
        <v>0</v>
      </c>
      <c r="U58" s="142"/>
      <c r="V58" s="130">
        <f t="shared" si="9"/>
        <v>0</v>
      </c>
      <c r="W58" s="119"/>
      <c r="X58" s="122">
        <f t="shared" si="10"/>
        <v>0</v>
      </c>
      <c r="Y58" s="119"/>
      <c r="Z58" s="122">
        <f t="shared" si="11"/>
        <v>0</v>
      </c>
      <c r="AA58" s="147"/>
      <c r="AB58" s="124">
        <f t="shared" si="12"/>
        <v>0</v>
      </c>
      <c r="AC58" s="147"/>
      <c r="AD58" s="124">
        <f t="shared" si="13"/>
        <v>0</v>
      </c>
      <c r="AE58" s="148"/>
      <c r="AF58" s="126">
        <f t="shared" si="14"/>
        <v>0</v>
      </c>
      <c r="AG58" s="148"/>
      <c r="AH58" s="126">
        <f t="shared" si="15"/>
        <v>0</v>
      </c>
      <c r="AI58" s="150"/>
      <c r="AJ58" s="128">
        <f t="shared" si="16"/>
        <v>0</v>
      </c>
      <c r="AK58" s="150"/>
      <c r="AL58" s="128">
        <f t="shared" si="17"/>
        <v>0</v>
      </c>
      <c r="AM58" s="51">
        <f t="shared" si="18"/>
        <v>0</v>
      </c>
      <c r="AN58" s="139">
        <f t="shared" si="19"/>
        <v>0</v>
      </c>
      <c r="AO58" s="140">
        <f t="shared" si="20"/>
        <v>48</v>
      </c>
      <c r="AP58" s="146" t="s">
        <v>450</v>
      </c>
    </row>
    <row r="76" spans="18:18" x14ac:dyDescent="0.25">
      <c r="R76" s="138"/>
    </row>
  </sheetData>
  <sheetProtection sheet="1" objects="1" scenarios="1"/>
  <autoFilter ref="A10:AP58">
    <sortState ref="A11:AP58">
      <sortCondition ref="B10:B58"/>
    </sortState>
  </autoFilter>
  <mergeCells count="72">
    <mergeCell ref="A1:AO1"/>
    <mergeCell ref="A2:AO2"/>
    <mergeCell ref="A3:AO3"/>
    <mergeCell ref="A6:A9"/>
    <mergeCell ref="B6:B9"/>
    <mergeCell ref="C6:F6"/>
    <mergeCell ref="G6:J6"/>
    <mergeCell ref="K6:N6"/>
    <mergeCell ref="O6:R6"/>
    <mergeCell ref="S6:V6"/>
    <mergeCell ref="AN6:AN9"/>
    <mergeCell ref="AE7:AF7"/>
    <mergeCell ref="AG7:AH7"/>
    <mergeCell ref="AI7:AJ7"/>
    <mergeCell ref="AK7:AL7"/>
    <mergeCell ref="AC7:AD7"/>
    <mergeCell ref="AO6:AO9"/>
    <mergeCell ref="AP6:AP9"/>
    <mergeCell ref="C7:D7"/>
    <mergeCell ref="E7:F7"/>
    <mergeCell ref="G7:H7"/>
    <mergeCell ref="I7:J7"/>
    <mergeCell ref="K7:L7"/>
    <mergeCell ref="M7:N7"/>
    <mergeCell ref="O7:P7"/>
    <mergeCell ref="Q7:R7"/>
    <mergeCell ref="W6:Z6"/>
    <mergeCell ref="AA6:AD6"/>
    <mergeCell ref="AE6:AH6"/>
    <mergeCell ref="AI6:AL6"/>
    <mergeCell ref="AM6:AM9"/>
    <mergeCell ref="S7:T7"/>
    <mergeCell ref="U7:V7"/>
    <mergeCell ref="W7:X7"/>
    <mergeCell ref="Y7:Z7"/>
    <mergeCell ref="AA7:AB7"/>
    <mergeCell ref="N8:N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Z8:Z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AL8:AL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</mergeCells>
  <pageMargins left="0.19685039370078741" right="0.19685039370078741" top="0.19685039370078741" bottom="0.19685039370078741" header="0.31496062992125984" footer="0.31496062992125984"/>
  <pageSetup paperSize="9" scale="43" fitToHeight="0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K4"/>
  <sheetViews>
    <sheetView workbookViewId="0">
      <selection activeCell="F11" sqref="F11"/>
    </sheetView>
  </sheetViews>
  <sheetFormatPr defaultRowHeight="15" x14ac:dyDescent="0.25"/>
  <cols>
    <col min="2" max="2" width="19.140625" customWidth="1"/>
    <col min="3" max="3" width="11.5703125" customWidth="1"/>
    <col min="4" max="4" width="14.28515625" customWidth="1"/>
  </cols>
  <sheetData>
    <row r="2" spans="2:11" ht="18" customHeight="1" x14ac:dyDescent="0.25">
      <c r="B2" s="14" t="s">
        <v>3</v>
      </c>
      <c r="C2" s="212"/>
    </row>
    <row r="3" spans="2:11" ht="24.95" customHeight="1" x14ac:dyDescent="0.25">
      <c r="B3" s="214">
        <v>45</v>
      </c>
      <c r="C3" s="213"/>
      <c r="D3" s="261" t="s">
        <v>511</v>
      </c>
      <c r="E3" s="261"/>
      <c r="F3" s="261"/>
      <c r="G3" s="261"/>
      <c r="H3" s="261"/>
      <c r="I3" s="261"/>
      <c r="J3" s="261"/>
      <c r="K3" s="261"/>
    </row>
    <row r="4" spans="2:11" ht="24.95" customHeight="1" x14ac:dyDescent="0.25">
      <c r="B4" s="215">
        <v>15</v>
      </c>
      <c r="C4" s="212"/>
      <c r="D4" s="261" t="s">
        <v>512</v>
      </c>
      <c r="E4" s="261"/>
      <c r="F4" s="261"/>
      <c r="G4" s="261"/>
      <c r="H4" s="261"/>
      <c r="I4" s="261"/>
      <c r="J4" s="261"/>
      <c r="K4" s="261"/>
    </row>
  </sheetData>
  <mergeCells count="2">
    <mergeCell ref="D3:K3"/>
    <mergeCell ref="D4:K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AP58"/>
  <sheetViews>
    <sheetView tabSelected="1" zoomScale="60" zoomScaleNormal="60" workbookViewId="0">
      <selection activeCell="A3" sqref="A3:AO3"/>
    </sheetView>
  </sheetViews>
  <sheetFormatPr defaultRowHeight="15" x14ac:dyDescent="0.25"/>
  <cols>
    <col min="1" max="1" width="4.7109375" style="39" customWidth="1"/>
    <col min="2" max="2" width="7.42578125" style="39" customWidth="1"/>
    <col min="3" max="3" width="7.7109375" style="39" customWidth="1"/>
    <col min="4" max="4" width="7.7109375" customWidth="1"/>
    <col min="5" max="5" width="7.7109375" style="39" customWidth="1"/>
    <col min="6" max="6" width="7.7109375" customWidth="1"/>
    <col min="7" max="7" width="7.7109375" style="39" customWidth="1"/>
    <col min="8" max="8" width="7.7109375" customWidth="1"/>
    <col min="9" max="9" width="7.7109375" style="39" customWidth="1"/>
    <col min="10" max="10" width="7.7109375" customWidth="1"/>
    <col min="11" max="11" width="7.7109375" style="207" customWidth="1"/>
    <col min="12" max="12" width="7.7109375" style="208" customWidth="1"/>
    <col min="13" max="13" width="7.7109375" style="207" customWidth="1"/>
    <col min="14" max="14" width="7.7109375" style="208" customWidth="1"/>
    <col min="15" max="15" width="7.7109375" style="207" customWidth="1"/>
    <col min="16" max="16" width="7.7109375" style="208" customWidth="1"/>
    <col min="17" max="17" width="7.7109375" style="207" customWidth="1"/>
    <col min="18" max="18" width="7.7109375" style="208" customWidth="1"/>
    <col min="19" max="19" width="7.7109375" style="207" customWidth="1"/>
    <col min="20" max="20" width="7.7109375" style="208" customWidth="1"/>
    <col min="21" max="21" width="7.7109375" style="207" customWidth="1"/>
    <col min="22" max="22" width="7.7109375" style="208" customWidth="1"/>
    <col min="23" max="23" width="7.7109375" style="207" customWidth="1"/>
    <col min="24" max="24" width="7.7109375" style="208" customWidth="1"/>
    <col min="25" max="25" width="7.7109375" style="207" customWidth="1"/>
    <col min="26" max="26" width="7.7109375" style="208" customWidth="1"/>
    <col min="27" max="27" width="7.7109375" style="39" customWidth="1"/>
    <col min="28" max="28" width="7.7109375" customWidth="1"/>
    <col min="29" max="29" width="7.7109375" style="39" customWidth="1"/>
    <col min="30" max="30" width="7.7109375" customWidth="1"/>
    <col min="31" max="31" width="7.7109375" style="39" customWidth="1"/>
    <col min="32" max="32" width="7.7109375" customWidth="1"/>
    <col min="33" max="33" width="7.7109375" style="39" customWidth="1"/>
    <col min="34" max="34" width="7.7109375" customWidth="1"/>
    <col min="35" max="35" width="7.7109375" style="39" customWidth="1"/>
    <col min="36" max="36" width="7.7109375" customWidth="1"/>
    <col min="37" max="37" width="7.7109375" style="39" customWidth="1"/>
    <col min="38" max="38" width="7.7109375" customWidth="1"/>
    <col min="39" max="39" width="12.7109375" hidden="1" customWidth="1"/>
    <col min="40" max="40" width="10.85546875" customWidth="1"/>
    <col min="41" max="41" width="10.5703125" customWidth="1"/>
  </cols>
  <sheetData>
    <row r="1" spans="1:42" x14ac:dyDescent="0.25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</row>
    <row r="2" spans="1:42" x14ac:dyDescent="0.25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</row>
    <row r="3" spans="1:42" ht="24" customHeight="1" x14ac:dyDescent="0.35">
      <c r="A3" s="252" t="s">
        <v>470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</row>
    <row r="4" spans="1:42" ht="24" customHeight="1" x14ac:dyDescent="0.3">
      <c r="A4" s="210"/>
      <c r="B4" s="210"/>
      <c r="C4" s="210"/>
      <c r="D4" s="210"/>
      <c r="E4" s="137"/>
      <c r="F4" s="137"/>
      <c r="G4" s="137"/>
      <c r="H4" s="137"/>
      <c r="I4" s="137"/>
      <c r="J4" s="137"/>
      <c r="K4" s="276" t="s">
        <v>510</v>
      </c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10"/>
      <c r="AG4" s="210"/>
      <c r="AH4" s="210"/>
      <c r="AI4" s="210"/>
      <c r="AJ4" s="210"/>
      <c r="AK4" s="210"/>
      <c r="AL4" s="210"/>
      <c r="AM4" s="210"/>
      <c r="AN4" s="210"/>
      <c r="AO4" s="210"/>
    </row>
    <row r="5" spans="1:42" ht="19.5" customHeight="1" x14ac:dyDescent="0.2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</row>
    <row r="6" spans="1:42" ht="57" customHeight="1" x14ac:dyDescent="0.25">
      <c r="A6" s="226" t="s">
        <v>56</v>
      </c>
      <c r="B6" s="226" t="s">
        <v>41</v>
      </c>
      <c r="C6" s="237" t="s">
        <v>473</v>
      </c>
      <c r="D6" s="237"/>
      <c r="E6" s="237"/>
      <c r="F6" s="237"/>
      <c r="G6" s="238" t="s">
        <v>472</v>
      </c>
      <c r="H6" s="238"/>
      <c r="I6" s="238"/>
      <c r="J6" s="238"/>
      <c r="K6" s="273" t="s">
        <v>478</v>
      </c>
      <c r="L6" s="273"/>
      <c r="M6" s="273"/>
      <c r="N6" s="273"/>
      <c r="O6" s="274" t="s">
        <v>480</v>
      </c>
      <c r="P6" s="274"/>
      <c r="Q6" s="274"/>
      <c r="R6" s="274"/>
      <c r="S6" s="275" t="s">
        <v>479</v>
      </c>
      <c r="T6" s="275"/>
      <c r="U6" s="275"/>
      <c r="V6" s="275"/>
      <c r="W6" s="272" t="s">
        <v>481</v>
      </c>
      <c r="X6" s="272"/>
      <c r="Y6" s="272"/>
      <c r="Z6" s="272"/>
      <c r="AA6" s="238" t="s">
        <v>482</v>
      </c>
      <c r="AB6" s="238"/>
      <c r="AC6" s="238"/>
      <c r="AD6" s="238"/>
      <c r="AE6" s="239" t="s">
        <v>483</v>
      </c>
      <c r="AF6" s="239"/>
      <c r="AG6" s="239"/>
      <c r="AH6" s="239"/>
      <c r="AI6" s="229" t="s">
        <v>508</v>
      </c>
      <c r="AJ6" s="229"/>
      <c r="AK6" s="229"/>
      <c r="AL6" s="229"/>
      <c r="AM6" s="227" t="s">
        <v>24</v>
      </c>
      <c r="AN6" s="258" t="s">
        <v>509</v>
      </c>
      <c r="AO6" s="255" t="s">
        <v>27</v>
      </c>
      <c r="AP6" s="225" t="s">
        <v>41</v>
      </c>
    </row>
    <row r="7" spans="1:42" ht="28.5" customHeight="1" x14ac:dyDescent="0.25">
      <c r="A7" s="226"/>
      <c r="B7" s="226"/>
      <c r="C7" s="244" t="s">
        <v>444</v>
      </c>
      <c r="D7" s="244"/>
      <c r="E7" s="244" t="s">
        <v>445</v>
      </c>
      <c r="F7" s="244"/>
      <c r="G7" s="233" t="s">
        <v>444</v>
      </c>
      <c r="H7" s="233"/>
      <c r="I7" s="233" t="s">
        <v>445</v>
      </c>
      <c r="J7" s="233"/>
      <c r="K7" s="270" t="s">
        <v>444</v>
      </c>
      <c r="L7" s="270"/>
      <c r="M7" s="270" t="s">
        <v>445</v>
      </c>
      <c r="N7" s="270"/>
      <c r="O7" s="271" t="s">
        <v>444</v>
      </c>
      <c r="P7" s="271"/>
      <c r="Q7" s="271" t="s">
        <v>445</v>
      </c>
      <c r="R7" s="271"/>
      <c r="S7" s="269" t="s">
        <v>444</v>
      </c>
      <c r="T7" s="269"/>
      <c r="U7" s="269" t="s">
        <v>445</v>
      </c>
      <c r="V7" s="269"/>
      <c r="W7" s="243" t="s">
        <v>444</v>
      </c>
      <c r="X7" s="243"/>
      <c r="Y7" s="243" t="s">
        <v>445</v>
      </c>
      <c r="Z7" s="243"/>
      <c r="AA7" s="233" t="s">
        <v>444</v>
      </c>
      <c r="AB7" s="233"/>
      <c r="AC7" s="233" t="s">
        <v>445</v>
      </c>
      <c r="AD7" s="233"/>
      <c r="AE7" s="240" t="s">
        <v>444</v>
      </c>
      <c r="AF7" s="240"/>
      <c r="AG7" s="240" t="s">
        <v>445</v>
      </c>
      <c r="AH7" s="240"/>
      <c r="AI7" s="230" t="s">
        <v>444</v>
      </c>
      <c r="AJ7" s="230"/>
      <c r="AK7" s="230" t="s">
        <v>445</v>
      </c>
      <c r="AL7" s="230"/>
      <c r="AM7" s="227"/>
      <c r="AN7" s="259"/>
      <c r="AO7" s="256"/>
      <c r="AP7" s="225"/>
    </row>
    <row r="8" spans="1:42" ht="11.25" customHeight="1" x14ac:dyDescent="0.25">
      <c r="A8" s="226"/>
      <c r="B8" s="226"/>
      <c r="C8" s="247" t="s">
        <v>61</v>
      </c>
      <c r="D8" s="246" t="s">
        <v>3</v>
      </c>
      <c r="E8" s="247" t="s">
        <v>61</v>
      </c>
      <c r="F8" s="246" t="s">
        <v>3</v>
      </c>
      <c r="G8" s="234" t="s">
        <v>61</v>
      </c>
      <c r="H8" s="253" t="s">
        <v>3</v>
      </c>
      <c r="I8" s="234" t="s">
        <v>61</v>
      </c>
      <c r="J8" s="235" t="s">
        <v>3</v>
      </c>
      <c r="K8" s="268" t="s">
        <v>61</v>
      </c>
      <c r="L8" s="267" t="s">
        <v>3</v>
      </c>
      <c r="M8" s="268" t="s">
        <v>61</v>
      </c>
      <c r="N8" s="267" t="s">
        <v>3</v>
      </c>
      <c r="O8" s="263" t="s">
        <v>61</v>
      </c>
      <c r="P8" s="264" t="s">
        <v>3</v>
      </c>
      <c r="Q8" s="263" t="s">
        <v>61</v>
      </c>
      <c r="R8" s="264" t="s">
        <v>3</v>
      </c>
      <c r="S8" s="265" t="s">
        <v>61</v>
      </c>
      <c r="T8" s="266" t="s">
        <v>3</v>
      </c>
      <c r="U8" s="265" t="s">
        <v>61</v>
      </c>
      <c r="V8" s="266" t="s">
        <v>3</v>
      </c>
      <c r="W8" s="245" t="s">
        <v>61</v>
      </c>
      <c r="X8" s="262" t="s">
        <v>3</v>
      </c>
      <c r="Y8" s="245" t="s">
        <v>61</v>
      </c>
      <c r="Z8" s="262" t="s">
        <v>3</v>
      </c>
      <c r="AA8" s="234" t="s">
        <v>61</v>
      </c>
      <c r="AB8" s="235" t="s">
        <v>3</v>
      </c>
      <c r="AC8" s="234" t="s">
        <v>61</v>
      </c>
      <c r="AD8" s="235" t="s">
        <v>3</v>
      </c>
      <c r="AE8" s="241" t="s">
        <v>61</v>
      </c>
      <c r="AF8" s="242" t="s">
        <v>3</v>
      </c>
      <c r="AG8" s="241" t="s">
        <v>61</v>
      </c>
      <c r="AH8" s="242" t="s">
        <v>3</v>
      </c>
      <c r="AI8" s="231" t="s">
        <v>61</v>
      </c>
      <c r="AJ8" s="232" t="s">
        <v>3</v>
      </c>
      <c r="AK8" s="231" t="s">
        <v>61</v>
      </c>
      <c r="AL8" s="232" t="s">
        <v>3</v>
      </c>
      <c r="AM8" s="227"/>
      <c r="AN8" s="259"/>
      <c r="AO8" s="256"/>
      <c r="AP8" s="225"/>
    </row>
    <row r="9" spans="1:42" x14ac:dyDescent="0.25">
      <c r="A9" s="226"/>
      <c r="B9" s="226"/>
      <c r="C9" s="247"/>
      <c r="D9" s="246"/>
      <c r="E9" s="247"/>
      <c r="F9" s="246"/>
      <c r="G9" s="234"/>
      <c r="H9" s="254"/>
      <c r="I9" s="234"/>
      <c r="J9" s="235"/>
      <c r="K9" s="268"/>
      <c r="L9" s="267"/>
      <c r="M9" s="268"/>
      <c r="N9" s="267"/>
      <c r="O9" s="263"/>
      <c r="P9" s="264"/>
      <c r="Q9" s="263"/>
      <c r="R9" s="264"/>
      <c r="S9" s="265"/>
      <c r="T9" s="266"/>
      <c r="U9" s="265"/>
      <c r="V9" s="266"/>
      <c r="W9" s="245"/>
      <c r="X9" s="262"/>
      <c r="Y9" s="245"/>
      <c r="Z9" s="262"/>
      <c r="AA9" s="234"/>
      <c r="AB9" s="235"/>
      <c r="AC9" s="234"/>
      <c r="AD9" s="235"/>
      <c r="AE9" s="241"/>
      <c r="AF9" s="242"/>
      <c r="AG9" s="241"/>
      <c r="AH9" s="242"/>
      <c r="AI9" s="231"/>
      <c r="AJ9" s="232"/>
      <c r="AK9" s="231"/>
      <c r="AL9" s="232"/>
      <c r="AM9" s="227"/>
      <c r="AN9" s="260"/>
      <c r="AO9" s="257"/>
      <c r="AP9" s="225"/>
    </row>
    <row r="10" spans="1:42" x14ac:dyDescent="0.25">
      <c r="A10" s="190"/>
      <c r="B10" s="190"/>
      <c r="C10" s="96"/>
      <c r="D10" s="97"/>
      <c r="E10" s="96"/>
      <c r="F10" s="97"/>
      <c r="G10" s="98"/>
      <c r="H10" s="192"/>
      <c r="I10" s="98"/>
      <c r="J10" s="192"/>
      <c r="K10" s="196"/>
      <c r="L10" s="197"/>
      <c r="M10" s="196"/>
      <c r="N10" s="197"/>
      <c r="O10" s="198"/>
      <c r="P10" s="199"/>
      <c r="Q10" s="198"/>
      <c r="R10" s="199"/>
      <c r="S10" s="200"/>
      <c r="T10" s="201"/>
      <c r="U10" s="200"/>
      <c r="V10" s="201"/>
      <c r="W10" s="106"/>
      <c r="X10" s="202"/>
      <c r="Y10" s="106"/>
      <c r="Z10" s="202"/>
      <c r="AA10" s="98"/>
      <c r="AB10" s="192"/>
      <c r="AC10" s="98"/>
      <c r="AD10" s="192"/>
      <c r="AE10" s="100"/>
      <c r="AF10" s="101"/>
      <c r="AG10" s="100"/>
      <c r="AH10" s="101"/>
      <c r="AI10" s="102"/>
      <c r="AJ10" s="103"/>
      <c r="AK10" s="102"/>
      <c r="AL10" s="103"/>
      <c r="AM10" s="107"/>
      <c r="AN10" s="108"/>
      <c r="AO10" s="108"/>
      <c r="AP10" s="132"/>
    </row>
    <row r="11" spans="1:42" ht="21" customHeight="1" x14ac:dyDescent="0.25">
      <c r="A11" s="73">
        <v>3</v>
      </c>
      <c r="B11" s="145">
        <v>9</v>
      </c>
      <c r="C11" s="144">
        <v>7</v>
      </c>
      <c r="D11" s="110">
        <f t="shared" ref="D11:D26" si="0">IF(C11&lt;1,0,IF(C11&lt;2,50,IF(C11&lt;3,48,IF(C11&lt;4,46,IF(C11&lt;5,45,IF(C11&lt;6,44,IF(C11&lt;7,43,IF(C11&lt;8,42,IF(C11&lt;9,41,IF(C11&lt;10,40,IF(C11&lt;11,39,IF(C11&lt;12,38,IF(C11&lt;13,37,IF(C11&lt;14,36,IF(C11&lt;15,35,IF(C11&lt;16,34,IF(C11&lt;17,33,IF(C11&lt;18,32,IF(C11&lt;19,31,IF(C11&lt;20,30,IF(C11&lt;21,29,IF(C11&lt;22,28,IF(C11&lt;23,27,IF(C11&lt;24,26,IF(C11&lt;25,25,IF(C11&lt;26,24,IF(C11&lt;27,23,IF(C11&lt;28,22,IF(C11&lt;29,21,IF(C11&lt;30,20,IF(C11&lt;31,19,IF(C11&lt;32,18,IF(C11&lt;33,17,IF(C11&lt;34,16,IF(C11&lt;35,15,IF(C11&lt;36,14,IF(C11&lt;37,13,IF(C11&lt;38,12,IF(C11&lt;39,11,IF(C11&lt;40,10,IF(C11&lt;41,9,IF(C11&lt;42,8,IF(C11&lt;43,7,IF(C11&lt;44,6,IF(C11&lt;45,5,IF(C11&lt;46,4,IF(C11&lt;47,3,IF(C11&lt;48,2,IF(C11&lt;49,1,IF(C11&lt;50,0,))))))))))))))))))))))))))))))))))))))))))))))))))</f>
        <v>42</v>
      </c>
      <c r="E11" s="178" t="s">
        <v>496</v>
      </c>
      <c r="F11" s="110">
        <v>44.5</v>
      </c>
      <c r="G11" s="141">
        <v>1</v>
      </c>
      <c r="H11" s="112">
        <f t="shared" ref="H11:H58" si="1">IF(G11&lt;1,0,IF(G11&lt;2,50,IF(G11&lt;3,48,IF(G11&lt;4,46,IF(G11&lt;5,45,IF(G11&lt;6,44,IF(G11&lt;7,43,IF(G11&lt;8,42,IF(G11&lt;9,41,IF(G11&lt;10,40,IF(G11&lt;11,39,IF(G11&lt;12,38,IF(G11&lt;13,37,IF(G11&lt;14,36,IF(G11&lt;15,35,IF(G11&lt;16,34,IF(G11&lt;17,33,IF(G11&lt;18,32,IF(G11&lt;19,31,IF(G11&lt;20,30,IF(G11&lt;21,29,IF(G11&lt;22,28,IF(G11&lt;23,27,IF(G11&lt;24,26,IF(G11&lt;25,25,IF(G11&lt;26,24,IF(G11&lt;27,23,IF(G11&lt;28,22,IF(G11&lt;29,21,IF(G11&lt;30,20,IF(G11&lt;31,19,IF(G11&lt;32,18,IF(G11&lt;33,17,IF(G11&lt;34,16,IF(G11&lt;35,15,IF(G11&lt;36,14,IF(G11&lt;37,13,IF(G11&lt;38,12,IF(G11&lt;39,11,IF(G11&lt;40,10,IF(G11&lt;41,9,IF(G11&lt;42,8,IF(G11&lt;43,7,IF(G11&lt;44,6,IF(G11&lt;45,5,IF(G11&lt;46,4,IF(G11&lt;47,3,IF(G11&lt;48,2,IF(G11&lt;49,1,IF(G11&lt;50,0,))))))))))))))))))))))))))))))))))))))))))))))))))</f>
        <v>50</v>
      </c>
      <c r="I11" s="141">
        <v>3</v>
      </c>
      <c r="J11" s="112">
        <f t="shared" ref="J11:J58" si="2">IF(I11&lt;1,0,IF(I11&lt;2,50,IF(I11&lt;3,48,IF(I11&lt;4,46,IF(I11&lt;5,45,IF(I11&lt;6,44,IF(I11&lt;7,43,IF(I11&lt;8,42,IF(I11&lt;9,41,IF(I11&lt;10,40,IF(I11&lt;11,39,IF(I11&lt;12,38,IF(I11&lt;13,37,IF(I11&lt;14,36,IF(I11&lt;15,35,IF(I11&lt;16,34,IF(I11&lt;17,33,IF(I11&lt;18,32,IF(I11&lt;19,31,IF(I11&lt;20,30,IF(I11&lt;21,29,IF(I11&lt;22,28,IF(I11&lt;23,27,IF(I11&lt;24,26,IF(I11&lt;25,25,IF(I11&lt;26,24,IF(I11&lt;27,23,IF(I11&lt;28,22,IF(I11&lt;29,21,IF(I11&lt;30,20,IF(I11&lt;31,19,IF(I11&lt;32,18,IF(I11&lt;33,17,IF(I11&lt;34,16,IF(I11&lt;35,15,IF(I11&lt;36,14,IF(I11&lt;37,13,IF(I11&lt;38,12,IF(I11&lt;39,11,IF(I11&lt;40,10,IF(I11&lt;41,9,IF(I11&lt;42,8,IF(I11&lt;43,7,IF(I11&lt;44,6,IF(I11&lt;45,5,IF(I11&lt;46,4,IF(I11&lt;47,3,IF(I11&lt;48,2,IF(I11&lt;49,1,IF(I11&lt;50,0,))))))))))))))))))))))))))))))))))))))))))))))))))</f>
        <v>46</v>
      </c>
      <c r="K11" s="179" t="s">
        <v>497</v>
      </c>
      <c r="L11" s="114">
        <v>47</v>
      </c>
      <c r="M11" s="143">
        <v>7</v>
      </c>
      <c r="N11" s="203">
        <f t="shared" ref="N11:N16" si="3">IF(M11&lt;1,0,IF(M11&lt;2,50,IF(M11&lt;3,48,IF(M11&lt;4,46,IF(M11&lt;5,45,IF(M11&lt;6,44,IF(M11&lt;7,43,IF(M11&lt;8,42,IF(M11&lt;9,41,IF(M11&lt;10,40,IF(M11&lt;11,39,IF(M11&lt;12,38,IF(M11&lt;13,37,IF(M11&lt;14,36,IF(M11&lt;15,35,IF(M11&lt;16,34,IF(M11&lt;17,33,IF(M11&lt;18,32,IF(M11&lt;19,31,IF(M11&lt;20,30,IF(M11&lt;21,29,IF(M11&lt;22,28,IF(M11&lt;23,27,IF(M11&lt;24,26,IF(M11&lt;25,25,IF(M11&lt;26,24,IF(M11&lt;27,23,IF(M11&lt;28,22,IF(M11&lt;29,21,IF(M11&lt;30,20,IF(M11&lt;31,19,IF(M11&lt;32,18,IF(M11&lt;33,17,IF(M11&lt;34,16,IF(M11&lt;35,15,IF(M11&lt;36,14,IF(M11&lt;37,13,IF(M11&lt;38,12,IF(M11&lt;39,11,IF(M11&lt;40,10,IF(M11&lt;41,9,IF(M11&lt;42,8,IF(M11&lt;43,7,IF(M11&lt;44,6,IF(M11&lt;45,5,IF(M11&lt;46,4,IF(M11&lt;47,3,IF(M11&lt;48,2,IF(M11&lt;49,1,IF(M11&lt;50,0,))))))))))))))))))))))))))))))))))))))))))))))))))</f>
        <v>42</v>
      </c>
      <c r="O11" s="195">
        <v>4</v>
      </c>
      <c r="P11" s="116">
        <f>IF(O11&lt;1,0,IF(O11&lt;2,50,IF(O11&lt;3,48,IF(O11&lt;4,46,IF(O11&lt;5,45,IF(O11&lt;6,44,IF(O11&lt;7,43,IF(O11&lt;8,42,IF(O11&lt;9,41,IF(O11&lt;10,40,IF(O11&lt;11,39,IF(O11&lt;12,38,IF(O11&lt;13,37,IF(O11&lt;14,36,IF(O11&lt;15,35,IF(O11&lt;16,34,IF(O11&lt;17,33,IF(O11&lt;18,32,IF(O11&lt;19,31,IF(O11&lt;20,30,IF(O11&lt;21,29,IF(O11&lt;22,28,IF(O11&lt;23,27,IF(O11&lt;24,26,IF(O11&lt;25,25,IF(O11&lt;26,24,IF(O11&lt;27,23,IF(O11&lt;28,22,IF(O11&lt;29,21,IF(O11&lt;30,20,IF(O11&lt;31,19,IF(O11&lt;32,18,IF(O11&lt;33,17,IF(O11&lt;34,16,IF(O11&lt;35,15,IF(O11&lt;36,14,IF(O11&lt;37,13,IF(O11&lt;38,12,IF(O11&lt;39,11,IF(O11&lt;40,10,IF(O11&lt;41,9,IF(O11&lt;42,8,IF(O11&lt;43,7,IF(O11&lt;44,6,IF(O11&lt;45,5,IF(O11&lt;46,4,IF(O11&lt;47,3,IF(O11&lt;48,2,IF(O11&lt;49,1,IF(O11&lt;50,0,))))))))))))))))))))))))))))))))))))))))))))))))))</f>
        <v>45</v>
      </c>
      <c r="Q11" s="195">
        <v>3</v>
      </c>
      <c r="R11" s="116">
        <f t="shared" ref="R11:R58" si="4">IF(Q11&lt;1,0,IF(Q11&lt;2,50,IF(Q11&lt;3,48,IF(Q11&lt;4,46,IF(Q11&lt;5,45,IF(Q11&lt;6,44,IF(Q11&lt;7,43,IF(Q11&lt;8,42,IF(Q11&lt;9,41,IF(Q11&lt;10,40,IF(Q11&lt;11,39,IF(Q11&lt;12,38,IF(Q11&lt;13,37,IF(Q11&lt;14,36,IF(Q11&lt;15,35,IF(Q11&lt;16,34,IF(Q11&lt;17,33,IF(Q11&lt;18,32,IF(Q11&lt;19,31,IF(Q11&lt;20,30,IF(Q11&lt;21,29,IF(Q11&lt;22,28,IF(Q11&lt;23,27,IF(Q11&lt;24,26,IF(Q11&lt;25,25,IF(Q11&lt;26,24,IF(Q11&lt;27,23,IF(Q11&lt;28,22,IF(Q11&lt;29,21,IF(Q11&lt;30,20,IF(Q11&lt;31,19,IF(Q11&lt;32,18,IF(Q11&lt;33,17,IF(Q11&lt;34,16,IF(Q11&lt;35,15,IF(Q11&lt;36,14,IF(Q11&lt;37,13,IF(Q11&lt;38,12,IF(Q11&lt;39,11,IF(Q11&lt;40,10,IF(Q11&lt;41,9,IF(Q11&lt;42,8,IF(Q11&lt;43,7,IF(Q11&lt;44,6,IF(Q11&lt;45,5,IF(Q11&lt;46,4,IF(Q11&lt;47,3,IF(Q11&lt;48,2,IF(Q11&lt;49,1,IF(Q11&lt;50,0,))))))))))))))))))))))))))))))))))))))))))))))))))</f>
        <v>46</v>
      </c>
      <c r="S11" s="142">
        <v>5</v>
      </c>
      <c r="T11" s="118">
        <f t="shared" ref="T11:T17" si="5">IF(S11&lt;1,0,IF(S11&lt;2,50,IF(S11&lt;3,48,IF(S11&lt;4,46,IF(S11&lt;5,45,IF(S11&lt;6,44,IF(S11&lt;7,43,IF(S11&lt;8,42,IF(S11&lt;9,41,IF(S11&lt;10,40,IF(S11&lt;11,39,IF(S11&lt;12,38,IF(S11&lt;13,37,IF(S11&lt;14,36,IF(S11&lt;15,35,IF(S11&lt;16,34,IF(S11&lt;17,33,IF(S11&lt;18,32,IF(S11&lt;19,31,IF(S11&lt;20,30,IF(S11&lt;21,29,IF(S11&lt;22,28,IF(S11&lt;23,27,IF(S11&lt;24,26,IF(S11&lt;25,25,IF(S11&lt;26,24,IF(S11&lt;27,23,IF(S11&lt;28,22,IF(S11&lt;29,21,IF(S11&lt;30,20,IF(S11&lt;31,19,IF(S11&lt;32,18,IF(S11&lt;33,17,IF(S11&lt;34,16,IF(S11&lt;35,15,IF(S11&lt;36,14,IF(S11&lt;37,13,IF(S11&lt;38,12,IF(S11&lt;39,11,IF(S11&lt;40,10,IF(S11&lt;41,9,IF(S11&lt;42,8,IF(S11&lt;43,7,IF(S11&lt;44,6,IF(S11&lt;45,5,IF(S11&lt;46,4,IF(S11&lt;47,3,IF(S11&lt;48,2,IF(S11&lt;49,1,IF(S11&lt;50,0,))))))))))))))))))))))))))))))))))))))))))))))))))</f>
        <v>44</v>
      </c>
      <c r="U11" s="142">
        <v>1</v>
      </c>
      <c r="V11" s="118">
        <f>IF(U11&lt;1,0,IF(U11&lt;2,50,IF(U11&lt;3,48,IF(U11&lt;4,46,IF(U11&lt;5,45,IF(U11&lt;6,44,IF(U11&lt;7,43,IF(U11&lt;8,42,IF(U11&lt;9,41,IF(U11&lt;10,40,IF(U11&lt;11,39,IF(U11&lt;12,38,IF(U11&lt;13,37,IF(U11&lt;14,36,IF(U11&lt;15,35,IF(U11&lt;16,34,IF(U11&lt;17,33,IF(U11&lt;18,32,IF(U11&lt;19,31,IF(U11&lt;20,30,IF(U11&lt;21,29,IF(U11&lt;22,28,IF(U11&lt;23,27,IF(U11&lt;24,26,IF(U11&lt;25,25,IF(U11&lt;26,24,IF(U11&lt;27,23,IF(U11&lt;28,22,IF(U11&lt;29,21,IF(U11&lt;30,20,IF(U11&lt;31,19,IF(U11&lt;32,18,IF(U11&lt;33,17,IF(U11&lt;34,16,IF(U11&lt;35,15,IF(U11&lt;36,14,IF(U11&lt;37,13,IF(U11&lt;38,12,IF(U11&lt;39,11,IF(U11&lt;40,10,IF(U11&lt;41,9,IF(U11&lt;42,8,IF(U11&lt;43,7,IF(U11&lt;44,6,IF(U11&lt;45,5,IF(U11&lt;46,4,IF(U11&lt;47,3,IF(U11&lt;48,2,IF(U11&lt;49,1,IF(U11&lt;50,0,))))))))))))))))))))))))))))))))))))))))))))))))))</f>
        <v>50</v>
      </c>
      <c r="W11" s="119">
        <v>13</v>
      </c>
      <c r="X11" s="206">
        <f t="shared" ref="X11:X58" si="6">IF(W11&lt;1,0,IF(W11&lt;2,50,IF(W11&lt;3,48,IF(W11&lt;4,46,IF(W11&lt;5,45,IF(W11&lt;6,44,IF(W11&lt;7,43,IF(W11&lt;8,42,IF(W11&lt;9,41,IF(W11&lt;10,40,IF(W11&lt;11,39,IF(W11&lt;12,38,IF(W11&lt;13,37,IF(W11&lt;14,36,IF(W11&lt;15,35,IF(W11&lt;16,34,IF(W11&lt;17,33,IF(W11&lt;18,32,IF(W11&lt;19,31,IF(W11&lt;20,30,IF(W11&lt;21,29,IF(W11&lt;22,28,IF(W11&lt;23,27,IF(W11&lt;24,26,IF(W11&lt;25,25,IF(W11&lt;26,24,IF(W11&lt;27,23,IF(W11&lt;28,22,IF(W11&lt;29,21,IF(W11&lt;30,20,IF(W11&lt;31,19,IF(W11&lt;32,18,IF(W11&lt;33,17,IF(W11&lt;34,16,IF(W11&lt;35,15,IF(W11&lt;36,14,IF(W11&lt;37,13,IF(W11&lt;38,12,IF(W11&lt;39,11,IF(W11&lt;40,10,IF(W11&lt;41,9,IF(W11&lt;42,8,IF(W11&lt;43,7,IF(W11&lt;44,6,IF(W11&lt;45,5,IF(W11&lt;46,4,IF(W11&lt;47,3,IF(W11&lt;48,2,IF(W11&lt;49,1,IF(W11&lt;50,0,))))))))))))))))))))))))))))))))))))))))))))))))))</f>
        <v>36</v>
      </c>
      <c r="Y11" s="119">
        <v>17</v>
      </c>
      <c r="Z11" s="206">
        <f t="shared" ref="Z11:Z58" si="7">IF(Y11&lt;1,0,IF(Y11&lt;2,50,IF(Y11&lt;3,48,IF(Y11&lt;4,46,IF(Y11&lt;5,45,IF(Y11&lt;6,44,IF(Y11&lt;7,43,IF(Y11&lt;8,42,IF(Y11&lt;9,41,IF(Y11&lt;10,40,IF(Y11&lt;11,39,IF(Y11&lt;12,38,IF(Y11&lt;13,37,IF(Y11&lt;14,36,IF(Y11&lt;15,35,IF(Y11&lt;16,34,IF(Y11&lt;17,33,IF(Y11&lt;18,32,IF(Y11&lt;19,31,IF(Y11&lt;20,30,IF(Y11&lt;21,29,IF(Y11&lt;22,28,IF(Y11&lt;23,27,IF(Y11&lt;24,26,IF(Y11&lt;25,25,IF(Y11&lt;26,24,IF(Y11&lt;27,23,IF(Y11&lt;28,22,IF(Y11&lt;29,21,IF(Y11&lt;30,20,IF(Y11&lt;31,19,IF(Y11&lt;32,18,IF(Y11&lt;33,17,IF(Y11&lt;34,16,IF(Y11&lt;35,15,IF(Y11&lt;36,14,IF(Y11&lt;37,13,IF(Y11&lt;38,12,IF(Y11&lt;39,11,IF(Y11&lt;40,10,IF(Y11&lt;41,9,IF(Y11&lt;42,8,IF(Y11&lt;43,7,IF(Y11&lt;44,6,IF(Y11&lt;45,5,IF(Y11&lt;46,4,IF(Y11&lt;47,3,IF(Y11&lt;48,2,IF(Y11&lt;49,1,IF(Y11&lt;50,0,))))))))))))))))))))))))))))))))))))))))))))))))))</f>
        <v>32</v>
      </c>
      <c r="AA11" s="141"/>
      <c r="AB11" s="209">
        <f t="shared" ref="AB11:AB58" si="8">IF(AA11&lt;1,0,IF(AA11&lt;2,50,IF(AA11&lt;3,48,IF(AA11&lt;4,46,IF(AA11&lt;5,45,IF(AA11&lt;6,44,IF(AA11&lt;7,43,IF(AA11&lt;8,42,IF(AA11&lt;9,41,IF(AA11&lt;10,40,IF(AA11&lt;11,39,IF(AA11&lt;12,38,IF(AA11&lt;13,37,IF(AA11&lt;14,36,IF(AA11&lt;15,35,IF(AA11&lt;16,34,IF(AA11&lt;17,33,IF(AA11&lt;18,32,IF(AA11&lt;19,31,IF(AA11&lt;20,30,IF(AA11&lt;21,29,IF(AA11&lt;22,28,IF(AA11&lt;23,27,IF(AA11&lt;24,26,IF(AA11&lt;25,25,IF(AA11&lt;26,24,IF(AA11&lt;27,23,IF(AA11&lt;28,22,IF(AA11&lt;29,21,IF(AA11&lt;30,20,IF(AA11&lt;31,19,IF(AA11&lt;32,18,IF(AA11&lt;33,17,IF(AA11&lt;34,16,IF(AA11&lt;35,15,IF(AA11&lt;36,14,IF(AA11&lt;37,13,IF(AA11&lt;38,12,IF(AA11&lt;39,11,IF(AA11&lt;40,10,IF(AA11&lt;41,9,IF(AA11&lt;42,8,IF(AA11&lt;43,7,IF(AA11&lt;44,6,IF(AA11&lt;45,5,IF(AA11&lt;46,4,IF(AA11&lt;47,3,IF(AA11&lt;48,2,IF(AA11&lt;49,1,IF(AA11&lt;50,0,))))))))))))))))))))))))))))))))))))))))))))))))))</f>
        <v>0</v>
      </c>
      <c r="AC11" s="141"/>
      <c r="AD11" s="209">
        <f t="shared" ref="AD11:AD58" si="9">IF(AC11&lt;1,0,IF(AC11&lt;2,50,IF(AC11&lt;3,48,IF(AC11&lt;4,46,IF(AC11&lt;5,45,IF(AC11&lt;6,44,IF(AC11&lt;7,43,IF(AC11&lt;8,42,IF(AC11&lt;9,41,IF(AC11&lt;10,40,IF(AC11&lt;11,39,IF(AC11&lt;12,38,IF(AC11&lt;13,37,IF(AC11&lt;14,36,IF(AC11&lt;15,35,IF(AC11&lt;16,34,IF(AC11&lt;17,33,IF(AC11&lt;18,32,IF(AC11&lt;19,31,IF(AC11&lt;20,30,IF(AC11&lt;21,29,IF(AC11&lt;22,28,IF(AC11&lt;23,27,IF(AC11&lt;24,26,IF(AC11&lt;25,25,IF(AC11&lt;26,24,IF(AC11&lt;27,23,IF(AC11&lt;28,22,IF(AC11&lt;29,21,IF(AC11&lt;30,20,IF(AC11&lt;31,19,IF(AC11&lt;32,18,IF(AC11&lt;33,17,IF(AC11&lt;34,16,IF(AC11&lt;35,15,IF(AC11&lt;36,14,IF(AC11&lt;37,13,IF(AC11&lt;38,12,IF(AC11&lt;39,11,IF(AC11&lt;40,10,IF(AC11&lt;41,9,IF(AC11&lt;42,8,IF(AC11&lt;43,7,IF(AC11&lt;44,6,IF(AC11&lt;45,5,IF(AC11&lt;46,4,IF(AC11&lt;47,3,IF(AC11&lt;48,2,IF(AC11&lt;49,1,IF(AC11&lt;50,0,))))))))))))))))))))))))))))))))))))))))))))))))))</f>
        <v>0</v>
      </c>
      <c r="AE11" s="143">
        <v>3</v>
      </c>
      <c r="AF11" s="114">
        <f t="shared" ref="AF11:AF29" si="10">IF(AE11&lt;1,0,IF(AE11&lt;2,50,IF(AE11&lt;3,48,IF(AE11&lt;4,46,IF(AE11&lt;5,45,IF(AE11&lt;6,44,IF(AE11&lt;7,43,IF(AE11&lt;8,42,IF(AE11&lt;9,41,IF(AE11&lt;10,40,IF(AE11&lt;11,39,IF(AE11&lt;12,38,IF(AE11&lt;13,37,IF(AE11&lt;14,36,IF(AE11&lt;15,35,IF(AE11&lt;16,34,IF(AE11&lt;17,33,IF(AE11&lt;18,32,IF(AE11&lt;19,31,IF(AE11&lt;20,30,IF(AE11&lt;21,29,IF(AE11&lt;22,28,IF(AE11&lt;23,27,IF(AE11&lt;24,26,IF(AE11&lt;25,25,IF(AE11&lt;26,24,IF(AE11&lt;27,23,IF(AE11&lt;28,22,IF(AE11&lt;29,21,IF(AE11&lt;30,20,IF(AE11&lt;31,19,IF(AE11&lt;32,18,IF(AE11&lt;33,17,IF(AE11&lt;34,16,IF(AE11&lt;35,15,IF(AE11&lt;36,14,IF(AE11&lt;37,13,IF(AE11&lt;38,12,IF(AE11&lt;39,11,IF(AE11&lt;40,10,IF(AE11&lt;41,9,IF(AE11&lt;42,8,IF(AE11&lt;43,7,IF(AE11&lt;44,6,IF(AE11&lt;45,5,IF(AE11&lt;46,4,IF(AE11&lt;47,3,IF(AE11&lt;48,2,IF(AE11&lt;49,1,IF(AE11&lt;50,0,))))))))))))))))))))))))))))))))))))))))))))))))))</f>
        <v>46</v>
      </c>
      <c r="AG11" s="143">
        <v>3</v>
      </c>
      <c r="AH11" s="114">
        <f>IF(AG11&lt;1,0,IF(AG11&lt;2,50,IF(AG11&lt;3,48,IF(AG11&lt;4,46,IF(AG11&lt;5,45,IF(AG11&lt;6,44,IF(AG11&lt;7,43,IF(AG11&lt;8,42,IF(AG11&lt;9,41,IF(AG11&lt;10,40,IF(AG11&lt;11,39,IF(AG11&lt;12,38,IF(AG11&lt;13,37,IF(AG11&lt;14,36,IF(AG11&lt;15,35,IF(AG11&lt;16,34,IF(AG11&lt;17,33,IF(AG11&lt;18,32,IF(AG11&lt;19,31,IF(AG11&lt;20,30,IF(AG11&lt;21,29,IF(AG11&lt;22,28,IF(AG11&lt;23,27,IF(AG11&lt;24,26,IF(AG11&lt;25,25,IF(AG11&lt;26,24,IF(AG11&lt;27,23,IF(AG11&lt;28,22,IF(AG11&lt;29,21,IF(AG11&lt;30,20,IF(AG11&lt;31,19,IF(AG11&lt;32,18,IF(AG11&lt;33,17,IF(AG11&lt;34,16,IF(AG11&lt;35,15,IF(AG11&lt;36,14,IF(AG11&lt;37,13,IF(AG11&lt;38,12,IF(AG11&lt;39,11,IF(AG11&lt;40,10,IF(AG11&lt;41,9,IF(AG11&lt;42,8,IF(AG11&lt;43,7,IF(AG11&lt;44,6,IF(AG11&lt;45,5,IF(AG11&lt;46,4,IF(AG11&lt;47,3,IF(AG11&lt;48,2,IF(AG11&lt;49,1,IF(AG11&lt;50,0,))))))))))))))))))))))))))))))))))))))))))))))))))</f>
        <v>46</v>
      </c>
      <c r="AI11" s="149">
        <v>2</v>
      </c>
      <c r="AJ11" s="116">
        <f t="shared" ref="AJ11:AJ20" si="11">IF(AI11&lt;1,0,IF(AI11&lt;2,50,IF(AI11&lt;3,48,IF(AI11&lt;4,46,IF(AI11&lt;5,45,IF(AI11&lt;6,44,IF(AI11&lt;7,43,IF(AI11&lt;8,42,IF(AI11&lt;9,41,IF(AI11&lt;10,40,IF(AI11&lt;11,39,IF(AI11&lt;12,38,IF(AI11&lt;13,37,IF(AI11&lt;14,36,IF(AI11&lt;15,35,IF(AI11&lt;16,34,IF(AI11&lt;17,33,IF(AI11&lt;18,32,IF(AI11&lt;19,31,IF(AI11&lt;20,30,IF(AI11&lt;21,29,IF(AI11&lt;22,28,IF(AI11&lt;23,27,IF(AI11&lt;24,26,IF(AI11&lt;25,25,IF(AI11&lt;26,24,IF(AI11&lt;27,23,IF(AI11&lt;28,22,IF(AI11&lt;29,21,IF(AI11&lt;30,20,IF(AI11&lt;31,19,IF(AI11&lt;32,18,IF(AI11&lt;33,17,IF(AI11&lt;34,16,IF(AI11&lt;35,15,IF(AI11&lt;36,14,IF(AI11&lt;37,13,IF(AI11&lt;38,12,IF(AI11&lt;39,11,IF(AI11&lt;40,10,IF(AI11&lt;41,9,IF(AI11&lt;42,8,IF(AI11&lt;43,7,IF(AI11&lt;44,6,IF(AI11&lt;45,5,IF(AI11&lt;46,4,IF(AI11&lt;47,3,IF(AI11&lt;48,2,IF(AI11&lt;49,1,IF(AI11&lt;50,0,))))))))))))))))))))))))))))))))))))))))))))))))))</f>
        <v>48</v>
      </c>
      <c r="AK11" s="149">
        <v>11</v>
      </c>
      <c r="AL11" s="204">
        <f t="shared" ref="AL11:AL48" si="12">IF(AK11&lt;1,0,IF(AK11&lt;2,50,IF(AK11&lt;3,48,IF(AK11&lt;4,46,IF(AK11&lt;5,45,IF(AK11&lt;6,44,IF(AK11&lt;7,43,IF(AK11&lt;8,42,IF(AK11&lt;9,41,IF(AK11&lt;10,40,IF(AK11&lt;11,39,IF(AK11&lt;12,38,IF(AK11&lt;13,37,IF(AK11&lt;14,36,IF(AK11&lt;15,35,IF(AK11&lt;16,34,IF(AK11&lt;17,33,IF(AK11&lt;18,32,IF(AK11&lt;19,31,IF(AK11&lt;20,30,IF(AK11&lt;21,29,IF(AK11&lt;22,28,IF(AK11&lt;23,27,IF(AK11&lt;24,26,IF(AK11&lt;25,25,IF(AK11&lt;26,24,IF(AK11&lt;27,23,IF(AK11&lt;28,22,IF(AK11&lt;29,21,IF(AK11&lt;30,20,IF(AK11&lt;31,19,IF(AK11&lt;32,18,IF(AK11&lt;33,17,IF(AK11&lt;34,16,IF(AK11&lt;35,15,IF(AK11&lt;36,14,IF(AK11&lt;37,13,IF(AK11&lt;38,12,IF(AK11&lt;39,11,IF(AK11&lt;40,10,IF(AK11&lt;41,9,IF(AK11&lt;42,8,IF(AK11&lt;43,7,IF(AK11&lt;44,6,IF(AK11&lt;45,5,IF(AK11&lt;46,4,IF(AK11&lt;47,3,IF(AK11&lt;48,2,IF(AK11&lt;49,1,IF(AK11&lt;50,0,))))))))))))))))))))))))))))))))))))))))))))))))))</f>
        <v>38</v>
      </c>
      <c r="AM11" s="211">
        <f>D11+F11+H11+J11+L11+P11+R11+T11+V11+AF11+AH11+AJ11</f>
        <v>554.5</v>
      </c>
      <c r="AN11" s="139">
        <f t="shared" ref="AN11:AN58" si="13">AM11</f>
        <v>554.5</v>
      </c>
      <c r="AO11" s="140">
        <f t="shared" ref="AO11:AO58" si="14">IF(ISNUMBER(AN11),RANK(AN11,$AN$11:$AN$58,0),"")</f>
        <v>1</v>
      </c>
      <c r="AP11" s="145">
        <v>9</v>
      </c>
    </row>
    <row r="12" spans="1:42" ht="21" customHeight="1" x14ac:dyDescent="0.25">
      <c r="A12" s="73">
        <v>33</v>
      </c>
      <c r="B12" s="145">
        <v>47</v>
      </c>
      <c r="C12" s="144">
        <v>1</v>
      </c>
      <c r="D12" s="110">
        <f t="shared" si="0"/>
        <v>50</v>
      </c>
      <c r="E12" s="119">
        <v>1</v>
      </c>
      <c r="F12" s="110">
        <f>IF(E12&lt;1,0,IF(E12&lt;2,50,IF(E12&lt;3,48,IF(E12&lt;4,46,IF(E12&lt;5,45,IF(E12&lt;6,44,IF(E12&lt;7,43,IF(E12&lt;8,42,IF(E12&lt;9,41,IF(E12&lt;10,40,IF(E12&lt;11,39,IF(E12&lt;12,38,IF(E12&lt;13,37,IF(E12&lt;14,36,IF(E12&lt;15,35,IF(E12&lt;16,34,IF(E12&lt;17,33,IF(E12&lt;18,32,IF(E12&lt;19,31,IF(E12&lt;20,30,IF(E12&lt;21,29,IF(E12&lt;22,28,IF(E12&lt;23,27,IF(E12&lt;24,26,IF(E12&lt;25,25,IF(E12&lt;26,24,IF(E12&lt;27,23,IF(E12&lt;28,22,IF(E12&lt;29,21,IF(E12&lt;30,20,IF(E12&lt;31,19,IF(E12&lt;32,18,IF(E12&lt;33,17,IF(E12&lt;34,16,IF(E12&lt;35,15,IF(E12&lt;36,14,IF(E12&lt;37,13,IF(E12&lt;38,12,IF(E12&lt;39,11,IF(E12&lt;40,10,IF(E12&lt;41,9,IF(E12&lt;42,8,IF(E12&lt;43,7,IF(E12&lt;44,6,IF(E12&lt;45,5,IF(E12&lt;46,4,IF(E12&lt;47,3,IF(E12&lt;48,2,IF(E12&lt;49,1,IF(E12&lt;50,0,))))))))))))))))))))))))))))))))))))))))))))))))))</f>
        <v>50</v>
      </c>
      <c r="G12" s="141">
        <v>3</v>
      </c>
      <c r="H12" s="112">
        <f t="shared" si="1"/>
        <v>46</v>
      </c>
      <c r="I12" s="141">
        <v>1</v>
      </c>
      <c r="J12" s="112">
        <f t="shared" si="2"/>
        <v>50</v>
      </c>
      <c r="K12" s="143">
        <v>4</v>
      </c>
      <c r="L12" s="114">
        <f>IF(K12&lt;1,0,IF(K12&lt;2,50,IF(K12&lt;3,48,IF(K12&lt;4,46,IF(K12&lt;5,45,IF(K12&lt;6,44,IF(K12&lt;7,43,IF(K12&lt;8,42,IF(K12&lt;9,41,IF(K12&lt;10,40,IF(K12&lt;11,39,IF(K12&lt;12,38,IF(K12&lt;13,37,IF(K12&lt;14,36,IF(K12&lt;15,35,IF(K12&lt;16,34,IF(K12&lt;17,33,IF(K12&lt;18,32,IF(K12&lt;19,31,IF(K12&lt;20,30,IF(K12&lt;21,29,IF(K12&lt;22,28,IF(K12&lt;23,27,IF(K12&lt;24,26,IF(K12&lt;25,25,IF(K12&lt;26,24,IF(K12&lt;27,23,IF(K12&lt;28,22,IF(K12&lt;29,21,IF(K12&lt;30,20,IF(K12&lt;31,19,IF(K12&lt;32,18,IF(K12&lt;33,17,IF(K12&lt;34,16,IF(K12&lt;35,15,IF(K12&lt;36,14,IF(K12&lt;37,13,IF(K12&lt;38,12,IF(K12&lt;39,11,IF(K12&lt;40,10,IF(K12&lt;41,9,IF(K12&lt;42,8,IF(K12&lt;43,7,IF(K12&lt;44,6,IF(K12&lt;45,5,IF(K12&lt;46,4,IF(K12&lt;47,3,IF(K12&lt;48,2,IF(K12&lt;49,1,IF(K12&lt;50,0,))))))))))))))))))))))))))))))))))))))))))))))))))</f>
        <v>45</v>
      </c>
      <c r="M12" s="143">
        <v>14</v>
      </c>
      <c r="N12" s="203">
        <f t="shared" si="3"/>
        <v>35</v>
      </c>
      <c r="O12" s="180" t="s">
        <v>495</v>
      </c>
      <c r="P12" s="116">
        <v>42.5</v>
      </c>
      <c r="Q12" s="195">
        <v>2</v>
      </c>
      <c r="R12" s="116">
        <f t="shared" si="4"/>
        <v>48</v>
      </c>
      <c r="S12" s="142">
        <v>6</v>
      </c>
      <c r="T12" s="118">
        <f t="shared" si="5"/>
        <v>43</v>
      </c>
      <c r="U12" s="142">
        <v>5</v>
      </c>
      <c r="V12" s="118">
        <f>IF(U12&lt;1,0,IF(U12&lt;2,50,IF(U12&lt;3,48,IF(U12&lt;4,46,IF(U12&lt;5,45,IF(U12&lt;6,44,IF(U12&lt;7,43,IF(U12&lt;8,42,IF(U12&lt;9,41,IF(U12&lt;10,40,IF(U12&lt;11,39,IF(U12&lt;12,38,IF(U12&lt;13,37,IF(U12&lt;14,36,IF(U12&lt;15,35,IF(U12&lt;16,34,IF(U12&lt;17,33,IF(U12&lt;18,32,IF(U12&lt;19,31,IF(U12&lt;20,30,IF(U12&lt;21,29,IF(U12&lt;22,28,IF(U12&lt;23,27,IF(U12&lt;24,26,IF(U12&lt;25,25,IF(U12&lt;26,24,IF(U12&lt;27,23,IF(U12&lt;28,22,IF(U12&lt;29,21,IF(U12&lt;30,20,IF(U12&lt;31,19,IF(U12&lt;32,18,IF(U12&lt;33,17,IF(U12&lt;34,16,IF(U12&lt;35,15,IF(U12&lt;36,14,IF(U12&lt;37,13,IF(U12&lt;38,12,IF(U12&lt;39,11,IF(U12&lt;40,10,IF(U12&lt;41,9,IF(U12&lt;42,8,IF(U12&lt;43,7,IF(U12&lt;44,6,IF(U12&lt;45,5,IF(U12&lt;46,4,IF(U12&lt;47,3,IF(U12&lt;48,2,IF(U12&lt;49,1,IF(U12&lt;50,0,))))))))))))))))))))))))))))))))))))))))))))))))))</f>
        <v>44</v>
      </c>
      <c r="W12" s="119">
        <v>8</v>
      </c>
      <c r="X12" s="206">
        <f t="shared" si="6"/>
        <v>41</v>
      </c>
      <c r="Y12" s="119">
        <v>5</v>
      </c>
      <c r="Z12" s="110">
        <f t="shared" si="7"/>
        <v>44</v>
      </c>
      <c r="AA12" s="147"/>
      <c r="AB12" s="209">
        <f t="shared" si="8"/>
        <v>0</v>
      </c>
      <c r="AC12" s="147"/>
      <c r="AD12" s="209">
        <f t="shared" si="9"/>
        <v>0</v>
      </c>
      <c r="AE12" s="194">
        <v>9</v>
      </c>
      <c r="AF12" s="203">
        <f t="shared" si="10"/>
        <v>40</v>
      </c>
      <c r="AG12" s="194">
        <v>14</v>
      </c>
      <c r="AH12" s="203">
        <f>IF(AG12&lt;1,0,IF(AG12&lt;2,50,IF(AG12&lt;3,48,IF(AG12&lt;4,46,IF(AG12&lt;5,45,IF(AG12&lt;6,44,IF(AG12&lt;7,43,IF(AG12&lt;8,42,IF(AG12&lt;9,41,IF(AG12&lt;10,40,IF(AG12&lt;11,39,IF(AG12&lt;12,38,IF(AG12&lt;13,37,IF(AG12&lt;14,36,IF(AG12&lt;15,35,IF(AG12&lt;16,34,IF(AG12&lt;17,33,IF(AG12&lt;18,32,IF(AG12&lt;19,31,IF(AG12&lt;20,30,IF(AG12&lt;21,29,IF(AG12&lt;22,28,IF(AG12&lt;23,27,IF(AG12&lt;24,26,IF(AG12&lt;25,25,IF(AG12&lt;26,24,IF(AG12&lt;27,23,IF(AG12&lt;28,22,IF(AG12&lt;29,21,IF(AG12&lt;30,20,IF(AG12&lt;31,19,IF(AG12&lt;32,18,IF(AG12&lt;33,17,IF(AG12&lt;34,16,IF(AG12&lt;35,15,IF(AG12&lt;36,14,IF(AG12&lt;37,13,IF(AG12&lt;38,12,IF(AG12&lt;39,11,IF(AG12&lt;40,10,IF(AG12&lt;41,9,IF(AG12&lt;42,8,IF(AG12&lt;43,7,IF(AG12&lt;44,6,IF(AG12&lt;45,5,IF(AG12&lt;46,4,IF(AG12&lt;47,3,IF(AG12&lt;48,2,IF(AG12&lt;49,1,IF(AG12&lt;50,0,))))))))))))))))))))))))))))))))))))))))))))))))))</f>
        <v>35</v>
      </c>
      <c r="AI12" s="195">
        <v>3</v>
      </c>
      <c r="AJ12" s="116">
        <f t="shared" si="11"/>
        <v>46</v>
      </c>
      <c r="AK12" s="195">
        <v>6</v>
      </c>
      <c r="AL12" s="116">
        <f t="shared" si="12"/>
        <v>43</v>
      </c>
      <c r="AM12" s="211">
        <f>D12+F12+H12+J12+L12+P12+R12+T12+V12+Z12+AJ12+AL12</f>
        <v>551.5</v>
      </c>
      <c r="AN12" s="139">
        <f t="shared" si="13"/>
        <v>551.5</v>
      </c>
      <c r="AO12" s="140">
        <f t="shared" si="14"/>
        <v>2</v>
      </c>
      <c r="AP12" s="145">
        <v>47</v>
      </c>
    </row>
    <row r="13" spans="1:42" ht="21" customHeight="1" x14ac:dyDescent="0.25">
      <c r="A13" s="73">
        <v>19</v>
      </c>
      <c r="B13" s="145">
        <v>30</v>
      </c>
      <c r="C13" s="144">
        <v>21</v>
      </c>
      <c r="D13" s="206">
        <f t="shared" si="0"/>
        <v>28</v>
      </c>
      <c r="E13" s="178" t="s">
        <v>494</v>
      </c>
      <c r="F13" s="110">
        <v>39</v>
      </c>
      <c r="G13" s="141">
        <v>31</v>
      </c>
      <c r="H13" s="209">
        <f t="shared" si="1"/>
        <v>18</v>
      </c>
      <c r="I13" s="141">
        <v>28</v>
      </c>
      <c r="J13" s="209">
        <f t="shared" si="2"/>
        <v>21</v>
      </c>
      <c r="K13" s="179" t="s">
        <v>497</v>
      </c>
      <c r="L13" s="114">
        <v>47</v>
      </c>
      <c r="M13" s="143">
        <v>6</v>
      </c>
      <c r="N13" s="114">
        <f t="shared" si="3"/>
        <v>43</v>
      </c>
      <c r="O13" s="195">
        <v>1</v>
      </c>
      <c r="P13" s="116">
        <f>IF(O13&lt;1,0,IF(O13&lt;2,50,IF(O13&lt;3,48,IF(O13&lt;4,46,IF(O13&lt;5,45,IF(O13&lt;6,44,IF(O13&lt;7,43,IF(O13&lt;8,42,IF(O13&lt;9,41,IF(O13&lt;10,40,IF(O13&lt;11,39,IF(O13&lt;12,38,IF(O13&lt;13,37,IF(O13&lt;14,36,IF(O13&lt;15,35,IF(O13&lt;16,34,IF(O13&lt;17,33,IF(O13&lt;18,32,IF(O13&lt;19,31,IF(O13&lt;20,30,IF(O13&lt;21,29,IF(O13&lt;22,28,IF(O13&lt;23,27,IF(O13&lt;24,26,IF(O13&lt;25,25,IF(O13&lt;26,24,IF(O13&lt;27,23,IF(O13&lt;28,22,IF(O13&lt;29,21,IF(O13&lt;30,20,IF(O13&lt;31,19,IF(O13&lt;32,18,IF(O13&lt;33,17,IF(O13&lt;34,16,IF(O13&lt;35,15,IF(O13&lt;36,14,IF(O13&lt;37,13,IF(O13&lt;38,12,IF(O13&lt;39,11,IF(O13&lt;40,10,IF(O13&lt;41,9,IF(O13&lt;42,8,IF(O13&lt;43,7,IF(O13&lt;44,6,IF(O13&lt;45,5,IF(O13&lt;46,4,IF(O13&lt;47,3,IF(O13&lt;48,2,IF(O13&lt;49,1,IF(O13&lt;50,0,))))))))))))))))))))))))))))))))))))))))))))))))))</f>
        <v>50</v>
      </c>
      <c r="Q13" s="195">
        <v>6</v>
      </c>
      <c r="R13" s="116">
        <f t="shared" si="4"/>
        <v>43</v>
      </c>
      <c r="S13" s="142">
        <v>2</v>
      </c>
      <c r="T13" s="118">
        <f t="shared" si="5"/>
        <v>48</v>
      </c>
      <c r="U13" s="142" t="s">
        <v>485</v>
      </c>
      <c r="V13" s="205">
        <v>29.5</v>
      </c>
      <c r="W13" s="119">
        <v>20</v>
      </c>
      <c r="X13" s="206">
        <f t="shared" si="6"/>
        <v>29</v>
      </c>
      <c r="Y13" s="119">
        <v>6</v>
      </c>
      <c r="Z13" s="110">
        <f t="shared" si="7"/>
        <v>43</v>
      </c>
      <c r="AA13" s="147">
        <v>6</v>
      </c>
      <c r="AB13" s="112">
        <f t="shared" si="8"/>
        <v>43</v>
      </c>
      <c r="AC13" s="147">
        <v>6</v>
      </c>
      <c r="AD13" s="112">
        <f t="shared" si="9"/>
        <v>43</v>
      </c>
      <c r="AE13" s="194">
        <v>2</v>
      </c>
      <c r="AF13" s="114">
        <f t="shared" si="10"/>
        <v>48</v>
      </c>
      <c r="AG13" s="194" t="s">
        <v>503</v>
      </c>
      <c r="AH13" s="203">
        <v>23.5</v>
      </c>
      <c r="AI13" s="195">
        <v>1</v>
      </c>
      <c r="AJ13" s="116">
        <f t="shared" si="11"/>
        <v>50</v>
      </c>
      <c r="AK13" s="195">
        <v>14</v>
      </c>
      <c r="AL13" s="116">
        <f t="shared" si="12"/>
        <v>35</v>
      </c>
      <c r="AM13" s="211">
        <f>F13+L13+N13+P13+R13+T13+Z13+AB13+AD13+AF13+AJ13+AL13</f>
        <v>532</v>
      </c>
      <c r="AN13" s="139">
        <f t="shared" si="13"/>
        <v>532</v>
      </c>
      <c r="AO13" s="140">
        <f t="shared" si="14"/>
        <v>3</v>
      </c>
      <c r="AP13" s="145">
        <v>30</v>
      </c>
    </row>
    <row r="14" spans="1:42" ht="21" customHeight="1" x14ac:dyDescent="0.25">
      <c r="A14" s="73">
        <v>41</v>
      </c>
      <c r="B14" s="145">
        <v>56</v>
      </c>
      <c r="C14" s="144">
        <v>18</v>
      </c>
      <c r="D14" s="206">
        <f t="shared" si="0"/>
        <v>31</v>
      </c>
      <c r="E14" s="178" t="s">
        <v>494</v>
      </c>
      <c r="F14" s="110">
        <v>39</v>
      </c>
      <c r="G14" s="141">
        <v>9</v>
      </c>
      <c r="H14" s="209">
        <f t="shared" si="1"/>
        <v>40</v>
      </c>
      <c r="I14" s="141">
        <v>9</v>
      </c>
      <c r="J14" s="209">
        <f t="shared" si="2"/>
        <v>40</v>
      </c>
      <c r="K14" s="143">
        <v>17</v>
      </c>
      <c r="L14" s="203">
        <f t="shared" ref="L14:L58" si="15">IF(K14&lt;1,0,IF(K14&lt;2,50,IF(K14&lt;3,48,IF(K14&lt;4,46,IF(K14&lt;5,45,IF(K14&lt;6,44,IF(K14&lt;7,43,IF(K14&lt;8,42,IF(K14&lt;9,41,IF(K14&lt;10,40,IF(K14&lt;11,39,IF(K14&lt;12,38,IF(K14&lt;13,37,IF(K14&lt;14,36,IF(K14&lt;15,35,IF(K14&lt;16,34,IF(K14&lt;17,33,IF(K14&lt;18,32,IF(K14&lt;19,31,IF(K14&lt;20,30,IF(K14&lt;21,29,IF(K14&lt;22,28,IF(K14&lt;23,27,IF(K14&lt;24,26,IF(K14&lt;25,25,IF(K14&lt;26,24,IF(K14&lt;27,23,IF(K14&lt;28,22,IF(K14&lt;29,21,IF(K14&lt;30,20,IF(K14&lt;31,19,IF(K14&lt;32,18,IF(K14&lt;33,17,IF(K14&lt;34,16,IF(K14&lt;35,15,IF(K14&lt;36,14,IF(K14&lt;37,13,IF(K14&lt;38,12,IF(K14&lt;39,11,IF(K14&lt;40,10,IF(K14&lt;41,9,IF(K14&lt;42,8,IF(K14&lt;43,7,IF(K14&lt;44,6,IF(K14&lt;45,5,IF(K14&lt;46,4,IF(K14&lt;47,3,IF(K14&lt;48,2,IF(K14&lt;49,1,IF(K14&lt;50,0,))))))))))))))))))))))))))))))))))))))))))))))))))</f>
        <v>32</v>
      </c>
      <c r="M14" s="143">
        <v>2</v>
      </c>
      <c r="N14" s="114">
        <f t="shared" si="3"/>
        <v>48</v>
      </c>
      <c r="O14" s="195">
        <v>2</v>
      </c>
      <c r="P14" s="116">
        <f>IF(O14&lt;1,0,IF(O14&lt;2,50,IF(O14&lt;3,48,IF(O14&lt;4,46,IF(O14&lt;5,45,IF(O14&lt;6,44,IF(O14&lt;7,43,IF(O14&lt;8,42,IF(O14&lt;9,41,IF(O14&lt;10,40,IF(O14&lt;11,39,IF(O14&lt;12,38,IF(O14&lt;13,37,IF(O14&lt;14,36,IF(O14&lt;15,35,IF(O14&lt;16,34,IF(O14&lt;17,33,IF(O14&lt;18,32,IF(O14&lt;19,31,IF(O14&lt;20,30,IF(O14&lt;21,29,IF(O14&lt;22,28,IF(O14&lt;23,27,IF(O14&lt;24,26,IF(O14&lt;25,25,IF(O14&lt;26,24,IF(O14&lt;27,23,IF(O14&lt;28,22,IF(O14&lt;29,21,IF(O14&lt;30,20,IF(O14&lt;31,19,IF(O14&lt;32,18,IF(O14&lt;33,17,IF(O14&lt;34,16,IF(O14&lt;35,15,IF(O14&lt;36,14,IF(O14&lt;37,13,IF(O14&lt;38,12,IF(O14&lt;39,11,IF(O14&lt;40,10,IF(O14&lt;41,9,IF(O14&lt;42,8,IF(O14&lt;43,7,IF(O14&lt;44,6,IF(O14&lt;45,5,IF(O14&lt;46,4,IF(O14&lt;47,3,IF(O14&lt;48,2,IF(O14&lt;49,1,IF(O14&lt;50,0,))))))))))))))))))))))))))))))))))))))))))))))))))</f>
        <v>48</v>
      </c>
      <c r="Q14" s="195">
        <v>7</v>
      </c>
      <c r="R14" s="116">
        <f t="shared" si="4"/>
        <v>42</v>
      </c>
      <c r="S14" s="142">
        <v>35</v>
      </c>
      <c r="T14" s="205">
        <f t="shared" si="5"/>
        <v>14</v>
      </c>
      <c r="U14" s="142">
        <v>2</v>
      </c>
      <c r="V14" s="118">
        <f>IF(U14&lt;1,0,IF(U14&lt;2,50,IF(U14&lt;3,48,IF(U14&lt;4,46,IF(U14&lt;5,45,IF(U14&lt;6,44,IF(U14&lt;7,43,IF(U14&lt;8,42,IF(U14&lt;9,41,IF(U14&lt;10,40,IF(U14&lt;11,39,IF(U14&lt;12,38,IF(U14&lt;13,37,IF(U14&lt;14,36,IF(U14&lt;15,35,IF(U14&lt;16,34,IF(U14&lt;17,33,IF(U14&lt;18,32,IF(U14&lt;19,31,IF(U14&lt;20,30,IF(U14&lt;21,29,IF(U14&lt;22,28,IF(U14&lt;23,27,IF(U14&lt;24,26,IF(U14&lt;25,25,IF(U14&lt;26,24,IF(U14&lt;27,23,IF(U14&lt;28,22,IF(U14&lt;29,21,IF(U14&lt;30,20,IF(U14&lt;31,19,IF(U14&lt;32,18,IF(U14&lt;33,17,IF(U14&lt;34,16,IF(U14&lt;35,15,IF(U14&lt;36,14,IF(U14&lt;37,13,IF(U14&lt;38,12,IF(U14&lt;39,11,IF(U14&lt;40,10,IF(U14&lt;41,9,IF(U14&lt;42,8,IF(U14&lt;43,7,IF(U14&lt;44,6,IF(U14&lt;45,5,IF(U14&lt;46,4,IF(U14&lt;47,3,IF(U14&lt;48,2,IF(U14&lt;49,1,IF(U14&lt;50,0,))))))))))))))))))))))))))))))))))))))))))))))))))</f>
        <v>48</v>
      </c>
      <c r="W14" s="119">
        <v>16</v>
      </c>
      <c r="X14" s="206">
        <f t="shared" si="6"/>
        <v>33</v>
      </c>
      <c r="Y14" s="119">
        <v>13</v>
      </c>
      <c r="Z14" s="110">
        <f t="shared" si="7"/>
        <v>36</v>
      </c>
      <c r="AA14" s="147">
        <v>3</v>
      </c>
      <c r="AB14" s="112">
        <f t="shared" si="8"/>
        <v>46</v>
      </c>
      <c r="AC14" s="147">
        <v>4</v>
      </c>
      <c r="AD14" s="112">
        <f t="shared" si="9"/>
        <v>45</v>
      </c>
      <c r="AE14" s="194">
        <v>6</v>
      </c>
      <c r="AF14" s="114">
        <f t="shared" si="10"/>
        <v>43</v>
      </c>
      <c r="AG14" s="194">
        <v>1</v>
      </c>
      <c r="AH14" s="114">
        <f t="shared" ref="AH14:AH20" si="16">IF(AG14&lt;1,0,IF(AG14&lt;2,50,IF(AG14&lt;3,48,IF(AG14&lt;4,46,IF(AG14&lt;5,45,IF(AG14&lt;6,44,IF(AG14&lt;7,43,IF(AG14&lt;8,42,IF(AG14&lt;9,41,IF(AG14&lt;10,40,IF(AG14&lt;11,39,IF(AG14&lt;12,38,IF(AG14&lt;13,37,IF(AG14&lt;14,36,IF(AG14&lt;15,35,IF(AG14&lt;16,34,IF(AG14&lt;17,33,IF(AG14&lt;18,32,IF(AG14&lt;19,31,IF(AG14&lt;20,30,IF(AG14&lt;21,29,IF(AG14&lt;22,28,IF(AG14&lt;23,27,IF(AG14&lt;24,26,IF(AG14&lt;25,25,IF(AG14&lt;26,24,IF(AG14&lt;27,23,IF(AG14&lt;28,22,IF(AG14&lt;29,21,IF(AG14&lt;30,20,IF(AG14&lt;31,19,IF(AG14&lt;32,18,IF(AG14&lt;33,17,IF(AG14&lt;34,16,IF(AG14&lt;35,15,IF(AG14&lt;36,14,IF(AG14&lt;37,13,IF(AG14&lt;38,12,IF(AG14&lt;39,11,IF(AG14&lt;40,10,IF(AG14&lt;41,9,IF(AG14&lt;42,8,IF(AG14&lt;43,7,IF(AG14&lt;44,6,IF(AG14&lt;45,5,IF(AG14&lt;46,4,IF(AG14&lt;47,3,IF(AG14&lt;48,2,IF(AG14&lt;49,1,IF(AG14&lt;50,0,))))))))))))))))))))))))))))))))))))))))))))))))))</f>
        <v>50</v>
      </c>
      <c r="AI14" s="195">
        <v>9</v>
      </c>
      <c r="AJ14" s="116">
        <f t="shared" si="11"/>
        <v>40</v>
      </c>
      <c r="AK14" s="195">
        <v>5</v>
      </c>
      <c r="AL14" s="116">
        <f t="shared" si="12"/>
        <v>44</v>
      </c>
      <c r="AM14" s="211">
        <f>F14+N14+P14+R14+V14+Z14+AB14+AD14+AF14+AH14+AJ14+AL14</f>
        <v>529</v>
      </c>
      <c r="AN14" s="139">
        <f t="shared" si="13"/>
        <v>529</v>
      </c>
      <c r="AO14" s="140">
        <f t="shared" si="14"/>
        <v>4</v>
      </c>
      <c r="AP14" s="145">
        <v>56</v>
      </c>
    </row>
    <row r="15" spans="1:42" ht="21" customHeight="1" x14ac:dyDescent="0.25">
      <c r="A15" s="73">
        <v>10</v>
      </c>
      <c r="B15" s="145">
        <v>19</v>
      </c>
      <c r="C15" s="144">
        <v>25</v>
      </c>
      <c r="D15" s="206">
        <f t="shared" si="0"/>
        <v>24</v>
      </c>
      <c r="E15" s="178" t="s">
        <v>495</v>
      </c>
      <c r="F15" s="110">
        <v>42.5</v>
      </c>
      <c r="G15" s="141">
        <v>28</v>
      </c>
      <c r="H15" s="209">
        <f t="shared" si="1"/>
        <v>21</v>
      </c>
      <c r="I15" s="141">
        <v>17</v>
      </c>
      <c r="J15" s="209">
        <f t="shared" si="2"/>
        <v>32</v>
      </c>
      <c r="K15" s="143">
        <v>8</v>
      </c>
      <c r="L15" s="114">
        <f t="shared" si="15"/>
        <v>41</v>
      </c>
      <c r="M15" s="143">
        <v>4</v>
      </c>
      <c r="N15" s="114">
        <f t="shared" si="3"/>
        <v>45</v>
      </c>
      <c r="O15" s="180" t="s">
        <v>495</v>
      </c>
      <c r="P15" s="116">
        <v>42.5</v>
      </c>
      <c r="Q15" s="195">
        <v>4</v>
      </c>
      <c r="R15" s="116">
        <f t="shared" si="4"/>
        <v>45</v>
      </c>
      <c r="S15" s="142">
        <v>1</v>
      </c>
      <c r="T15" s="118">
        <f t="shared" si="5"/>
        <v>50</v>
      </c>
      <c r="U15" s="181" t="s">
        <v>500</v>
      </c>
      <c r="V15" s="118">
        <v>38.5</v>
      </c>
      <c r="W15" s="119">
        <v>3</v>
      </c>
      <c r="X15" s="110">
        <f t="shared" si="6"/>
        <v>46</v>
      </c>
      <c r="Y15" s="119">
        <v>8</v>
      </c>
      <c r="Z15" s="110">
        <f t="shared" si="7"/>
        <v>41</v>
      </c>
      <c r="AA15" s="147"/>
      <c r="AB15" s="209">
        <f t="shared" si="8"/>
        <v>0</v>
      </c>
      <c r="AC15" s="147"/>
      <c r="AD15" s="209">
        <f t="shared" si="9"/>
        <v>0</v>
      </c>
      <c r="AE15" s="194">
        <v>5</v>
      </c>
      <c r="AF15" s="114">
        <f t="shared" si="10"/>
        <v>44</v>
      </c>
      <c r="AG15" s="194">
        <v>4</v>
      </c>
      <c r="AH15" s="114">
        <f t="shared" si="16"/>
        <v>45</v>
      </c>
      <c r="AI15" s="195">
        <v>12</v>
      </c>
      <c r="AJ15" s="204">
        <f t="shared" si="11"/>
        <v>37</v>
      </c>
      <c r="AK15" s="195">
        <v>3</v>
      </c>
      <c r="AL15" s="116">
        <f t="shared" si="12"/>
        <v>46</v>
      </c>
      <c r="AM15" s="211">
        <f>F15+L15+N15+P15+R15+T15+V15+X15+Z15+AF15+AH15+AL15</f>
        <v>526.5</v>
      </c>
      <c r="AN15" s="139">
        <f t="shared" si="13"/>
        <v>526.5</v>
      </c>
      <c r="AO15" s="140">
        <f t="shared" si="14"/>
        <v>5</v>
      </c>
      <c r="AP15" s="145">
        <v>19</v>
      </c>
    </row>
    <row r="16" spans="1:42" ht="21" customHeight="1" x14ac:dyDescent="0.25">
      <c r="A16" s="73">
        <v>6</v>
      </c>
      <c r="B16" s="145">
        <v>12</v>
      </c>
      <c r="C16" s="144">
        <v>12</v>
      </c>
      <c r="D16" s="110">
        <f t="shared" si="0"/>
        <v>37</v>
      </c>
      <c r="E16" s="119">
        <v>16</v>
      </c>
      <c r="F16" s="206">
        <f>IF(E16&lt;1,0,IF(E16&lt;2,50,IF(E16&lt;3,48,IF(E16&lt;4,46,IF(E16&lt;5,45,IF(E16&lt;6,44,IF(E16&lt;7,43,IF(E16&lt;8,42,IF(E16&lt;9,41,IF(E16&lt;10,40,IF(E16&lt;11,39,IF(E16&lt;12,38,IF(E16&lt;13,37,IF(E16&lt;14,36,IF(E16&lt;15,35,IF(E16&lt;16,34,IF(E16&lt;17,33,IF(E16&lt;18,32,IF(E16&lt;19,31,IF(E16&lt;20,30,IF(E16&lt;21,29,IF(E16&lt;22,28,IF(E16&lt;23,27,IF(E16&lt;24,26,IF(E16&lt;25,25,IF(E16&lt;26,24,IF(E16&lt;27,23,IF(E16&lt;28,22,IF(E16&lt;29,21,IF(E16&lt;30,20,IF(E16&lt;31,19,IF(E16&lt;32,18,IF(E16&lt;33,17,IF(E16&lt;34,16,IF(E16&lt;35,15,IF(E16&lt;36,14,IF(E16&lt;37,13,IF(E16&lt;38,12,IF(E16&lt;39,11,IF(E16&lt;40,10,IF(E16&lt;41,9,IF(E16&lt;42,8,IF(E16&lt;43,7,IF(E16&lt;44,6,IF(E16&lt;45,5,IF(E16&lt;46,4,IF(E16&lt;47,3,IF(E16&lt;48,2,IF(E16&lt;49,1,IF(E16&lt;50,0,))))))))))))))))))))))))))))))))))))))))))))))))))</f>
        <v>33</v>
      </c>
      <c r="G16" s="141">
        <v>7</v>
      </c>
      <c r="H16" s="209">
        <f t="shared" si="1"/>
        <v>42</v>
      </c>
      <c r="I16" s="141">
        <v>6</v>
      </c>
      <c r="J16" s="112">
        <f t="shared" si="2"/>
        <v>43</v>
      </c>
      <c r="K16" s="143">
        <v>13</v>
      </c>
      <c r="L16" s="114">
        <f t="shared" si="15"/>
        <v>36</v>
      </c>
      <c r="M16" s="143">
        <v>10</v>
      </c>
      <c r="N16" s="114">
        <f t="shared" si="3"/>
        <v>39</v>
      </c>
      <c r="O16" s="149">
        <v>3</v>
      </c>
      <c r="P16" s="116">
        <f t="shared" ref="P16:P30" si="17">IF(O16&lt;1,0,IF(O16&lt;2,50,IF(O16&lt;3,48,IF(O16&lt;4,46,IF(O16&lt;5,45,IF(O16&lt;6,44,IF(O16&lt;7,43,IF(O16&lt;8,42,IF(O16&lt;9,41,IF(O16&lt;10,40,IF(O16&lt;11,39,IF(O16&lt;12,38,IF(O16&lt;13,37,IF(O16&lt;14,36,IF(O16&lt;15,35,IF(O16&lt;16,34,IF(O16&lt;17,33,IF(O16&lt;18,32,IF(O16&lt;19,31,IF(O16&lt;20,30,IF(O16&lt;21,29,IF(O16&lt;22,28,IF(O16&lt;23,27,IF(O16&lt;24,26,IF(O16&lt;25,25,IF(O16&lt;26,24,IF(O16&lt;27,23,IF(O16&lt;28,22,IF(O16&lt;29,21,IF(O16&lt;30,20,IF(O16&lt;31,19,IF(O16&lt;32,18,IF(O16&lt;33,17,IF(O16&lt;34,16,IF(O16&lt;35,15,IF(O16&lt;36,14,IF(O16&lt;37,13,IF(O16&lt;38,12,IF(O16&lt;39,11,IF(O16&lt;40,10,IF(O16&lt;41,9,IF(O16&lt;42,8,IF(O16&lt;43,7,IF(O16&lt;44,6,IF(O16&lt;45,5,IF(O16&lt;46,4,IF(O16&lt;47,3,IF(O16&lt;48,2,IF(O16&lt;49,1,IF(O16&lt;50,0,))))))))))))))))))))))))))))))))))))))))))))))))))</f>
        <v>46</v>
      </c>
      <c r="Q16" s="195">
        <v>1</v>
      </c>
      <c r="R16" s="116">
        <f t="shared" si="4"/>
        <v>50</v>
      </c>
      <c r="S16" s="142">
        <v>12</v>
      </c>
      <c r="T16" s="118">
        <f t="shared" si="5"/>
        <v>37</v>
      </c>
      <c r="U16" s="142">
        <v>16</v>
      </c>
      <c r="V16" s="205">
        <f t="shared" ref="V16:V26" si="18">IF(U16&lt;1,0,IF(U16&lt;2,50,IF(U16&lt;3,48,IF(U16&lt;4,46,IF(U16&lt;5,45,IF(U16&lt;6,44,IF(U16&lt;7,43,IF(U16&lt;8,42,IF(U16&lt;9,41,IF(U16&lt;10,40,IF(U16&lt;11,39,IF(U16&lt;12,38,IF(U16&lt;13,37,IF(U16&lt;14,36,IF(U16&lt;15,35,IF(U16&lt;16,34,IF(U16&lt;17,33,IF(U16&lt;18,32,IF(U16&lt;19,31,IF(U16&lt;20,30,IF(U16&lt;21,29,IF(U16&lt;22,28,IF(U16&lt;23,27,IF(U16&lt;24,26,IF(U16&lt;25,25,IF(U16&lt;26,24,IF(U16&lt;27,23,IF(U16&lt;28,22,IF(U16&lt;29,21,IF(U16&lt;30,20,IF(U16&lt;31,19,IF(U16&lt;32,18,IF(U16&lt;33,17,IF(U16&lt;34,16,IF(U16&lt;35,15,IF(U16&lt;36,14,IF(U16&lt;37,13,IF(U16&lt;38,12,IF(U16&lt;39,11,IF(U16&lt;40,10,IF(U16&lt;41,9,IF(U16&lt;42,8,IF(U16&lt;43,7,IF(U16&lt;44,6,IF(U16&lt;45,5,IF(U16&lt;46,4,IF(U16&lt;47,3,IF(U16&lt;48,2,IF(U16&lt;49,1,IF(U16&lt;50,0,))))))))))))))))))))))))))))))))))))))))))))))))))</f>
        <v>33</v>
      </c>
      <c r="W16" s="119">
        <v>4</v>
      </c>
      <c r="X16" s="110">
        <f t="shared" si="6"/>
        <v>45</v>
      </c>
      <c r="Y16" s="119">
        <v>3</v>
      </c>
      <c r="Z16" s="110">
        <f t="shared" si="7"/>
        <v>46</v>
      </c>
      <c r="AA16" s="147">
        <v>2</v>
      </c>
      <c r="AB16" s="112">
        <f t="shared" si="8"/>
        <v>48</v>
      </c>
      <c r="AC16" s="147"/>
      <c r="AD16" s="209">
        <f t="shared" si="9"/>
        <v>0</v>
      </c>
      <c r="AE16" s="194">
        <v>4</v>
      </c>
      <c r="AF16" s="114">
        <f t="shared" si="10"/>
        <v>45</v>
      </c>
      <c r="AG16" s="194">
        <v>6</v>
      </c>
      <c r="AH16" s="114">
        <f t="shared" si="16"/>
        <v>43</v>
      </c>
      <c r="AI16" s="195">
        <v>30</v>
      </c>
      <c r="AJ16" s="204">
        <f t="shared" si="11"/>
        <v>19</v>
      </c>
      <c r="AK16" s="195">
        <v>18</v>
      </c>
      <c r="AL16" s="204">
        <f t="shared" si="12"/>
        <v>31</v>
      </c>
      <c r="AM16" s="211">
        <f>D16+J16+L16+N16+P16+R16+T16+X16+Z16+AB16+AF16+AH16</f>
        <v>515</v>
      </c>
      <c r="AN16" s="139">
        <f t="shared" si="13"/>
        <v>515</v>
      </c>
      <c r="AO16" s="140">
        <f t="shared" si="14"/>
        <v>6</v>
      </c>
      <c r="AP16" s="145">
        <v>12</v>
      </c>
    </row>
    <row r="17" spans="1:42" ht="21" customHeight="1" x14ac:dyDescent="0.25">
      <c r="A17" s="73">
        <v>16</v>
      </c>
      <c r="B17" s="145">
        <v>27</v>
      </c>
      <c r="C17" s="144">
        <v>10</v>
      </c>
      <c r="D17" s="110">
        <f t="shared" si="0"/>
        <v>39</v>
      </c>
      <c r="E17" s="178" t="s">
        <v>496</v>
      </c>
      <c r="F17" s="110">
        <v>44.5</v>
      </c>
      <c r="G17" s="141">
        <v>8</v>
      </c>
      <c r="H17" s="112">
        <f t="shared" si="1"/>
        <v>41</v>
      </c>
      <c r="I17" s="141">
        <v>2</v>
      </c>
      <c r="J17" s="112">
        <f t="shared" si="2"/>
        <v>48</v>
      </c>
      <c r="K17" s="143">
        <v>9</v>
      </c>
      <c r="L17" s="114">
        <f t="shared" si="15"/>
        <v>40</v>
      </c>
      <c r="M17" s="179">
        <v>8</v>
      </c>
      <c r="N17" s="114">
        <v>40.5</v>
      </c>
      <c r="O17" s="149">
        <v>10</v>
      </c>
      <c r="P17" s="116">
        <f t="shared" si="17"/>
        <v>39</v>
      </c>
      <c r="Q17" s="195">
        <v>10</v>
      </c>
      <c r="R17" s="116">
        <f t="shared" si="4"/>
        <v>39</v>
      </c>
      <c r="S17" s="142">
        <v>16</v>
      </c>
      <c r="T17" s="205">
        <f t="shared" si="5"/>
        <v>33</v>
      </c>
      <c r="U17" s="142">
        <v>35</v>
      </c>
      <c r="V17" s="205">
        <f t="shared" si="18"/>
        <v>14</v>
      </c>
      <c r="W17" s="119">
        <v>7</v>
      </c>
      <c r="X17" s="110">
        <f t="shared" si="6"/>
        <v>42</v>
      </c>
      <c r="Y17" s="119">
        <v>12</v>
      </c>
      <c r="Z17" s="110">
        <f t="shared" si="7"/>
        <v>37</v>
      </c>
      <c r="AA17" s="147"/>
      <c r="AB17" s="209">
        <f t="shared" si="8"/>
        <v>0</v>
      </c>
      <c r="AC17" s="147"/>
      <c r="AD17" s="209">
        <f t="shared" si="9"/>
        <v>0</v>
      </c>
      <c r="AE17" s="194">
        <v>11</v>
      </c>
      <c r="AF17" s="203">
        <f t="shared" si="10"/>
        <v>38</v>
      </c>
      <c r="AG17" s="143">
        <v>5</v>
      </c>
      <c r="AH17" s="114">
        <f t="shared" si="16"/>
        <v>44</v>
      </c>
      <c r="AI17" s="195">
        <v>5</v>
      </c>
      <c r="AJ17" s="116">
        <f t="shared" si="11"/>
        <v>44</v>
      </c>
      <c r="AK17" s="195">
        <v>33</v>
      </c>
      <c r="AL17" s="204">
        <f t="shared" si="12"/>
        <v>16</v>
      </c>
      <c r="AM17" s="211">
        <f>D17+F17+H17+J17+L17+N17+P17+R17+X17+Z17+AH17+AJ17</f>
        <v>498</v>
      </c>
      <c r="AN17" s="139">
        <f t="shared" si="13"/>
        <v>498</v>
      </c>
      <c r="AO17" s="140">
        <f t="shared" si="14"/>
        <v>7</v>
      </c>
      <c r="AP17" s="145">
        <v>27</v>
      </c>
    </row>
    <row r="18" spans="1:42" ht="21" customHeight="1" x14ac:dyDescent="0.25">
      <c r="A18" s="73">
        <v>20</v>
      </c>
      <c r="B18" s="145">
        <v>31</v>
      </c>
      <c r="C18" s="144">
        <v>4</v>
      </c>
      <c r="D18" s="110">
        <f t="shared" si="0"/>
        <v>45</v>
      </c>
      <c r="E18" s="119">
        <v>14</v>
      </c>
      <c r="F18" s="110">
        <f>IF(E18&lt;1,0,IF(E18&lt;2,50,IF(E18&lt;3,48,IF(E18&lt;4,46,IF(E18&lt;5,45,IF(E18&lt;6,44,IF(E18&lt;7,43,IF(E18&lt;8,42,IF(E18&lt;9,41,IF(E18&lt;10,40,IF(E18&lt;11,39,IF(E18&lt;12,38,IF(E18&lt;13,37,IF(E18&lt;14,36,IF(E18&lt;15,35,IF(E18&lt;16,34,IF(E18&lt;17,33,IF(E18&lt;18,32,IF(E18&lt;19,31,IF(E18&lt;20,30,IF(E18&lt;21,29,IF(E18&lt;22,28,IF(E18&lt;23,27,IF(E18&lt;24,26,IF(E18&lt;25,25,IF(E18&lt;26,24,IF(E18&lt;27,23,IF(E18&lt;28,22,IF(E18&lt;29,21,IF(E18&lt;30,20,IF(E18&lt;31,19,IF(E18&lt;32,18,IF(E18&lt;33,17,IF(E18&lt;34,16,IF(E18&lt;35,15,IF(E18&lt;36,14,IF(E18&lt;37,13,IF(E18&lt;38,12,IF(E18&lt;39,11,IF(E18&lt;40,10,IF(E18&lt;41,9,IF(E18&lt;42,8,IF(E18&lt;43,7,IF(E18&lt;44,6,IF(E18&lt;45,5,IF(E18&lt;46,4,IF(E18&lt;47,3,IF(E18&lt;48,2,IF(E18&lt;49,1,IF(E18&lt;50,0,))))))))))))))))))))))))))))))))))))))))))))))))))</f>
        <v>35</v>
      </c>
      <c r="G18" s="141">
        <v>18</v>
      </c>
      <c r="H18" s="112">
        <f t="shared" si="1"/>
        <v>31</v>
      </c>
      <c r="I18" s="141">
        <v>4</v>
      </c>
      <c r="J18" s="112">
        <f t="shared" si="2"/>
        <v>45</v>
      </c>
      <c r="K18" s="143">
        <v>5</v>
      </c>
      <c r="L18" s="114">
        <f t="shared" si="15"/>
        <v>44</v>
      </c>
      <c r="M18" s="143">
        <v>3</v>
      </c>
      <c r="N18" s="114">
        <f>IF(M18&lt;1,0,IF(M18&lt;2,50,IF(M18&lt;3,48,IF(M18&lt;4,46,IF(M18&lt;5,45,IF(M18&lt;6,44,IF(M18&lt;7,43,IF(M18&lt;8,42,IF(M18&lt;9,41,IF(M18&lt;10,40,IF(M18&lt;11,39,IF(M18&lt;12,38,IF(M18&lt;13,37,IF(M18&lt;14,36,IF(M18&lt;15,35,IF(M18&lt;16,34,IF(M18&lt;17,33,IF(M18&lt;18,32,IF(M18&lt;19,31,IF(M18&lt;20,30,IF(M18&lt;21,29,IF(M18&lt;22,28,IF(M18&lt;23,27,IF(M18&lt;24,26,IF(M18&lt;25,25,IF(M18&lt;26,24,IF(M18&lt;27,23,IF(M18&lt;28,22,IF(M18&lt;29,21,IF(M18&lt;30,20,IF(M18&lt;31,19,IF(M18&lt;32,18,IF(M18&lt;33,17,IF(M18&lt;34,16,IF(M18&lt;35,15,IF(M18&lt;36,14,IF(M18&lt;37,13,IF(M18&lt;38,12,IF(M18&lt;39,11,IF(M18&lt;40,10,IF(M18&lt;41,9,IF(M18&lt;42,8,IF(M18&lt;43,7,IF(M18&lt;44,6,IF(M18&lt;45,5,IF(M18&lt;46,4,IF(M18&lt;47,3,IF(M18&lt;48,2,IF(M18&lt;49,1,IF(M18&lt;50,0,))))))))))))))))))))))))))))))))))))))))))))))))))</f>
        <v>46</v>
      </c>
      <c r="O18" s="195"/>
      <c r="P18" s="204">
        <f t="shared" si="17"/>
        <v>0</v>
      </c>
      <c r="Q18" s="195"/>
      <c r="R18" s="204">
        <f t="shared" si="4"/>
        <v>0</v>
      </c>
      <c r="S18" s="142" t="s">
        <v>498</v>
      </c>
      <c r="T18" s="118">
        <v>35.5</v>
      </c>
      <c r="U18" s="142">
        <v>18</v>
      </c>
      <c r="V18" s="118">
        <f t="shared" si="18"/>
        <v>31</v>
      </c>
      <c r="W18" s="119">
        <v>6</v>
      </c>
      <c r="X18" s="110">
        <f t="shared" si="6"/>
        <v>43</v>
      </c>
      <c r="Y18" s="119">
        <v>15</v>
      </c>
      <c r="Z18" s="110">
        <f t="shared" si="7"/>
        <v>34</v>
      </c>
      <c r="AA18" s="147"/>
      <c r="AB18" s="209">
        <f t="shared" si="8"/>
        <v>0</v>
      </c>
      <c r="AC18" s="147"/>
      <c r="AD18" s="209">
        <f t="shared" si="9"/>
        <v>0</v>
      </c>
      <c r="AE18" s="194">
        <v>8</v>
      </c>
      <c r="AF18" s="114">
        <f t="shared" si="10"/>
        <v>41</v>
      </c>
      <c r="AG18" s="143">
        <v>2</v>
      </c>
      <c r="AH18" s="114">
        <f t="shared" si="16"/>
        <v>48</v>
      </c>
      <c r="AI18" s="195">
        <v>38</v>
      </c>
      <c r="AJ18" s="204">
        <f t="shared" si="11"/>
        <v>11</v>
      </c>
      <c r="AK18" s="195"/>
      <c r="AL18" s="204">
        <f t="shared" si="12"/>
        <v>0</v>
      </c>
      <c r="AM18" s="211">
        <f>D18+F18+H18+J18+L18+N18+T18+V18+X18+Z18+AF18+AH18</f>
        <v>478.5</v>
      </c>
      <c r="AN18" s="139">
        <f t="shared" si="13"/>
        <v>478.5</v>
      </c>
      <c r="AO18" s="140">
        <f t="shared" si="14"/>
        <v>8</v>
      </c>
      <c r="AP18" s="145">
        <v>31</v>
      </c>
    </row>
    <row r="19" spans="1:42" ht="21" customHeight="1" x14ac:dyDescent="0.25">
      <c r="A19" s="73">
        <v>12</v>
      </c>
      <c r="B19" s="145">
        <v>22</v>
      </c>
      <c r="C19" s="144">
        <v>15</v>
      </c>
      <c r="D19" s="110">
        <f t="shared" si="0"/>
        <v>34</v>
      </c>
      <c r="E19" s="178" t="s">
        <v>494</v>
      </c>
      <c r="F19" s="110">
        <v>39</v>
      </c>
      <c r="G19" s="141">
        <v>4</v>
      </c>
      <c r="H19" s="112">
        <f t="shared" si="1"/>
        <v>45</v>
      </c>
      <c r="I19" s="141">
        <v>8</v>
      </c>
      <c r="J19" s="112">
        <f t="shared" si="2"/>
        <v>41</v>
      </c>
      <c r="K19" s="143">
        <v>20</v>
      </c>
      <c r="L19" s="203">
        <f t="shared" si="15"/>
        <v>29</v>
      </c>
      <c r="M19" s="143">
        <v>20</v>
      </c>
      <c r="N19" s="203">
        <f>IF(M19&lt;1,0,IF(M19&lt;2,50,IF(M19&lt;3,48,IF(M19&lt;4,46,IF(M19&lt;5,45,IF(M19&lt;6,44,IF(M19&lt;7,43,IF(M19&lt;8,42,IF(M19&lt;9,41,IF(M19&lt;10,40,IF(M19&lt;11,39,IF(M19&lt;12,38,IF(M19&lt;13,37,IF(M19&lt;14,36,IF(M19&lt;15,35,IF(M19&lt;16,34,IF(M19&lt;17,33,IF(M19&lt;18,32,IF(M19&lt;19,31,IF(M19&lt;20,30,IF(M19&lt;21,29,IF(M19&lt;22,28,IF(M19&lt;23,27,IF(M19&lt;24,26,IF(M19&lt;25,25,IF(M19&lt;26,24,IF(M19&lt;27,23,IF(M19&lt;28,22,IF(M19&lt;29,21,IF(M19&lt;30,20,IF(M19&lt;31,19,IF(M19&lt;32,18,IF(M19&lt;33,17,IF(M19&lt;34,16,IF(M19&lt;35,15,IF(M19&lt;36,14,IF(M19&lt;37,13,IF(M19&lt;38,12,IF(M19&lt;39,11,IF(M19&lt;40,10,IF(M19&lt;41,9,IF(M19&lt;42,8,IF(M19&lt;43,7,IF(M19&lt;44,6,IF(M19&lt;45,5,IF(M19&lt;46,4,IF(M19&lt;47,3,IF(M19&lt;48,2,IF(M19&lt;49,1,IF(M19&lt;50,0,))))))))))))))))))))))))))))))))))))))))))))))))))</f>
        <v>29</v>
      </c>
      <c r="O19" s="195">
        <v>17</v>
      </c>
      <c r="P19" s="116">
        <f t="shared" si="17"/>
        <v>32</v>
      </c>
      <c r="Q19" s="195">
        <v>14</v>
      </c>
      <c r="R19" s="116">
        <f t="shared" si="4"/>
        <v>35</v>
      </c>
      <c r="S19" s="142">
        <v>11</v>
      </c>
      <c r="T19" s="118">
        <f t="shared" ref="T19:T29" si="19">IF(S19&lt;1,0,IF(S19&lt;2,50,IF(S19&lt;3,48,IF(S19&lt;4,46,IF(S19&lt;5,45,IF(S19&lt;6,44,IF(S19&lt;7,43,IF(S19&lt;8,42,IF(S19&lt;9,41,IF(S19&lt;10,40,IF(S19&lt;11,39,IF(S19&lt;12,38,IF(S19&lt;13,37,IF(S19&lt;14,36,IF(S19&lt;15,35,IF(S19&lt;16,34,IF(S19&lt;17,33,IF(S19&lt;18,32,IF(S19&lt;19,31,IF(S19&lt;20,30,IF(S19&lt;21,29,IF(S19&lt;22,28,IF(S19&lt;23,27,IF(S19&lt;24,26,IF(S19&lt;25,25,IF(S19&lt;26,24,IF(S19&lt;27,23,IF(S19&lt;28,22,IF(S19&lt;29,21,IF(S19&lt;30,20,IF(S19&lt;31,19,IF(S19&lt;32,18,IF(S19&lt;33,17,IF(S19&lt;34,16,IF(S19&lt;35,15,IF(S19&lt;36,14,IF(S19&lt;37,13,IF(S19&lt;38,12,IF(S19&lt;39,11,IF(S19&lt;40,10,IF(S19&lt;41,9,IF(S19&lt;42,8,IF(S19&lt;43,7,IF(S19&lt;44,6,IF(S19&lt;45,5,IF(S19&lt;46,4,IF(S19&lt;47,3,IF(S19&lt;48,2,IF(S19&lt;49,1,IF(S19&lt;50,0,))))))))))))))))))))))))))))))))))))))))))))))))))</f>
        <v>38</v>
      </c>
      <c r="U19" s="142">
        <v>13</v>
      </c>
      <c r="V19" s="118">
        <f t="shared" si="18"/>
        <v>36</v>
      </c>
      <c r="W19" s="119">
        <v>1</v>
      </c>
      <c r="X19" s="110">
        <f t="shared" si="6"/>
        <v>50</v>
      </c>
      <c r="Y19" s="119">
        <v>7</v>
      </c>
      <c r="Z19" s="110">
        <f t="shared" si="7"/>
        <v>42</v>
      </c>
      <c r="AA19" s="147"/>
      <c r="AB19" s="209">
        <f t="shared" si="8"/>
        <v>0</v>
      </c>
      <c r="AC19" s="147"/>
      <c r="AD19" s="209">
        <f t="shared" si="9"/>
        <v>0</v>
      </c>
      <c r="AE19" s="194">
        <v>26</v>
      </c>
      <c r="AF19" s="203">
        <f t="shared" si="10"/>
        <v>23</v>
      </c>
      <c r="AG19" s="194">
        <v>23</v>
      </c>
      <c r="AH19" s="203">
        <f t="shared" si="16"/>
        <v>26</v>
      </c>
      <c r="AI19" s="195">
        <v>13</v>
      </c>
      <c r="AJ19" s="116">
        <f t="shared" si="11"/>
        <v>36</v>
      </c>
      <c r="AK19" s="195">
        <v>10</v>
      </c>
      <c r="AL19" s="116">
        <f t="shared" si="12"/>
        <v>39</v>
      </c>
      <c r="AM19" s="211">
        <f>D19+F19+H19+J19+P19+R19+T19+V19+X19+Z19+AJ19+AL19</f>
        <v>467</v>
      </c>
      <c r="AN19" s="139">
        <f t="shared" si="13"/>
        <v>467</v>
      </c>
      <c r="AO19" s="140">
        <f t="shared" si="14"/>
        <v>9</v>
      </c>
      <c r="AP19" s="145">
        <v>22</v>
      </c>
    </row>
    <row r="20" spans="1:42" ht="21" customHeight="1" x14ac:dyDescent="0.25">
      <c r="A20" s="73">
        <v>13</v>
      </c>
      <c r="B20" s="145">
        <v>23</v>
      </c>
      <c r="C20" s="144">
        <v>27</v>
      </c>
      <c r="D20" s="206">
        <f t="shared" si="0"/>
        <v>22</v>
      </c>
      <c r="E20" s="178" t="s">
        <v>493</v>
      </c>
      <c r="F20" s="110">
        <v>36.5</v>
      </c>
      <c r="G20" s="141">
        <v>6</v>
      </c>
      <c r="H20" s="209">
        <f t="shared" si="1"/>
        <v>43</v>
      </c>
      <c r="I20" s="141">
        <v>7</v>
      </c>
      <c r="J20" s="209">
        <f t="shared" si="2"/>
        <v>42</v>
      </c>
      <c r="K20" s="143">
        <v>6</v>
      </c>
      <c r="L20" s="114">
        <f t="shared" si="15"/>
        <v>43</v>
      </c>
      <c r="M20" s="179">
        <v>8</v>
      </c>
      <c r="N20" s="114">
        <v>40.5</v>
      </c>
      <c r="O20" s="195"/>
      <c r="P20" s="204">
        <f t="shared" si="17"/>
        <v>0</v>
      </c>
      <c r="Q20" s="195"/>
      <c r="R20" s="204">
        <f t="shared" si="4"/>
        <v>0</v>
      </c>
      <c r="S20" s="142"/>
      <c r="T20" s="205">
        <f t="shared" si="19"/>
        <v>0</v>
      </c>
      <c r="U20" s="142">
        <v>9</v>
      </c>
      <c r="V20" s="118">
        <f t="shared" si="18"/>
        <v>40</v>
      </c>
      <c r="W20" s="119">
        <v>10</v>
      </c>
      <c r="X20" s="110">
        <f t="shared" si="6"/>
        <v>39</v>
      </c>
      <c r="Y20" s="119">
        <v>2</v>
      </c>
      <c r="Z20" s="110">
        <f t="shared" si="7"/>
        <v>48</v>
      </c>
      <c r="AA20" s="147">
        <v>4</v>
      </c>
      <c r="AB20" s="112">
        <f t="shared" si="8"/>
        <v>45</v>
      </c>
      <c r="AC20" s="147">
        <v>2</v>
      </c>
      <c r="AD20" s="112">
        <f t="shared" si="9"/>
        <v>48</v>
      </c>
      <c r="AE20" s="194">
        <v>25</v>
      </c>
      <c r="AF20" s="114">
        <f t="shared" si="10"/>
        <v>24</v>
      </c>
      <c r="AG20" s="194">
        <v>18</v>
      </c>
      <c r="AH20" s="114">
        <f t="shared" si="16"/>
        <v>31</v>
      </c>
      <c r="AI20" s="195">
        <v>18</v>
      </c>
      <c r="AJ20" s="116">
        <f t="shared" si="11"/>
        <v>31</v>
      </c>
      <c r="AK20" s="195">
        <v>20</v>
      </c>
      <c r="AL20" s="116">
        <f t="shared" si="12"/>
        <v>29</v>
      </c>
      <c r="AM20" s="211">
        <f>F20+L20+N20+V20+X20+Z20+AB20+AD20+AF20+AH20+AJ20+AL20</f>
        <v>455</v>
      </c>
      <c r="AN20" s="139">
        <f t="shared" si="13"/>
        <v>455</v>
      </c>
      <c r="AO20" s="140">
        <f t="shared" si="14"/>
        <v>10</v>
      </c>
      <c r="AP20" s="145">
        <v>23</v>
      </c>
    </row>
    <row r="21" spans="1:42" ht="21" customHeight="1" x14ac:dyDescent="0.25">
      <c r="A21" s="73">
        <v>34</v>
      </c>
      <c r="B21" s="145">
        <v>48</v>
      </c>
      <c r="C21" s="144">
        <v>28</v>
      </c>
      <c r="D21" s="110">
        <f t="shared" si="0"/>
        <v>21</v>
      </c>
      <c r="E21" s="119">
        <v>2</v>
      </c>
      <c r="F21" s="110">
        <f>IF(E21&lt;1,0,IF(E21&lt;2,50,IF(E21&lt;3,48,IF(E21&lt;4,46,IF(E21&lt;5,45,IF(E21&lt;6,44,IF(E21&lt;7,43,IF(E21&lt;8,42,IF(E21&lt;9,41,IF(E21&lt;10,40,IF(E21&lt;11,39,IF(E21&lt;12,38,IF(E21&lt;13,37,IF(E21&lt;14,36,IF(E21&lt;15,35,IF(E21&lt;16,34,IF(E21&lt;17,33,IF(E21&lt;18,32,IF(E21&lt;19,31,IF(E21&lt;20,30,IF(E21&lt;21,29,IF(E21&lt;22,28,IF(E21&lt;23,27,IF(E21&lt;24,26,IF(E21&lt;25,25,IF(E21&lt;26,24,IF(E21&lt;27,23,IF(E21&lt;28,22,IF(E21&lt;29,21,IF(E21&lt;30,20,IF(E21&lt;31,19,IF(E21&lt;32,18,IF(E21&lt;33,17,IF(E21&lt;34,16,IF(E21&lt;35,15,IF(E21&lt;36,14,IF(E21&lt;37,13,IF(E21&lt;38,12,IF(E21&lt;39,11,IF(E21&lt;40,10,IF(E21&lt;41,9,IF(E21&lt;42,8,IF(E21&lt;43,7,IF(E21&lt;44,6,IF(E21&lt;45,5,IF(E21&lt;46,4,IF(E21&lt;47,3,IF(E21&lt;48,2,IF(E21&lt;49,1,IF(E21&lt;50,0,))))))))))))))))))))))))))))))))))))))))))))))))))</f>
        <v>48</v>
      </c>
      <c r="G21" s="141">
        <v>14</v>
      </c>
      <c r="H21" s="112">
        <f t="shared" si="1"/>
        <v>35</v>
      </c>
      <c r="I21" s="141">
        <v>14</v>
      </c>
      <c r="J21" s="112">
        <f t="shared" si="2"/>
        <v>35</v>
      </c>
      <c r="K21" s="143">
        <v>12</v>
      </c>
      <c r="L21" s="114">
        <f t="shared" si="15"/>
        <v>37</v>
      </c>
      <c r="M21" s="143">
        <v>1</v>
      </c>
      <c r="N21" s="114">
        <f t="shared" ref="N21:N58" si="20">IF(M21&lt;1,0,IF(M21&lt;2,50,IF(M21&lt;3,48,IF(M21&lt;4,46,IF(M21&lt;5,45,IF(M21&lt;6,44,IF(M21&lt;7,43,IF(M21&lt;8,42,IF(M21&lt;9,41,IF(M21&lt;10,40,IF(M21&lt;11,39,IF(M21&lt;12,38,IF(M21&lt;13,37,IF(M21&lt;14,36,IF(M21&lt;15,35,IF(M21&lt;16,34,IF(M21&lt;17,33,IF(M21&lt;18,32,IF(M21&lt;19,31,IF(M21&lt;20,30,IF(M21&lt;21,29,IF(M21&lt;22,28,IF(M21&lt;23,27,IF(M21&lt;24,26,IF(M21&lt;25,25,IF(M21&lt;26,24,IF(M21&lt;27,23,IF(M21&lt;28,22,IF(M21&lt;29,21,IF(M21&lt;30,20,IF(M21&lt;31,19,IF(M21&lt;32,18,IF(M21&lt;33,17,IF(M21&lt;34,16,IF(M21&lt;35,15,IF(M21&lt;36,14,IF(M21&lt;37,13,IF(M21&lt;38,12,IF(M21&lt;39,11,IF(M21&lt;40,10,IF(M21&lt;41,9,IF(M21&lt;42,8,IF(M21&lt;43,7,IF(M21&lt;44,6,IF(M21&lt;45,5,IF(M21&lt;46,4,IF(M21&lt;47,3,IF(M21&lt;48,2,IF(M21&lt;49,1,IF(M21&lt;50,0,))))))))))))))))))))))))))))))))))))))))))))))))))</f>
        <v>50</v>
      </c>
      <c r="O21" s="195"/>
      <c r="P21" s="204">
        <f t="shared" si="17"/>
        <v>0</v>
      </c>
      <c r="Q21" s="195"/>
      <c r="R21" s="204">
        <f t="shared" si="4"/>
        <v>0</v>
      </c>
      <c r="S21" s="142">
        <v>7</v>
      </c>
      <c r="T21" s="118">
        <f t="shared" si="19"/>
        <v>42</v>
      </c>
      <c r="U21" s="142">
        <v>28</v>
      </c>
      <c r="V21" s="118">
        <f t="shared" si="18"/>
        <v>21</v>
      </c>
      <c r="W21" s="119">
        <v>24</v>
      </c>
      <c r="X21" s="206">
        <f t="shared" si="6"/>
        <v>25</v>
      </c>
      <c r="Y21" s="119">
        <v>30</v>
      </c>
      <c r="Z21" s="206">
        <f t="shared" si="7"/>
        <v>19</v>
      </c>
      <c r="AA21" s="147"/>
      <c r="AB21" s="209">
        <f t="shared" si="8"/>
        <v>0</v>
      </c>
      <c r="AC21" s="147"/>
      <c r="AD21" s="209">
        <f t="shared" si="9"/>
        <v>0</v>
      </c>
      <c r="AE21" s="194">
        <v>10</v>
      </c>
      <c r="AF21" s="114">
        <f t="shared" si="10"/>
        <v>39</v>
      </c>
      <c r="AG21" s="182" t="s">
        <v>502</v>
      </c>
      <c r="AH21" s="114">
        <v>41.5</v>
      </c>
      <c r="AI21" s="195" t="s">
        <v>505</v>
      </c>
      <c r="AJ21" s="116">
        <v>34</v>
      </c>
      <c r="AK21" s="195">
        <v>1</v>
      </c>
      <c r="AL21" s="116">
        <f t="shared" si="12"/>
        <v>50</v>
      </c>
      <c r="AM21" s="211">
        <f>D21+F21+H21+J21+L21+N21+T21+V21+AF21+AH21+AJ21+AL21</f>
        <v>453.5</v>
      </c>
      <c r="AN21" s="139">
        <f t="shared" si="13"/>
        <v>453.5</v>
      </c>
      <c r="AO21" s="140">
        <f t="shared" si="14"/>
        <v>11</v>
      </c>
      <c r="AP21" s="145">
        <v>48</v>
      </c>
    </row>
    <row r="22" spans="1:42" ht="21" customHeight="1" x14ac:dyDescent="0.25">
      <c r="A22" s="73">
        <v>21</v>
      </c>
      <c r="B22" s="145">
        <v>32</v>
      </c>
      <c r="C22" s="144">
        <v>23</v>
      </c>
      <c r="D22" s="110">
        <f t="shared" si="0"/>
        <v>26</v>
      </c>
      <c r="E22" s="119" t="s">
        <v>492</v>
      </c>
      <c r="F22" s="110">
        <v>31.5</v>
      </c>
      <c r="G22" s="141">
        <v>24</v>
      </c>
      <c r="H22" s="112">
        <f t="shared" si="1"/>
        <v>25</v>
      </c>
      <c r="I22" s="141">
        <v>18</v>
      </c>
      <c r="J22" s="112">
        <f t="shared" si="2"/>
        <v>31</v>
      </c>
      <c r="K22" s="143">
        <v>1</v>
      </c>
      <c r="L22" s="114">
        <f t="shared" si="15"/>
        <v>50</v>
      </c>
      <c r="M22" s="143">
        <v>12</v>
      </c>
      <c r="N22" s="114">
        <f t="shared" si="20"/>
        <v>37</v>
      </c>
      <c r="O22" s="195"/>
      <c r="P22" s="204">
        <f t="shared" si="17"/>
        <v>0</v>
      </c>
      <c r="Q22" s="195"/>
      <c r="R22" s="204">
        <f t="shared" si="4"/>
        <v>0</v>
      </c>
      <c r="S22" s="142">
        <v>3</v>
      </c>
      <c r="T22" s="118">
        <f t="shared" si="19"/>
        <v>46</v>
      </c>
      <c r="U22" s="142">
        <v>26</v>
      </c>
      <c r="V22" s="205">
        <f t="shared" si="18"/>
        <v>23</v>
      </c>
      <c r="W22" s="119">
        <v>14</v>
      </c>
      <c r="X22" s="110">
        <f t="shared" si="6"/>
        <v>35</v>
      </c>
      <c r="Y22" s="119">
        <v>4</v>
      </c>
      <c r="Z22" s="110">
        <f t="shared" si="7"/>
        <v>45</v>
      </c>
      <c r="AA22" s="147"/>
      <c r="AB22" s="209">
        <f t="shared" si="8"/>
        <v>0</v>
      </c>
      <c r="AC22" s="147"/>
      <c r="AD22" s="209">
        <f t="shared" si="9"/>
        <v>0</v>
      </c>
      <c r="AE22" s="194">
        <v>7</v>
      </c>
      <c r="AF22" s="114">
        <f t="shared" si="10"/>
        <v>42</v>
      </c>
      <c r="AG22" s="194">
        <v>11</v>
      </c>
      <c r="AH22" s="114">
        <f t="shared" ref="AH22:AH36" si="21">IF(AG22&lt;1,0,IF(AG22&lt;2,50,IF(AG22&lt;3,48,IF(AG22&lt;4,46,IF(AG22&lt;5,45,IF(AG22&lt;6,44,IF(AG22&lt;7,43,IF(AG22&lt;8,42,IF(AG22&lt;9,41,IF(AG22&lt;10,40,IF(AG22&lt;11,39,IF(AG22&lt;12,38,IF(AG22&lt;13,37,IF(AG22&lt;14,36,IF(AG22&lt;15,35,IF(AG22&lt;16,34,IF(AG22&lt;17,33,IF(AG22&lt;18,32,IF(AG22&lt;19,31,IF(AG22&lt;20,30,IF(AG22&lt;21,29,IF(AG22&lt;22,28,IF(AG22&lt;23,27,IF(AG22&lt;24,26,IF(AG22&lt;25,25,IF(AG22&lt;26,24,IF(AG22&lt;27,23,IF(AG22&lt;28,22,IF(AG22&lt;29,21,IF(AG22&lt;30,20,IF(AG22&lt;31,19,IF(AG22&lt;32,18,IF(AG22&lt;33,17,IF(AG22&lt;34,16,IF(AG22&lt;35,15,IF(AG22&lt;36,14,IF(AG22&lt;37,13,IF(AG22&lt;38,12,IF(AG22&lt;39,11,IF(AG22&lt;40,10,IF(AG22&lt;41,9,IF(AG22&lt;42,8,IF(AG22&lt;43,7,IF(AG22&lt;44,6,IF(AG22&lt;45,5,IF(AG22&lt;46,4,IF(AG22&lt;47,3,IF(AG22&lt;48,2,IF(AG22&lt;49,1,IF(AG22&lt;50,0,))))))))))))))))))))))))))))))))))))))))))))))))))</f>
        <v>38</v>
      </c>
      <c r="AI22" s="195">
        <v>4</v>
      </c>
      <c r="AJ22" s="116">
        <f t="shared" ref="AJ22:AJ31" si="22">IF(AI22&lt;1,0,IF(AI22&lt;2,50,IF(AI22&lt;3,48,IF(AI22&lt;4,46,IF(AI22&lt;5,45,IF(AI22&lt;6,44,IF(AI22&lt;7,43,IF(AI22&lt;8,42,IF(AI22&lt;9,41,IF(AI22&lt;10,40,IF(AI22&lt;11,39,IF(AI22&lt;12,38,IF(AI22&lt;13,37,IF(AI22&lt;14,36,IF(AI22&lt;15,35,IF(AI22&lt;16,34,IF(AI22&lt;17,33,IF(AI22&lt;18,32,IF(AI22&lt;19,31,IF(AI22&lt;20,30,IF(AI22&lt;21,29,IF(AI22&lt;22,28,IF(AI22&lt;23,27,IF(AI22&lt;24,26,IF(AI22&lt;25,25,IF(AI22&lt;26,24,IF(AI22&lt;27,23,IF(AI22&lt;28,22,IF(AI22&lt;29,21,IF(AI22&lt;30,20,IF(AI22&lt;31,19,IF(AI22&lt;32,18,IF(AI22&lt;33,17,IF(AI22&lt;34,16,IF(AI22&lt;35,15,IF(AI22&lt;36,14,IF(AI22&lt;37,13,IF(AI22&lt;38,12,IF(AI22&lt;39,11,IF(AI22&lt;40,10,IF(AI22&lt;41,9,IF(AI22&lt;42,8,IF(AI22&lt;43,7,IF(AI22&lt;44,6,IF(AI22&lt;45,5,IF(AI22&lt;46,4,IF(AI22&lt;47,3,IF(AI22&lt;48,2,IF(AI22&lt;49,1,IF(AI22&lt;50,0,))))))))))))))))))))))))))))))))))))))))))))))))))</f>
        <v>45</v>
      </c>
      <c r="AK22" s="195">
        <v>29</v>
      </c>
      <c r="AL22" s="204">
        <f t="shared" si="12"/>
        <v>20</v>
      </c>
      <c r="AM22" s="211">
        <f>D22+F22+H22+J22+L22+N22+T22+X22+Z22+AF22+AH22+AJ22</f>
        <v>451.5</v>
      </c>
      <c r="AN22" s="139">
        <f t="shared" si="13"/>
        <v>451.5</v>
      </c>
      <c r="AO22" s="140">
        <f t="shared" si="14"/>
        <v>12</v>
      </c>
      <c r="AP22" s="145">
        <v>32</v>
      </c>
    </row>
    <row r="23" spans="1:42" ht="21" customHeight="1" x14ac:dyDescent="0.25">
      <c r="A23" s="73">
        <v>47</v>
      </c>
      <c r="B23" s="146" t="s">
        <v>451</v>
      </c>
      <c r="C23" s="144">
        <v>9</v>
      </c>
      <c r="D23" s="110">
        <f t="shared" si="0"/>
        <v>40</v>
      </c>
      <c r="E23" s="119">
        <v>15</v>
      </c>
      <c r="F23" s="110">
        <f>IF(E23&lt;1,0,IF(E23&lt;2,50,IF(E23&lt;3,48,IF(E23&lt;4,46,IF(E23&lt;5,45,IF(E23&lt;6,44,IF(E23&lt;7,43,IF(E23&lt;8,42,IF(E23&lt;9,41,IF(E23&lt;10,40,IF(E23&lt;11,39,IF(E23&lt;12,38,IF(E23&lt;13,37,IF(E23&lt;14,36,IF(E23&lt;15,35,IF(E23&lt;16,34,IF(E23&lt;17,33,IF(E23&lt;18,32,IF(E23&lt;19,31,IF(E23&lt;20,30,IF(E23&lt;21,29,IF(E23&lt;22,28,IF(E23&lt;23,27,IF(E23&lt;24,26,IF(E23&lt;25,25,IF(E23&lt;26,24,IF(E23&lt;27,23,IF(E23&lt;28,22,IF(E23&lt;29,21,IF(E23&lt;30,20,IF(E23&lt;31,19,IF(E23&lt;32,18,IF(E23&lt;33,17,IF(E23&lt;34,16,IF(E23&lt;35,15,IF(E23&lt;36,14,IF(E23&lt;37,13,IF(E23&lt;38,12,IF(E23&lt;39,11,IF(E23&lt;40,10,IF(E23&lt;41,9,IF(E23&lt;42,8,IF(E23&lt;43,7,IF(E23&lt;44,6,IF(E23&lt;45,5,IF(E23&lt;46,4,IF(E23&lt;47,3,IF(E23&lt;48,2,IF(E23&lt;49,1,IF(E23&lt;50,0,))))))))))))))))))))))))))))))))))))))))))))))))))</f>
        <v>34</v>
      </c>
      <c r="G23" s="141">
        <v>12</v>
      </c>
      <c r="H23" s="209">
        <f t="shared" si="1"/>
        <v>37</v>
      </c>
      <c r="I23" s="141">
        <v>20</v>
      </c>
      <c r="J23" s="209">
        <f t="shared" si="2"/>
        <v>29</v>
      </c>
      <c r="K23" s="143"/>
      <c r="L23" s="203">
        <f t="shared" si="15"/>
        <v>0</v>
      </c>
      <c r="M23" s="143"/>
      <c r="N23" s="203">
        <f t="shared" si="20"/>
        <v>0</v>
      </c>
      <c r="O23" s="195">
        <v>15</v>
      </c>
      <c r="P23" s="116">
        <f t="shared" si="17"/>
        <v>34</v>
      </c>
      <c r="Q23" s="195">
        <v>5</v>
      </c>
      <c r="R23" s="116">
        <f t="shared" si="4"/>
        <v>44</v>
      </c>
      <c r="S23" s="142">
        <v>4</v>
      </c>
      <c r="T23" s="118">
        <f t="shared" si="19"/>
        <v>45</v>
      </c>
      <c r="U23" s="142">
        <v>40</v>
      </c>
      <c r="V23" s="118">
        <f t="shared" si="18"/>
        <v>9</v>
      </c>
      <c r="W23" s="119">
        <v>11</v>
      </c>
      <c r="X23" s="110">
        <f t="shared" si="6"/>
        <v>38</v>
      </c>
      <c r="Y23" s="119">
        <v>9</v>
      </c>
      <c r="Z23" s="110">
        <f t="shared" si="7"/>
        <v>40</v>
      </c>
      <c r="AA23" s="147">
        <v>1</v>
      </c>
      <c r="AB23" s="112">
        <f t="shared" si="8"/>
        <v>50</v>
      </c>
      <c r="AC23" s="147">
        <v>1</v>
      </c>
      <c r="AD23" s="112">
        <f t="shared" si="9"/>
        <v>50</v>
      </c>
      <c r="AE23" s="194"/>
      <c r="AF23" s="203">
        <f t="shared" si="10"/>
        <v>0</v>
      </c>
      <c r="AG23" s="194"/>
      <c r="AH23" s="203">
        <f t="shared" si="21"/>
        <v>0</v>
      </c>
      <c r="AI23" s="195">
        <v>29</v>
      </c>
      <c r="AJ23" s="116">
        <f t="shared" si="22"/>
        <v>20</v>
      </c>
      <c r="AK23" s="195">
        <v>35</v>
      </c>
      <c r="AL23" s="116">
        <f t="shared" si="12"/>
        <v>14</v>
      </c>
      <c r="AM23" s="211">
        <f>D23+F23+P23+R23+T23+V23+X23+Z23+AB23+AD23+AJ23+AL23</f>
        <v>418</v>
      </c>
      <c r="AN23" s="139">
        <f t="shared" si="13"/>
        <v>418</v>
      </c>
      <c r="AO23" s="140">
        <f t="shared" si="14"/>
        <v>13</v>
      </c>
      <c r="AP23" s="146" t="s">
        <v>451</v>
      </c>
    </row>
    <row r="24" spans="1:42" ht="21" customHeight="1" x14ac:dyDescent="0.25">
      <c r="A24" s="73">
        <v>24</v>
      </c>
      <c r="B24" s="145">
        <v>38</v>
      </c>
      <c r="C24" s="144">
        <v>6</v>
      </c>
      <c r="D24" s="110">
        <f t="shared" si="0"/>
        <v>43</v>
      </c>
      <c r="E24" s="191">
        <v>8</v>
      </c>
      <c r="F24" s="110">
        <f>IF(E24&lt;1,0,IF(E24&lt;2,50,IF(E24&lt;3,48,IF(E24&lt;4,46,IF(E24&lt;5,45,IF(E24&lt;6,44,IF(E24&lt;7,43,IF(E24&lt;8,42,IF(E24&lt;9,41,IF(E24&lt;10,40,IF(E24&lt;11,39,IF(E24&lt;12,38,IF(E24&lt;13,37,IF(E24&lt;14,36,IF(E24&lt;15,35,IF(E24&lt;16,34,IF(E24&lt;17,33,IF(E24&lt;18,32,IF(E24&lt;19,31,IF(E24&lt;20,30,IF(E24&lt;21,29,IF(E24&lt;22,28,IF(E24&lt;23,27,IF(E24&lt;24,26,IF(E24&lt;25,25,IF(E24&lt;26,24,IF(E24&lt;27,23,IF(E24&lt;28,22,IF(E24&lt;29,21,IF(E24&lt;30,20,IF(E24&lt;31,19,IF(E24&lt;32,18,IF(E24&lt;33,17,IF(E24&lt;34,16,IF(E24&lt;35,15,IF(E24&lt;36,14,IF(E24&lt;37,13,IF(E24&lt;38,12,IF(E24&lt;39,11,IF(E24&lt;40,10,IF(E24&lt;41,9,IF(E24&lt;42,8,IF(E24&lt;43,7,IF(E24&lt;44,6,IF(E24&lt;45,5,IF(E24&lt;46,4,IF(E24&lt;47,3,IF(E24&lt;48,2,IF(E24&lt;49,1,IF(E24&lt;50,0,))))))))))))))))))))))))))))))))))))))))))))))))))</f>
        <v>41</v>
      </c>
      <c r="G24" s="141">
        <v>41</v>
      </c>
      <c r="H24" s="112">
        <f t="shared" si="1"/>
        <v>8</v>
      </c>
      <c r="I24" s="141">
        <v>13</v>
      </c>
      <c r="J24" s="112">
        <f t="shared" si="2"/>
        <v>36</v>
      </c>
      <c r="K24" s="143">
        <v>11</v>
      </c>
      <c r="L24" s="114">
        <f t="shared" si="15"/>
        <v>38</v>
      </c>
      <c r="M24" s="143">
        <v>25</v>
      </c>
      <c r="N24" s="114">
        <f t="shared" si="20"/>
        <v>24</v>
      </c>
      <c r="O24" s="195"/>
      <c r="P24" s="204">
        <f t="shared" si="17"/>
        <v>0</v>
      </c>
      <c r="Q24" s="195"/>
      <c r="R24" s="204">
        <f t="shared" si="4"/>
        <v>0</v>
      </c>
      <c r="S24" s="142">
        <v>8</v>
      </c>
      <c r="T24" s="118">
        <f t="shared" si="19"/>
        <v>41</v>
      </c>
      <c r="U24" s="142">
        <v>3</v>
      </c>
      <c r="V24" s="118">
        <f t="shared" si="18"/>
        <v>46</v>
      </c>
      <c r="W24" s="119">
        <v>9</v>
      </c>
      <c r="X24" s="110">
        <f t="shared" si="6"/>
        <v>40</v>
      </c>
      <c r="Y24" s="119">
        <v>22</v>
      </c>
      <c r="Z24" s="110">
        <f t="shared" si="7"/>
        <v>27</v>
      </c>
      <c r="AA24" s="147"/>
      <c r="AB24" s="209">
        <f t="shared" si="8"/>
        <v>0</v>
      </c>
      <c r="AC24" s="147"/>
      <c r="AD24" s="209">
        <f t="shared" si="9"/>
        <v>0</v>
      </c>
      <c r="AE24" s="194">
        <v>13</v>
      </c>
      <c r="AF24" s="114">
        <f t="shared" si="10"/>
        <v>36</v>
      </c>
      <c r="AG24" s="194">
        <v>13</v>
      </c>
      <c r="AH24" s="114">
        <f t="shared" si="21"/>
        <v>36</v>
      </c>
      <c r="AI24" s="195"/>
      <c r="AJ24" s="204">
        <f t="shared" si="22"/>
        <v>0</v>
      </c>
      <c r="AK24" s="195"/>
      <c r="AL24" s="204">
        <f t="shared" si="12"/>
        <v>0</v>
      </c>
      <c r="AM24" s="211">
        <f>D24+F24+H24+J24+L24+N24+T24+V24+X24+Z24+AF24+AH24</f>
        <v>416</v>
      </c>
      <c r="AN24" s="139">
        <f t="shared" si="13"/>
        <v>416</v>
      </c>
      <c r="AO24" s="140">
        <f t="shared" si="14"/>
        <v>14</v>
      </c>
      <c r="AP24" s="145">
        <v>38</v>
      </c>
    </row>
    <row r="25" spans="1:42" ht="21" customHeight="1" x14ac:dyDescent="0.25">
      <c r="A25" s="73">
        <v>35</v>
      </c>
      <c r="B25" s="145">
        <v>49</v>
      </c>
      <c r="C25" s="144">
        <v>29</v>
      </c>
      <c r="D25" s="206">
        <f t="shared" si="0"/>
        <v>20</v>
      </c>
      <c r="E25" s="119" t="s">
        <v>487</v>
      </c>
      <c r="F25" s="206">
        <v>8.5</v>
      </c>
      <c r="G25" s="141">
        <v>17</v>
      </c>
      <c r="H25" s="112">
        <f t="shared" si="1"/>
        <v>32</v>
      </c>
      <c r="I25" s="141">
        <v>19</v>
      </c>
      <c r="J25" s="112">
        <f t="shared" si="2"/>
        <v>30</v>
      </c>
      <c r="K25" s="143">
        <v>7</v>
      </c>
      <c r="L25" s="114">
        <f t="shared" si="15"/>
        <v>42</v>
      </c>
      <c r="M25" s="143">
        <v>23</v>
      </c>
      <c r="N25" s="203">
        <f t="shared" si="20"/>
        <v>26</v>
      </c>
      <c r="O25" s="195">
        <v>16</v>
      </c>
      <c r="P25" s="116">
        <f t="shared" si="17"/>
        <v>33</v>
      </c>
      <c r="Q25" s="195">
        <v>8</v>
      </c>
      <c r="R25" s="116">
        <f t="shared" si="4"/>
        <v>41</v>
      </c>
      <c r="S25" s="142">
        <v>18</v>
      </c>
      <c r="T25" s="118">
        <f t="shared" si="19"/>
        <v>31</v>
      </c>
      <c r="U25" s="142">
        <v>15</v>
      </c>
      <c r="V25" s="118">
        <f t="shared" si="18"/>
        <v>34</v>
      </c>
      <c r="W25" s="119">
        <v>22</v>
      </c>
      <c r="X25" s="206">
        <f t="shared" si="6"/>
        <v>27</v>
      </c>
      <c r="Y25" s="119">
        <v>14</v>
      </c>
      <c r="Z25" s="110">
        <f t="shared" si="7"/>
        <v>35</v>
      </c>
      <c r="AA25" s="147"/>
      <c r="AB25" s="209">
        <f t="shared" si="8"/>
        <v>0</v>
      </c>
      <c r="AC25" s="147"/>
      <c r="AD25" s="209">
        <f t="shared" si="9"/>
        <v>0</v>
      </c>
      <c r="AE25" s="194">
        <v>1</v>
      </c>
      <c r="AF25" s="114">
        <f t="shared" si="10"/>
        <v>50</v>
      </c>
      <c r="AG25" s="194">
        <v>19</v>
      </c>
      <c r="AH25" s="114">
        <f t="shared" si="21"/>
        <v>30</v>
      </c>
      <c r="AI25" s="195">
        <v>22</v>
      </c>
      <c r="AJ25" s="116">
        <f t="shared" si="22"/>
        <v>27</v>
      </c>
      <c r="AK25" s="195">
        <v>19</v>
      </c>
      <c r="AL25" s="116">
        <f t="shared" si="12"/>
        <v>30</v>
      </c>
      <c r="AM25" s="211">
        <f>H25+J25+L25+P25+R25+T25+V25+Z25+AF25+AH25+AJ25+AL25</f>
        <v>415</v>
      </c>
      <c r="AN25" s="139">
        <f t="shared" si="13"/>
        <v>415</v>
      </c>
      <c r="AO25" s="140">
        <f t="shared" si="14"/>
        <v>15</v>
      </c>
      <c r="AP25" s="145">
        <v>49</v>
      </c>
    </row>
    <row r="26" spans="1:42" ht="21" customHeight="1" x14ac:dyDescent="0.25">
      <c r="A26" s="73">
        <v>27</v>
      </c>
      <c r="B26" s="145">
        <v>41</v>
      </c>
      <c r="C26" s="144">
        <v>26</v>
      </c>
      <c r="D26" s="110">
        <f t="shared" si="0"/>
        <v>23</v>
      </c>
      <c r="E26" s="119" t="s">
        <v>491</v>
      </c>
      <c r="F26" s="110">
        <v>28.5</v>
      </c>
      <c r="G26" s="141">
        <v>5</v>
      </c>
      <c r="H26" s="209">
        <f t="shared" si="1"/>
        <v>44</v>
      </c>
      <c r="I26" s="141">
        <v>12</v>
      </c>
      <c r="J26" s="209">
        <f t="shared" si="2"/>
        <v>37</v>
      </c>
      <c r="K26" s="143">
        <v>26</v>
      </c>
      <c r="L26" s="203">
        <f t="shared" si="15"/>
        <v>23</v>
      </c>
      <c r="M26" s="143">
        <v>11</v>
      </c>
      <c r="N26" s="114">
        <f t="shared" si="20"/>
        <v>38</v>
      </c>
      <c r="O26" s="195">
        <v>9</v>
      </c>
      <c r="P26" s="116">
        <f t="shared" si="17"/>
        <v>40</v>
      </c>
      <c r="Q26" s="195">
        <v>11</v>
      </c>
      <c r="R26" s="116">
        <f t="shared" si="4"/>
        <v>38</v>
      </c>
      <c r="S26" s="142">
        <v>31</v>
      </c>
      <c r="T26" s="205">
        <f t="shared" si="19"/>
        <v>18</v>
      </c>
      <c r="U26" s="142">
        <v>36</v>
      </c>
      <c r="V26" s="205">
        <f t="shared" si="18"/>
        <v>13</v>
      </c>
      <c r="W26" s="119">
        <v>28</v>
      </c>
      <c r="X26" s="206">
        <f t="shared" si="6"/>
        <v>21</v>
      </c>
      <c r="Y26" s="119">
        <v>21</v>
      </c>
      <c r="Z26" s="110">
        <f t="shared" si="7"/>
        <v>28</v>
      </c>
      <c r="AA26" s="147">
        <v>5</v>
      </c>
      <c r="AB26" s="112">
        <f t="shared" si="8"/>
        <v>44</v>
      </c>
      <c r="AC26" s="147">
        <v>7</v>
      </c>
      <c r="AD26" s="112">
        <f t="shared" si="9"/>
        <v>42</v>
      </c>
      <c r="AE26" s="194">
        <v>23</v>
      </c>
      <c r="AF26" s="114">
        <f t="shared" si="10"/>
        <v>26</v>
      </c>
      <c r="AG26" s="194">
        <v>16</v>
      </c>
      <c r="AH26" s="114">
        <f t="shared" si="21"/>
        <v>33</v>
      </c>
      <c r="AI26" s="195">
        <v>24</v>
      </c>
      <c r="AJ26" s="116">
        <f t="shared" si="22"/>
        <v>25</v>
      </c>
      <c r="AK26" s="195">
        <v>2</v>
      </c>
      <c r="AL26" s="116">
        <f t="shared" si="12"/>
        <v>48</v>
      </c>
      <c r="AM26" s="211">
        <f>D26+F26+N26+P26+R26+Z26+AB26+AD26+AF26+AH26+AJ26+AL26</f>
        <v>413.5</v>
      </c>
      <c r="AN26" s="139">
        <f t="shared" si="13"/>
        <v>413.5</v>
      </c>
      <c r="AO26" s="140">
        <f t="shared" si="14"/>
        <v>16</v>
      </c>
      <c r="AP26" s="145">
        <v>41</v>
      </c>
    </row>
    <row r="27" spans="1:42" ht="21" customHeight="1" x14ac:dyDescent="0.25">
      <c r="A27" s="73">
        <v>31</v>
      </c>
      <c r="B27" s="145">
        <v>45</v>
      </c>
      <c r="C27" s="144" t="s">
        <v>485</v>
      </c>
      <c r="D27" s="110">
        <v>29.5</v>
      </c>
      <c r="E27" s="119" t="s">
        <v>491</v>
      </c>
      <c r="F27" s="110">
        <v>28.5</v>
      </c>
      <c r="G27" s="141">
        <v>10</v>
      </c>
      <c r="H27" s="112">
        <f t="shared" si="1"/>
        <v>39</v>
      </c>
      <c r="I27" s="141">
        <v>5</v>
      </c>
      <c r="J27" s="112">
        <f t="shared" si="2"/>
        <v>44</v>
      </c>
      <c r="K27" s="143">
        <v>19</v>
      </c>
      <c r="L27" s="114">
        <f t="shared" si="15"/>
        <v>30</v>
      </c>
      <c r="M27" s="143">
        <v>29</v>
      </c>
      <c r="N27" s="114">
        <f t="shared" si="20"/>
        <v>20</v>
      </c>
      <c r="O27" s="195"/>
      <c r="P27" s="204">
        <f t="shared" si="17"/>
        <v>0</v>
      </c>
      <c r="Q27" s="195"/>
      <c r="R27" s="204">
        <f t="shared" si="4"/>
        <v>0</v>
      </c>
      <c r="S27" s="142">
        <v>9</v>
      </c>
      <c r="T27" s="118">
        <f t="shared" si="19"/>
        <v>40</v>
      </c>
      <c r="U27" s="181" t="s">
        <v>500</v>
      </c>
      <c r="V27" s="118">
        <v>38.5</v>
      </c>
      <c r="W27" s="119">
        <v>2</v>
      </c>
      <c r="X27" s="110">
        <f t="shared" si="6"/>
        <v>48</v>
      </c>
      <c r="Y27" s="119">
        <v>28</v>
      </c>
      <c r="Z27" s="110">
        <f t="shared" si="7"/>
        <v>21</v>
      </c>
      <c r="AA27" s="147"/>
      <c r="AB27" s="209">
        <f t="shared" si="8"/>
        <v>0</v>
      </c>
      <c r="AC27" s="147"/>
      <c r="AD27" s="209">
        <f t="shared" si="9"/>
        <v>0</v>
      </c>
      <c r="AE27" s="194">
        <v>20</v>
      </c>
      <c r="AF27" s="114">
        <f t="shared" si="10"/>
        <v>29</v>
      </c>
      <c r="AG27" s="194">
        <v>29</v>
      </c>
      <c r="AH27" s="203">
        <f t="shared" si="21"/>
        <v>20</v>
      </c>
      <c r="AI27" s="195">
        <v>31</v>
      </c>
      <c r="AJ27" s="204">
        <f t="shared" si="22"/>
        <v>18</v>
      </c>
      <c r="AK27" s="195">
        <v>13</v>
      </c>
      <c r="AL27" s="116">
        <f t="shared" si="12"/>
        <v>36</v>
      </c>
      <c r="AM27" s="211">
        <f>D27+F27+H27+J27+L27+N27+T27+V27+X27+Z27+AF27+AL27</f>
        <v>403.5</v>
      </c>
      <c r="AN27" s="139">
        <f t="shared" si="13"/>
        <v>403.5</v>
      </c>
      <c r="AO27" s="140">
        <f t="shared" si="14"/>
        <v>17</v>
      </c>
      <c r="AP27" s="145">
        <v>45</v>
      </c>
    </row>
    <row r="28" spans="1:42" ht="21" customHeight="1" x14ac:dyDescent="0.25">
      <c r="A28" s="73">
        <v>46</v>
      </c>
      <c r="B28" s="145">
        <v>75</v>
      </c>
      <c r="C28" s="144">
        <v>30</v>
      </c>
      <c r="D28" s="110">
        <f t="shared" ref="D28:D36" si="23">IF(C28&lt;1,0,IF(C28&lt;2,50,IF(C28&lt;3,48,IF(C28&lt;4,46,IF(C28&lt;5,45,IF(C28&lt;6,44,IF(C28&lt;7,43,IF(C28&lt;8,42,IF(C28&lt;9,41,IF(C28&lt;10,40,IF(C28&lt;11,39,IF(C28&lt;12,38,IF(C28&lt;13,37,IF(C28&lt;14,36,IF(C28&lt;15,35,IF(C28&lt;16,34,IF(C28&lt;17,33,IF(C28&lt;18,32,IF(C28&lt;19,31,IF(C28&lt;20,30,IF(C28&lt;21,29,IF(C28&lt;22,28,IF(C28&lt;23,27,IF(C28&lt;24,26,IF(C28&lt;25,25,IF(C28&lt;26,24,IF(C28&lt;27,23,IF(C28&lt;28,22,IF(C28&lt;29,21,IF(C28&lt;30,20,IF(C28&lt;31,19,IF(C28&lt;32,18,IF(C28&lt;33,17,IF(C28&lt;34,16,IF(C28&lt;35,15,IF(C28&lt;36,14,IF(C28&lt;37,13,IF(C28&lt;38,12,IF(C28&lt;39,11,IF(C28&lt;40,10,IF(C28&lt;41,9,IF(C28&lt;42,8,IF(C28&lt;43,7,IF(C28&lt;44,6,IF(C28&lt;45,5,IF(C28&lt;46,4,IF(C28&lt;47,3,IF(C28&lt;48,2,IF(C28&lt;49,1,IF(C28&lt;50,0,))))))))))))))))))))))))))))))))))))))))))))))))))</f>
        <v>19</v>
      </c>
      <c r="E28" s="119" t="s">
        <v>487</v>
      </c>
      <c r="F28" s="206">
        <v>8.5</v>
      </c>
      <c r="G28" s="141">
        <v>21</v>
      </c>
      <c r="H28" s="112">
        <f t="shared" si="1"/>
        <v>28</v>
      </c>
      <c r="I28" s="141">
        <v>30</v>
      </c>
      <c r="J28" s="209">
        <f t="shared" si="2"/>
        <v>19</v>
      </c>
      <c r="K28" s="143">
        <v>14</v>
      </c>
      <c r="L28" s="114">
        <f t="shared" si="15"/>
        <v>35</v>
      </c>
      <c r="M28" s="143">
        <v>28</v>
      </c>
      <c r="N28" s="114">
        <f t="shared" si="20"/>
        <v>21</v>
      </c>
      <c r="O28" s="195">
        <v>18</v>
      </c>
      <c r="P28" s="116">
        <f t="shared" si="17"/>
        <v>31</v>
      </c>
      <c r="Q28" s="195"/>
      <c r="R28" s="204">
        <f t="shared" si="4"/>
        <v>0</v>
      </c>
      <c r="S28" s="142">
        <v>10</v>
      </c>
      <c r="T28" s="118">
        <f t="shared" si="19"/>
        <v>39</v>
      </c>
      <c r="U28" s="142">
        <v>25</v>
      </c>
      <c r="V28" s="118">
        <f t="shared" ref="V28:V42" si="24">IF(U28&lt;1,0,IF(U28&lt;2,50,IF(U28&lt;3,48,IF(U28&lt;4,46,IF(U28&lt;5,45,IF(U28&lt;6,44,IF(U28&lt;7,43,IF(U28&lt;8,42,IF(U28&lt;9,41,IF(U28&lt;10,40,IF(U28&lt;11,39,IF(U28&lt;12,38,IF(U28&lt;13,37,IF(U28&lt;14,36,IF(U28&lt;15,35,IF(U28&lt;16,34,IF(U28&lt;17,33,IF(U28&lt;18,32,IF(U28&lt;19,31,IF(U28&lt;20,30,IF(U28&lt;21,29,IF(U28&lt;22,28,IF(U28&lt;23,27,IF(U28&lt;24,26,IF(U28&lt;25,25,IF(U28&lt;26,24,IF(U28&lt;27,23,IF(U28&lt;28,22,IF(U28&lt;29,21,IF(U28&lt;30,20,IF(U28&lt;31,19,IF(U28&lt;32,18,IF(U28&lt;33,17,IF(U28&lt;34,16,IF(U28&lt;35,15,IF(U28&lt;36,14,IF(U28&lt;37,13,IF(U28&lt;38,12,IF(U28&lt;39,11,IF(U28&lt;40,10,IF(U28&lt;41,9,IF(U28&lt;42,8,IF(U28&lt;43,7,IF(U28&lt;44,6,IF(U28&lt;45,5,IF(U28&lt;46,4,IF(U28&lt;47,3,IF(U28&lt;48,2,IF(U28&lt;49,1,IF(U28&lt;50,0,))))))))))))))))))))))))))))))))))))))))))))))))))</f>
        <v>24</v>
      </c>
      <c r="W28" s="119">
        <v>5</v>
      </c>
      <c r="X28" s="110">
        <f t="shared" si="6"/>
        <v>44</v>
      </c>
      <c r="Y28" s="119">
        <v>23</v>
      </c>
      <c r="Z28" s="110">
        <f t="shared" si="7"/>
        <v>26</v>
      </c>
      <c r="AA28" s="147"/>
      <c r="AB28" s="209">
        <f t="shared" si="8"/>
        <v>0</v>
      </c>
      <c r="AC28" s="147">
        <v>5</v>
      </c>
      <c r="AD28" s="112">
        <f t="shared" si="9"/>
        <v>44</v>
      </c>
      <c r="AE28" s="194">
        <v>36</v>
      </c>
      <c r="AF28" s="203">
        <f t="shared" si="10"/>
        <v>13</v>
      </c>
      <c r="AG28" s="194">
        <v>21</v>
      </c>
      <c r="AH28" s="114">
        <f t="shared" si="21"/>
        <v>28</v>
      </c>
      <c r="AI28" s="195">
        <v>7</v>
      </c>
      <c r="AJ28" s="116">
        <f t="shared" si="22"/>
        <v>42</v>
      </c>
      <c r="AK28" s="195">
        <v>37</v>
      </c>
      <c r="AL28" s="204">
        <f t="shared" si="12"/>
        <v>12</v>
      </c>
      <c r="AM28" s="211">
        <f>D28+H28+L28+N28+P28+T28+V28+X28+Z28+AD28+AH28+AJ28</f>
        <v>381</v>
      </c>
      <c r="AN28" s="139">
        <f t="shared" si="13"/>
        <v>381</v>
      </c>
      <c r="AO28" s="140">
        <f t="shared" si="14"/>
        <v>18</v>
      </c>
      <c r="AP28" s="145">
        <v>75</v>
      </c>
    </row>
    <row r="29" spans="1:42" ht="21" customHeight="1" x14ac:dyDescent="0.25">
      <c r="A29" s="73">
        <v>8</v>
      </c>
      <c r="B29" s="145">
        <v>17</v>
      </c>
      <c r="C29" s="144">
        <v>5</v>
      </c>
      <c r="D29" s="110">
        <f t="shared" si="23"/>
        <v>44</v>
      </c>
      <c r="E29" s="119" t="s">
        <v>491</v>
      </c>
      <c r="F29" s="110">
        <v>28.5</v>
      </c>
      <c r="G29" s="141">
        <v>36</v>
      </c>
      <c r="H29" s="209">
        <f t="shared" si="1"/>
        <v>13</v>
      </c>
      <c r="I29" s="141">
        <v>29</v>
      </c>
      <c r="J29" s="112">
        <f t="shared" si="2"/>
        <v>20</v>
      </c>
      <c r="K29" s="143">
        <v>23</v>
      </c>
      <c r="L29" s="114">
        <f t="shared" si="15"/>
        <v>26</v>
      </c>
      <c r="M29" s="143">
        <v>33</v>
      </c>
      <c r="N29" s="203">
        <f t="shared" si="20"/>
        <v>16</v>
      </c>
      <c r="O29" s="195"/>
      <c r="P29" s="204">
        <f t="shared" si="17"/>
        <v>0</v>
      </c>
      <c r="Q29" s="195"/>
      <c r="R29" s="204">
        <f t="shared" si="4"/>
        <v>0</v>
      </c>
      <c r="S29" s="142">
        <v>28</v>
      </c>
      <c r="T29" s="118">
        <f t="shared" si="19"/>
        <v>21</v>
      </c>
      <c r="U29" s="142">
        <v>4</v>
      </c>
      <c r="V29" s="118">
        <f t="shared" si="24"/>
        <v>45</v>
      </c>
      <c r="W29" s="119">
        <v>19</v>
      </c>
      <c r="X29" s="110">
        <f t="shared" si="6"/>
        <v>30</v>
      </c>
      <c r="Y29" s="119">
        <v>29</v>
      </c>
      <c r="Z29" s="110">
        <f t="shared" si="7"/>
        <v>20</v>
      </c>
      <c r="AA29" s="147"/>
      <c r="AB29" s="209">
        <f t="shared" si="8"/>
        <v>0</v>
      </c>
      <c r="AC29" s="147"/>
      <c r="AD29" s="209">
        <f t="shared" si="9"/>
        <v>0</v>
      </c>
      <c r="AE29" s="194">
        <v>16</v>
      </c>
      <c r="AF29" s="114">
        <f t="shared" si="10"/>
        <v>33</v>
      </c>
      <c r="AG29" s="194">
        <v>17</v>
      </c>
      <c r="AH29" s="114">
        <f t="shared" si="21"/>
        <v>32</v>
      </c>
      <c r="AI29" s="195">
        <v>19</v>
      </c>
      <c r="AJ29" s="116">
        <f t="shared" si="22"/>
        <v>30</v>
      </c>
      <c r="AK29" s="195">
        <v>7</v>
      </c>
      <c r="AL29" s="116">
        <f t="shared" si="12"/>
        <v>42</v>
      </c>
      <c r="AM29" s="211">
        <f>AL29+AJ29+AH29+AF29+Z29+X29+V29+T29+L29+J29+F29+D29</f>
        <v>371.5</v>
      </c>
      <c r="AN29" s="139">
        <f t="shared" si="13"/>
        <v>371.5</v>
      </c>
      <c r="AO29" s="140">
        <f t="shared" si="14"/>
        <v>19</v>
      </c>
      <c r="AP29" s="145">
        <v>17</v>
      </c>
    </row>
    <row r="30" spans="1:42" ht="21" customHeight="1" x14ac:dyDescent="0.25">
      <c r="A30" s="73">
        <v>1</v>
      </c>
      <c r="B30" s="145">
        <v>5</v>
      </c>
      <c r="C30" s="144">
        <v>8</v>
      </c>
      <c r="D30" s="110">
        <f t="shared" si="23"/>
        <v>41</v>
      </c>
      <c r="E30" s="119">
        <v>28</v>
      </c>
      <c r="F30" s="206">
        <f>IF(E30&lt;1,0,IF(E30&lt;2,50,IF(E30&lt;3,48,IF(E30&lt;4,46,IF(E30&lt;5,45,IF(E30&lt;6,44,IF(E30&lt;7,43,IF(E30&lt;8,42,IF(E30&lt;9,41,IF(E30&lt;10,40,IF(E30&lt;11,39,IF(E30&lt;12,38,IF(E30&lt;13,37,IF(E30&lt;14,36,IF(E30&lt;15,35,IF(E30&lt;16,34,IF(E30&lt;17,33,IF(E30&lt;18,32,IF(E30&lt;19,31,IF(E30&lt;20,30,IF(E30&lt;21,29,IF(E30&lt;22,28,IF(E30&lt;23,27,IF(E30&lt;24,26,IF(E30&lt;25,25,IF(E30&lt;26,24,IF(E30&lt;27,23,IF(E30&lt;28,22,IF(E30&lt;29,21,IF(E30&lt;30,20,IF(E30&lt;31,19,IF(E30&lt;32,18,IF(E30&lt;33,17,IF(E30&lt;34,16,IF(E30&lt;35,15,IF(E30&lt;36,14,IF(E30&lt;37,13,IF(E30&lt;38,12,IF(E30&lt;39,11,IF(E30&lt;40,10,IF(E30&lt;41,9,IF(E30&lt;42,8,IF(E30&lt;43,7,IF(E30&lt;44,6,IF(E30&lt;45,5,IF(E30&lt;46,4,IF(E30&lt;47,3,IF(E30&lt;48,2,IF(E30&lt;49,1,IF(E30&lt;50,0,))))))))))))))))))))))))))))))))))))))))))))))))))</f>
        <v>21</v>
      </c>
      <c r="G30" s="141">
        <v>33</v>
      </c>
      <c r="H30" s="209">
        <f t="shared" si="1"/>
        <v>16</v>
      </c>
      <c r="I30" s="141">
        <v>32</v>
      </c>
      <c r="J30" s="209">
        <f t="shared" si="2"/>
        <v>17</v>
      </c>
      <c r="K30" s="143">
        <v>27</v>
      </c>
      <c r="L30" s="203">
        <f t="shared" si="15"/>
        <v>22</v>
      </c>
      <c r="M30" s="143">
        <v>21</v>
      </c>
      <c r="N30" s="114">
        <f t="shared" si="20"/>
        <v>28</v>
      </c>
      <c r="O30" s="195">
        <v>11</v>
      </c>
      <c r="P30" s="116">
        <f t="shared" si="17"/>
        <v>38</v>
      </c>
      <c r="Q30" s="195">
        <v>13</v>
      </c>
      <c r="R30" s="116">
        <f t="shared" si="4"/>
        <v>36</v>
      </c>
      <c r="S30" s="142" t="s">
        <v>498</v>
      </c>
      <c r="T30" s="118">
        <v>35.5</v>
      </c>
      <c r="U30" s="142">
        <v>24</v>
      </c>
      <c r="V30" s="118">
        <f t="shared" si="24"/>
        <v>25</v>
      </c>
      <c r="W30" s="119">
        <v>27</v>
      </c>
      <c r="X30" s="110">
        <f t="shared" si="6"/>
        <v>22</v>
      </c>
      <c r="Y30" s="119">
        <v>24</v>
      </c>
      <c r="Z30" s="110">
        <f t="shared" si="7"/>
        <v>25</v>
      </c>
      <c r="AA30" s="147"/>
      <c r="AB30" s="209">
        <f t="shared" si="8"/>
        <v>0</v>
      </c>
      <c r="AC30" s="147"/>
      <c r="AD30" s="209">
        <f t="shared" si="9"/>
        <v>0</v>
      </c>
      <c r="AE30" s="194" t="s">
        <v>501</v>
      </c>
      <c r="AF30" s="114">
        <v>27.5</v>
      </c>
      <c r="AG30" s="194">
        <v>15</v>
      </c>
      <c r="AH30" s="114">
        <f t="shared" si="21"/>
        <v>34</v>
      </c>
      <c r="AI30" s="195">
        <v>25</v>
      </c>
      <c r="AJ30" s="116">
        <f t="shared" si="22"/>
        <v>24</v>
      </c>
      <c r="AK30" s="195">
        <v>17</v>
      </c>
      <c r="AL30" s="116">
        <f t="shared" si="12"/>
        <v>32</v>
      </c>
      <c r="AM30" s="211">
        <f>D30+N30+P30+R30+T30+V30+X30+Z30+AF30+AH30+AJ30+AL30</f>
        <v>368</v>
      </c>
      <c r="AN30" s="139">
        <f t="shared" si="13"/>
        <v>368</v>
      </c>
      <c r="AO30" s="140">
        <f t="shared" si="14"/>
        <v>20</v>
      </c>
      <c r="AP30" s="145">
        <v>5</v>
      </c>
    </row>
    <row r="31" spans="1:42" ht="21" customHeight="1" x14ac:dyDescent="0.25">
      <c r="A31" s="73">
        <v>36</v>
      </c>
      <c r="B31" s="145">
        <v>50</v>
      </c>
      <c r="C31" s="144">
        <v>33</v>
      </c>
      <c r="D31" s="206">
        <f t="shared" si="23"/>
        <v>16</v>
      </c>
      <c r="E31" s="178" t="s">
        <v>495</v>
      </c>
      <c r="F31" s="110">
        <v>42.5</v>
      </c>
      <c r="G31" s="141">
        <v>32</v>
      </c>
      <c r="H31" s="112">
        <f t="shared" si="1"/>
        <v>17</v>
      </c>
      <c r="I31" s="141">
        <v>33</v>
      </c>
      <c r="J31" s="112">
        <f t="shared" si="2"/>
        <v>16</v>
      </c>
      <c r="K31" s="143">
        <v>21</v>
      </c>
      <c r="L31" s="114">
        <f t="shared" si="15"/>
        <v>28</v>
      </c>
      <c r="M31" s="143">
        <v>13</v>
      </c>
      <c r="N31" s="114">
        <f t="shared" si="20"/>
        <v>36</v>
      </c>
      <c r="O31" s="195" t="s">
        <v>498</v>
      </c>
      <c r="P31" s="116">
        <v>35.5</v>
      </c>
      <c r="Q31" s="195">
        <v>12</v>
      </c>
      <c r="R31" s="116">
        <f t="shared" si="4"/>
        <v>37</v>
      </c>
      <c r="S31" s="142" t="s">
        <v>499</v>
      </c>
      <c r="T31" s="118">
        <v>22.5</v>
      </c>
      <c r="U31" s="142">
        <v>34</v>
      </c>
      <c r="V31" s="205">
        <f t="shared" si="24"/>
        <v>15</v>
      </c>
      <c r="W31" s="119">
        <v>18</v>
      </c>
      <c r="X31" s="110">
        <f t="shared" si="6"/>
        <v>31</v>
      </c>
      <c r="Y31" s="119">
        <v>16</v>
      </c>
      <c r="Z31" s="110">
        <f t="shared" si="7"/>
        <v>33</v>
      </c>
      <c r="AA31" s="147"/>
      <c r="AB31" s="209">
        <f t="shared" si="8"/>
        <v>0</v>
      </c>
      <c r="AC31" s="147"/>
      <c r="AD31" s="209">
        <f t="shared" si="9"/>
        <v>0</v>
      </c>
      <c r="AE31" s="194">
        <v>17</v>
      </c>
      <c r="AF31" s="114">
        <f t="shared" ref="AF31:AF54" si="25">IF(AE31&lt;1,0,IF(AE31&lt;2,50,IF(AE31&lt;3,48,IF(AE31&lt;4,46,IF(AE31&lt;5,45,IF(AE31&lt;6,44,IF(AE31&lt;7,43,IF(AE31&lt;8,42,IF(AE31&lt;9,41,IF(AE31&lt;10,40,IF(AE31&lt;11,39,IF(AE31&lt;12,38,IF(AE31&lt;13,37,IF(AE31&lt;14,36,IF(AE31&lt;15,35,IF(AE31&lt;16,34,IF(AE31&lt;17,33,IF(AE31&lt;18,32,IF(AE31&lt;19,31,IF(AE31&lt;20,30,IF(AE31&lt;21,29,IF(AE31&lt;22,28,IF(AE31&lt;23,27,IF(AE31&lt;24,26,IF(AE31&lt;25,25,IF(AE31&lt;26,24,IF(AE31&lt;27,23,IF(AE31&lt;28,22,IF(AE31&lt;29,21,IF(AE31&lt;30,20,IF(AE31&lt;31,19,IF(AE31&lt;32,18,IF(AE31&lt;33,17,IF(AE31&lt;34,16,IF(AE31&lt;35,15,IF(AE31&lt;36,14,IF(AE31&lt;37,13,IF(AE31&lt;38,12,IF(AE31&lt;39,11,IF(AE31&lt;40,10,IF(AE31&lt;41,9,IF(AE31&lt;42,8,IF(AE31&lt;43,7,IF(AE31&lt;44,6,IF(AE31&lt;45,5,IF(AE31&lt;46,4,IF(AE31&lt;47,3,IF(AE31&lt;48,2,IF(AE31&lt;49,1,IF(AE31&lt;50,0,))))))))))))))))))))))))))))))))))))))))))))))))))</f>
        <v>32</v>
      </c>
      <c r="AG31" s="194">
        <v>27</v>
      </c>
      <c r="AH31" s="114">
        <f t="shared" si="21"/>
        <v>22</v>
      </c>
      <c r="AI31" s="195"/>
      <c r="AJ31" s="204">
        <f t="shared" si="22"/>
        <v>0</v>
      </c>
      <c r="AK31" s="195"/>
      <c r="AL31" s="204">
        <f t="shared" si="12"/>
        <v>0</v>
      </c>
      <c r="AM31" s="211">
        <f>F31+H31+J31+L31+N31+P31+R31+T31+X31+Z31+AF31+AH31</f>
        <v>352.5</v>
      </c>
      <c r="AN31" s="139">
        <f t="shared" si="13"/>
        <v>352.5</v>
      </c>
      <c r="AO31" s="140">
        <f t="shared" si="14"/>
        <v>21</v>
      </c>
      <c r="AP31" s="145">
        <v>50</v>
      </c>
    </row>
    <row r="32" spans="1:42" ht="21" customHeight="1" x14ac:dyDescent="0.25">
      <c r="A32" s="73">
        <v>38</v>
      </c>
      <c r="B32" s="145">
        <v>52</v>
      </c>
      <c r="C32" s="144">
        <v>11</v>
      </c>
      <c r="D32" s="110">
        <f t="shared" si="23"/>
        <v>38</v>
      </c>
      <c r="E32" s="119" t="s">
        <v>491</v>
      </c>
      <c r="F32" s="110">
        <v>28.5</v>
      </c>
      <c r="G32" s="141">
        <v>2</v>
      </c>
      <c r="H32" s="112">
        <f t="shared" si="1"/>
        <v>48</v>
      </c>
      <c r="I32" s="141">
        <v>23</v>
      </c>
      <c r="J32" s="112">
        <f t="shared" si="2"/>
        <v>26</v>
      </c>
      <c r="K32" s="143">
        <v>16</v>
      </c>
      <c r="L32" s="114">
        <f t="shared" si="15"/>
        <v>33</v>
      </c>
      <c r="M32" s="143">
        <v>22</v>
      </c>
      <c r="N32" s="114">
        <f t="shared" si="20"/>
        <v>27</v>
      </c>
      <c r="O32" s="195"/>
      <c r="P32" s="204">
        <f t="shared" ref="P32:P38" si="26">IF(O32&lt;1,0,IF(O32&lt;2,50,IF(O32&lt;3,48,IF(O32&lt;4,46,IF(O32&lt;5,45,IF(O32&lt;6,44,IF(O32&lt;7,43,IF(O32&lt;8,42,IF(O32&lt;9,41,IF(O32&lt;10,40,IF(O32&lt;11,39,IF(O32&lt;12,38,IF(O32&lt;13,37,IF(O32&lt;14,36,IF(O32&lt;15,35,IF(O32&lt;16,34,IF(O32&lt;17,33,IF(O32&lt;18,32,IF(O32&lt;19,31,IF(O32&lt;20,30,IF(O32&lt;21,29,IF(O32&lt;22,28,IF(O32&lt;23,27,IF(O32&lt;24,26,IF(O32&lt;25,25,IF(O32&lt;26,24,IF(O32&lt;27,23,IF(O32&lt;28,22,IF(O32&lt;29,21,IF(O32&lt;30,20,IF(O32&lt;31,19,IF(O32&lt;32,18,IF(O32&lt;33,17,IF(O32&lt;34,16,IF(O32&lt;35,15,IF(O32&lt;36,14,IF(O32&lt;37,13,IF(O32&lt;38,12,IF(O32&lt;39,11,IF(O32&lt;40,10,IF(O32&lt;41,9,IF(O32&lt;42,8,IF(O32&lt;43,7,IF(O32&lt;44,6,IF(O32&lt;45,5,IF(O32&lt;46,4,IF(O32&lt;47,3,IF(O32&lt;48,2,IF(O32&lt;49,1,IF(O32&lt;50,0,))))))))))))))))))))))))))))))))))))))))))))))))))</f>
        <v>0</v>
      </c>
      <c r="Q32" s="195"/>
      <c r="R32" s="204">
        <f t="shared" si="4"/>
        <v>0</v>
      </c>
      <c r="S32" s="142">
        <v>25</v>
      </c>
      <c r="T32" s="118">
        <f t="shared" ref="T32:T50" si="27">IF(S32&lt;1,0,IF(S32&lt;2,50,IF(S32&lt;3,48,IF(S32&lt;4,46,IF(S32&lt;5,45,IF(S32&lt;6,44,IF(S32&lt;7,43,IF(S32&lt;8,42,IF(S32&lt;9,41,IF(S32&lt;10,40,IF(S32&lt;11,39,IF(S32&lt;12,38,IF(S32&lt;13,37,IF(S32&lt;14,36,IF(S32&lt;15,35,IF(S32&lt;16,34,IF(S32&lt;17,33,IF(S32&lt;18,32,IF(S32&lt;19,31,IF(S32&lt;20,30,IF(S32&lt;21,29,IF(S32&lt;22,28,IF(S32&lt;23,27,IF(S32&lt;24,26,IF(S32&lt;25,25,IF(S32&lt;26,24,IF(S32&lt;27,23,IF(S32&lt;28,22,IF(S32&lt;29,21,IF(S32&lt;30,20,IF(S32&lt;31,19,IF(S32&lt;32,18,IF(S32&lt;33,17,IF(S32&lt;34,16,IF(S32&lt;35,15,IF(S32&lt;36,14,IF(S32&lt;37,13,IF(S32&lt;38,12,IF(S32&lt;39,11,IF(S32&lt;40,10,IF(S32&lt;41,9,IF(S32&lt;42,8,IF(S32&lt;43,7,IF(S32&lt;44,6,IF(S32&lt;45,5,IF(S32&lt;46,4,IF(S32&lt;47,3,IF(S32&lt;48,2,IF(S32&lt;49,1,IF(S32&lt;50,0,))))))))))))))))))))))))))))))))))))))))))))))))))</f>
        <v>24</v>
      </c>
      <c r="U32" s="142">
        <v>23</v>
      </c>
      <c r="V32" s="118">
        <f t="shared" si="24"/>
        <v>26</v>
      </c>
      <c r="W32" s="119"/>
      <c r="X32" s="206">
        <f t="shared" si="6"/>
        <v>0</v>
      </c>
      <c r="Y32" s="119">
        <v>32</v>
      </c>
      <c r="Z32" s="110">
        <f t="shared" si="7"/>
        <v>17</v>
      </c>
      <c r="AA32" s="147"/>
      <c r="AB32" s="209">
        <f t="shared" si="8"/>
        <v>0</v>
      </c>
      <c r="AC32" s="147"/>
      <c r="AD32" s="209">
        <f t="shared" si="9"/>
        <v>0</v>
      </c>
      <c r="AE32" s="194">
        <v>35</v>
      </c>
      <c r="AF32" s="203">
        <f t="shared" si="25"/>
        <v>14</v>
      </c>
      <c r="AG32" s="194">
        <v>31</v>
      </c>
      <c r="AH32" s="114">
        <f t="shared" si="21"/>
        <v>18</v>
      </c>
      <c r="AI32" s="180" t="s">
        <v>500</v>
      </c>
      <c r="AJ32" s="116">
        <v>38</v>
      </c>
      <c r="AK32" s="195">
        <v>22</v>
      </c>
      <c r="AL32" s="116">
        <f t="shared" si="12"/>
        <v>27</v>
      </c>
      <c r="AM32" s="211">
        <f>D32+F32+H32+J32+L32+N32+T32+V32+Z32+AH32+AJ32+AL32</f>
        <v>350.5</v>
      </c>
      <c r="AN32" s="139">
        <f t="shared" si="13"/>
        <v>350.5</v>
      </c>
      <c r="AO32" s="140">
        <f t="shared" si="14"/>
        <v>22</v>
      </c>
      <c r="AP32" s="145">
        <v>52</v>
      </c>
    </row>
    <row r="33" spans="1:42" ht="21" customHeight="1" x14ac:dyDescent="0.25">
      <c r="A33" s="73">
        <v>4</v>
      </c>
      <c r="B33" s="145">
        <v>10</v>
      </c>
      <c r="C33" s="144">
        <v>17</v>
      </c>
      <c r="D33" s="110">
        <f t="shared" si="23"/>
        <v>32</v>
      </c>
      <c r="E33" s="119" t="s">
        <v>490</v>
      </c>
      <c r="F33" s="110">
        <v>18</v>
      </c>
      <c r="G33" s="141">
        <v>25</v>
      </c>
      <c r="H33" s="112">
        <f t="shared" si="1"/>
        <v>24</v>
      </c>
      <c r="I33" s="141">
        <v>41</v>
      </c>
      <c r="J33" s="209">
        <f t="shared" si="2"/>
        <v>8</v>
      </c>
      <c r="K33" s="143">
        <v>15</v>
      </c>
      <c r="L33" s="114">
        <f t="shared" si="15"/>
        <v>34</v>
      </c>
      <c r="M33" s="143">
        <v>31</v>
      </c>
      <c r="N33" s="114">
        <f t="shared" si="20"/>
        <v>18</v>
      </c>
      <c r="O33" s="195"/>
      <c r="P33" s="204">
        <f t="shared" si="26"/>
        <v>0</v>
      </c>
      <c r="Q33" s="195"/>
      <c r="R33" s="204">
        <f t="shared" si="4"/>
        <v>0</v>
      </c>
      <c r="S33" s="142">
        <v>15</v>
      </c>
      <c r="T33" s="118">
        <f t="shared" si="27"/>
        <v>34</v>
      </c>
      <c r="U33" s="142">
        <v>21</v>
      </c>
      <c r="V33" s="118">
        <f t="shared" si="24"/>
        <v>28</v>
      </c>
      <c r="W33" s="119">
        <v>12</v>
      </c>
      <c r="X33" s="110">
        <f t="shared" si="6"/>
        <v>37</v>
      </c>
      <c r="Y33" s="119">
        <v>19</v>
      </c>
      <c r="Z33" s="110">
        <f t="shared" si="7"/>
        <v>30</v>
      </c>
      <c r="AA33" s="147"/>
      <c r="AB33" s="209">
        <f t="shared" si="8"/>
        <v>0</v>
      </c>
      <c r="AC33" s="147"/>
      <c r="AD33" s="209">
        <f t="shared" si="9"/>
        <v>0</v>
      </c>
      <c r="AE33" s="194">
        <v>37</v>
      </c>
      <c r="AF33" s="114">
        <f t="shared" si="25"/>
        <v>12</v>
      </c>
      <c r="AG33" s="194">
        <v>38</v>
      </c>
      <c r="AH33" s="203">
        <f t="shared" si="21"/>
        <v>11</v>
      </c>
      <c r="AI33" s="195">
        <v>16</v>
      </c>
      <c r="AJ33" s="116">
        <f t="shared" ref="AJ33:AJ38" si="28">IF(AI33&lt;1,0,IF(AI33&lt;2,50,IF(AI33&lt;3,48,IF(AI33&lt;4,46,IF(AI33&lt;5,45,IF(AI33&lt;6,44,IF(AI33&lt;7,43,IF(AI33&lt;8,42,IF(AI33&lt;9,41,IF(AI33&lt;10,40,IF(AI33&lt;11,39,IF(AI33&lt;12,38,IF(AI33&lt;13,37,IF(AI33&lt;14,36,IF(AI33&lt;15,35,IF(AI33&lt;16,34,IF(AI33&lt;17,33,IF(AI33&lt;18,32,IF(AI33&lt;19,31,IF(AI33&lt;20,30,IF(AI33&lt;21,29,IF(AI33&lt;22,28,IF(AI33&lt;23,27,IF(AI33&lt;24,26,IF(AI33&lt;25,25,IF(AI33&lt;26,24,IF(AI33&lt;27,23,IF(AI33&lt;28,22,IF(AI33&lt;29,21,IF(AI33&lt;30,20,IF(AI33&lt;31,19,IF(AI33&lt;32,18,IF(AI33&lt;33,17,IF(AI33&lt;34,16,IF(AI33&lt;35,15,IF(AI33&lt;36,14,IF(AI33&lt;37,13,IF(AI33&lt;38,12,IF(AI33&lt;39,11,IF(AI33&lt;40,10,IF(AI33&lt;41,9,IF(AI33&lt;42,8,IF(AI33&lt;43,7,IF(AI33&lt;44,6,IF(AI33&lt;45,5,IF(AI33&lt;46,4,IF(AI33&lt;47,3,IF(AI33&lt;48,2,IF(AI33&lt;49,1,IF(AI33&lt;50,0,))))))))))))))))))))))))))))))))))))))))))))))))))</f>
        <v>33</v>
      </c>
      <c r="AK33" s="195">
        <v>4</v>
      </c>
      <c r="AL33" s="116">
        <f t="shared" si="12"/>
        <v>45</v>
      </c>
      <c r="AM33" s="211">
        <f>D33+F33+H33+L33+N33+T33+V33+X33+Z33+AF33+AJ33+AL33</f>
        <v>345</v>
      </c>
      <c r="AN33" s="139">
        <f t="shared" si="13"/>
        <v>345</v>
      </c>
      <c r="AO33" s="140">
        <f t="shared" si="14"/>
        <v>23</v>
      </c>
      <c r="AP33" s="145">
        <v>10</v>
      </c>
    </row>
    <row r="34" spans="1:42" ht="21" customHeight="1" x14ac:dyDescent="0.25">
      <c r="A34" s="73">
        <v>5</v>
      </c>
      <c r="B34" s="145">
        <v>11</v>
      </c>
      <c r="C34" s="144">
        <v>24</v>
      </c>
      <c r="D34" s="110">
        <f t="shared" si="23"/>
        <v>25</v>
      </c>
      <c r="E34" s="119">
        <v>36</v>
      </c>
      <c r="F34" s="110">
        <f>IF(E34&lt;1,0,IF(E34&lt;2,50,IF(E34&lt;3,48,IF(E34&lt;4,46,IF(E34&lt;5,45,IF(E34&lt;6,44,IF(E34&lt;7,43,IF(E34&lt;8,42,IF(E34&lt;9,41,IF(E34&lt;10,40,IF(E34&lt;11,39,IF(E34&lt;12,38,IF(E34&lt;13,37,IF(E34&lt;14,36,IF(E34&lt;15,35,IF(E34&lt;16,34,IF(E34&lt;17,33,IF(E34&lt;18,32,IF(E34&lt;19,31,IF(E34&lt;20,30,IF(E34&lt;21,29,IF(E34&lt;22,28,IF(E34&lt;23,27,IF(E34&lt;24,26,IF(E34&lt;25,25,IF(E34&lt;26,24,IF(E34&lt;27,23,IF(E34&lt;28,22,IF(E34&lt;29,21,IF(E34&lt;30,20,IF(E34&lt;31,19,IF(E34&lt;32,18,IF(E34&lt;33,17,IF(E34&lt;34,16,IF(E34&lt;35,15,IF(E34&lt;36,14,IF(E34&lt;37,13,IF(E34&lt;38,12,IF(E34&lt;39,11,IF(E34&lt;40,10,IF(E34&lt;41,9,IF(E34&lt;42,8,IF(E34&lt;43,7,IF(E34&lt;44,6,IF(E34&lt;45,5,IF(E34&lt;46,4,IF(E34&lt;47,3,IF(E34&lt;48,2,IF(E34&lt;49,1,IF(E34&lt;50,0,))))))))))))))))))))))))))))))))))))))))))))))))))</f>
        <v>13</v>
      </c>
      <c r="G34" s="141">
        <v>19</v>
      </c>
      <c r="H34" s="112">
        <f t="shared" si="1"/>
        <v>30</v>
      </c>
      <c r="I34" s="141">
        <v>11</v>
      </c>
      <c r="J34" s="112">
        <f t="shared" si="2"/>
        <v>38</v>
      </c>
      <c r="K34" s="143">
        <v>10</v>
      </c>
      <c r="L34" s="114">
        <f t="shared" si="15"/>
        <v>39</v>
      </c>
      <c r="M34" s="143">
        <v>5</v>
      </c>
      <c r="N34" s="114">
        <f t="shared" si="20"/>
        <v>44</v>
      </c>
      <c r="O34" s="195"/>
      <c r="P34" s="204">
        <f t="shared" si="26"/>
        <v>0</v>
      </c>
      <c r="Q34" s="195"/>
      <c r="R34" s="204">
        <f t="shared" si="4"/>
        <v>0</v>
      </c>
      <c r="S34" s="142"/>
      <c r="T34" s="118">
        <f t="shared" si="27"/>
        <v>0</v>
      </c>
      <c r="U34" s="142">
        <v>17</v>
      </c>
      <c r="V34" s="118">
        <f t="shared" si="24"/>
        <v>32</v>
      </c>
      <c r="W34" s="119"/>
      <c r="X34" s="110">
        <f t="shared" si="6"/>
        <v>0</v>
      </c>
      <c r="Y34" s="119">
        <v>11</v>
      </c>
      <c r="Z34" s="110">
        <f t="shared" si="7"/>
        <v>38</v>
      </c>
      <c r="AA34" s="147"/>
      <c r="AB34" s="209">
        <f t="shared" si="8"/>
        <v>0</v>
      </c>
      <c r="AC34" s="147"/>
      <c r="AD34" s="209">
        <f t="shared" si="9"/>
        <v>0</v>
      </c>
      <c r="AE34" s="194">
        <v>12</v>
      </c>
      <c r="AF34" s="114">
        <f t="shared" si="25"/>
        <v>37</v>
      </c>
      <c r="AG34" s="194">
        <v>9</v>
      </c>
      <c r="AH34" s="114">
        <f t="shared" si="21"/>
        <v>40</v>
      </c>
      <c r="AI34" s="195"/>
      <c r="AJ34" s="204">
        <f t="shared" si="28"/>
        <v>0</v>
      </c>
      <c r="AK34" s="195"/>
      <c r="AL34" s="204">
        <f t="shared" si="12"/>
        <v>0</v>
      </c>
      <c r="AM34" s="211">
        <f>D34+F34+H34+J34+L34+N34+T34+V34+X34+Z34+AF34+AH34</f>
        <v>336</v>
      </c>
      <c r="AN34" s="139">
        <f t="shared" si="13"/>
        <v>336</v>
      </c>
      <c r="AO34" s="140">
        <f t="shared" si="14"/>
        <v>24</v>
      </c>
      <c r="AP34" s="145">
        <v>11</v>
      </c>
    </row>
    <row r="35" spans="1:42" ht="21" customHeight="1" x14ac:dyDescent="0.25">
      <c r="A35" s="73">
        <v>29</v>
      </c>
      <c r="B35" s="145">
        <v>43</v>
      </c>
      <c r="C35" s="144">
        <v>22</v>
      </c>
      <c r="D35" s="110">
        <f t="shared" si="23"/>
        <v>27</v>
      </c>
      <c r="E35" s="119">
        <v>27</v>
      </c>
      <c r="F35" s="110">
        <f>IF(E35&lt;1,0,IF(E35&lt;2,50,IF(E35&lt;3,48,IF(E35&lt;4,46,IF(E35&lt;5,45,IF(E35&lt;6,44,IF(E35&lt;7,43,IF(E35&lt;8,42,IF(E35&lt;9,41,IF(E35&lt;10,40,IF(E35&lt;11,39,IF(E35&lt;12,38,IF(E35&lt;13,37,IF(E35&lt;14,36,IF(E35&lt;15,35,IF(E35&lt;16,34,IF(E35&lt;17,33,IF(E35&lt;18,32,IF(E35&lt;19,31,IF(E35&lt;20,30,IF(E35&lt;21,29,IF(E35&lt;22,28,IF(E35&lt;23,27,IF(E35&lt;24,26,IF(E35&lt;25,25,IF(E35&lt;26,24,IF(E35&lt;27,23,IF(E35&lt;28,22,IF(E35&lt;29,21,IF(E35&lt;30,20,IF(E35&lt;31,19,IF(E35&lt;32,18,IF(E35&lt;33,17,IF(E35&lt;34,16,IF(E35&lt;35,15,IF(E35&lt;36,14,IF(E35&lt;37,13,IF(E35&lt;38,12,IF(E35&lt;39,11,IF(E35&lt;40,10,IF(E35&lt;41,9,IF(E35&lt;42,8,IF(E35&lt;43,7,IF(E35&lt;44,6,IF(E35&lt;45,5,IF(E35&lt;46,4,IF(E35&lt;47,3,IF(E35&lt;48,2,IF(E35&lt;49,1,IF(E35&lt;50,0,))))))))))))))))))))))))))))))))))))))))))))))))))</f>
        <v>22</v>
      </c>
      <c r="G35" s="141">
        <v>27</v>
      </c>
      <c r="H35" s="112">
        <f t="shared" si="1"/>
        <v>22</v>
      </c>
      <c r="I35" s="141">
        <v>31</v>
      </c>
      <c r="J35" s="112">
        <f t="shared" si="2"/>
        <v>18</v>
      </c>
      <c r="K35" s="143">
        <v>22</v>
      </c>
      <c r="L35" s="114">
        <f t="shared" si="15"/>
        <v>27</v>
      </c>
      <c r="M35" s="143">
        <v>19</v>
      </c>
      <c r="N35" s="114">
        <f t="shared" si="20"/>
        <v>30</v>
      </c>
      <c r="O35" s="195">
        <v>8</v>
      </c>
      <c r="P35" s="116">
        <f t="shared" si="26"/>
        <v>41</v>
      </c>
      <c r="Q35" s="195">
        <v>9</v>
      </c>
      <c r="R35" s="116">
        <f t="shared" si="4"/>
        <v>40</v>
      </c>
      <c r="S35" s="142">
        <v>29</v>
      </c>
      <c r="T35" s="118">
        <f t="shared" si="27"/>
        <v>20</v>
      </c>
      <c r="U35" s="142">
        <v>14</v>
      </c>
      <c r="V35" s="118">
        <f t="shared" si="24"/>
        <v>35</v>
      </c>
      <c r="W35" s="119">
        <v>26</v>
      </c>
      <c r="X35" s="110">
        <f t="shared" si="6"/>
        <v>23</v>
      </c>
      <c r="Y35" s="119">
        <v>18</v>
      </c>
      <c r="Z35" s="110">
        <f t="shared" si="7"/>
        <v>31</v>
      </c>
      <c r="AA35" s="147"/>
      <c r="AB35" s="209">
        <f t="shared" si="8"/>
        <v>0</v>
      </c>
      <c r="AC35" s="147"/>
      <c r="AD35" s="209">
        <f t="shared" si="9"/>
        <v>0</v>
      </c>
      <c r="AE35" s="194"/>
      <c r="AF35" s="203">
        <f t="shared" si="25"/>
        <v>0</v>
      </c>
      <c r="AG35" s="194"/>
      <c r="AH35" s="203">
        <f t="shared" si="21"/>
        <v>0</v>
      </c>
      <c r="AI35" s="195"/>
      <c r="AJ35" s="204">
        <f t="shared" si="28"/>
        <v>0</v>
      </c>
      <c r="AK35" s="195"/>
      <c r="AL35" s="204">
        <f t="shared" si="12"/>
        <v>0</v>
      </c>
      <c r="AM35" s="211">
        <f>D35+F35+H35+J35+L35+N35+P35+R35+T35+V35+X35+Z35</f>
        <v>336</v>
      </c>
      <c r="AN35" s="139">
        <f t="shared" si="13"/>
        <v>336</v>
      </c>
      <c r="AO35" s="140">
        <f t="shared" si="14"/>
        <v>24</v>
      </c>
      <c r="AP35" s="145">
        <v>43</v>
      </c>
    </row>
    <row r="36" spans="1:42" ht="21" customHeight="1" x14ac:dyDescent="0.25">
      <c r="A36" s="73">
        <v>14</v>
      </c>
      <c r="B36" s="145">
        <v>24</v>
      </c>
      <c r="C36" s="144">
        <v>3</v>
      </c>
      <c r="D36" s="110">
        <f t="shared" si="23"/>
        <v>46</v>
      </c>
      <c r="E36" s="119">
        <v>35</v>
      </c>
      <c r="F36" s="110">
        <f>IF(E36&lt;1,0,IF(E36&lt;2,50,IF(E36&lt;3,48,IF(E36&lt;4,46,IF(E36&lt;5,45,IF(E36&lt;6,44,IF(E36&lt;7,43,IF(E36&lt;8,42,IF(E36&lt;9,41,IF(E36&lt;10,40,IF(E36&lt;11,39,IF(E36&lt;12,38,IF(E36&lt;13,37,IF(E36&lt;14,36,IF(E36&lt;15,35,IF(E36&lt;16,34,IF(E36&lt;17,33,IF(E36&lt;18,32,IF(E36&lt;19,31,IF(E36&lt;20,30,IF(E36&lt;21,29,IF(E36&lt;22,28,IF(E36&lt;23,27,IF(E36&lt;24,26,IF(E36&lt;25,25,IF(E36&lt;26,24,IF(E36&lt;27,23,IF(E36&lt;28,22,IF(E36&lt;29,21,IF(E36&lt;30,20,IF(E36&lt;31,19,IF(E36&lt;32,18,IF(E36&lt;33,17,IF(E36&lt;34,16,IF(E36&lt;35,15,IF(E36&lt;36,14,IF(E36&lt;37,13,IF(E36&lt;38,12,IF(E36&lt;39,11,IF(E36&lt;40,10,IF(E36&lt;41,9,IF(E36&lt;42,8,IF(E36&lt;43,7,IF(E36&lt;44,6,IF(E36&lt;45,5,IF(E36&lt;46,4,IF(E36&lt;47,3,IF(E36&lt;48,2,IF(E36&lt;49,1,IF(E36&lt;50,0,))))))))))))))))))))))))))))))))))))))))))))))))))</f>
        <v>14</v>
      </c>
      <c r="G36" s="141">
        <v>43</v>
      </c>
      <c r="H36" s="112">
        <f t="shared" si="1"/>
        <v>6</v>
      </c>
      <c r="I36" s="141">
        <v>21</v>
      </c>
      <c r="J36" s="112">
        <f t="shared" si="2"/>
        <v>28</v>
      </c>
      <c r="K36" s="143"/>
      <c r="L36" s="203">
        <f t="shared" si="15"/>
        <v>0</v>
      </c>
      <c r="M36" s="143">
        <v>26</v>
      </c>
      <c r="N36" s="114">
        <f t="shared" si="20"/>
        <v>23</v>
      </c>
      <c r="O36" s="195"/>
      <c r="P36" s="204">
        <f t="shared" si="26"/>
        <v>0</v>
      </c>
      <c r="Q36" s="195"/>
      <c r="R36" s="204">
        <f t="shared" si="4"/>
        <v>0</v>
      </c>
      <c r="S36" s="142">
        <v>20</v>
      </c>
      <c r="T36" s="118">
        <f t="shared" si="27"/>
        <v>29</v>
      </c>
      <c r="U36" s="142">
        <v>38</v>
      </c>
      <c r="V36" s="118">
        <f t="shared" si="24"/>
        <v>11</v>
      </c>
      <c r="W36" s="119"/>
      <c r="X36" s="206">
        <f t="shared" si="6"/>
        <v>0</v>
      </c>
      <c r="Y36" s="119">
        <v>1</v>
      </c>
      <c r="Z36" s="110">
        <f t="shared" si="7"/>
        <v>50</v>
      </c>
      <c r="AA36" s="147"/>
      <c r="AB36" s="209">
        <f t="shared" si="8"/>
        <v>0</v>
      </c>
      <c r="AC36" s="147"/>
      <c r="AD36" s="209">
        <f t="shared" si="9"/>
        <v>0</v>
      </c>
      <c r="AE36" s="194">
        <v>18</v>
      </c>
      <c r="AF36" s="114">
        <f t="shared" si="25"/>
        <v>31</v>
      </c>
      <c r="AG36" s="194">
        <v>22</v>
      </c>
      <c r="AH36" s="114">
        <f t="shared" si="21"/>
        <v>27</v>
      </c>
      <c r="AI36" s="195">
        <v>6</v>
      </c>
      <c r="AJ36" s="116">
        <f t="shared" si="28"/>
        <v>43</v>
      </c>
      <c r="AK36" s="195">
        <v>38</v>
      </c>
      <c r="AL36" s="116">
        <f t="shared" si="12"/>
        <v>11</v>
      </c>
      <c r="AM36" s="211">
        <f>D36+F36+H36+J36+N36+T36+V36+Z36+AF36+AH36+AJ36+AL36</f>
        <v>319</v>
      </c>
      <c r="AN36" s="139">
        <f t="shared" si="13"/>
        <v>319</v>
      </c>
      <c r="AO36" s="140">
        <f t="shared" si="14"/>
        <v>26</v>
      </c>
      <c r="AP36" s="145">
        <v>24</v>
      </c>
    </row>
    <row r="37" spans="1:42" ht="21" customHeight="1" x14ac:dyDescent="0.25">
      <c r="A37" s="73">
        <v>2</v>
      </c>
      <c r="B37" s="145">
        <v>7</v>
      </c>
      <c r="C37" s="144" t="s">
        <v>485</v>
      </c>
      <c r="D37" s="110">
        <v>29.5</v>
      </c>
      <c r="E37" s="119" t="s">
        <v>492</v>
      </c>
      <c r="F37" s="110">
        <v>31.5</v>
      </c>
      <c r="G37" s="141">
        <v>26</v>
      </c>
      <c r="H37" s="112">
        <f t="shared" si="1"/>
        <v>23</v>
      </c>
      <c r="I37" s="141">
        <v>35</v>
      </c>
      <c r="J37" s="209">
        <f t="shared" si="2"/>
        <v>14</v>
      </c>
      <c r="K37" s="143"/>
      <c r="L37" s="203">
        <f t="shared" si="15"/>
        <v>0</v>
      </c>
      <c r="M37" s="143">
        <v>18</v>
      </c>
      <c r="N37" s="114">
        <f t="shared" si="20"/>
        <v>31</v>
      </c>
      <c r="O37" s="195"/>
      <c r="P37" s="204">
        <f t="shared" si="26"/>
        <v>0</v>
      </c>
      <c r="Q37" s="195"/>
      <c r="R37" s="204">
        <f t="shared" si="4"/>
        <v>0</v>
      </c>
      <c r="S37" s="142">
        <v>32</v>
      </c>
      <c r="T37" s="118">
        <f t="shared" si="27"/>
        <v>17</v>
      </c>
      <c r="U37" s="142">
        <v>27</v>
      </c>
      <c r="V37" s="118">
        <f t="shared" si="24"/>
        <v>22</v>
      </c>
      <c r="W37" s="119">
        <v>21</v>
      </c>
      <c r="X37" s="110">
        <f t="shared" si="6"/>
        <v>28</v>
      </c>
      <c r="Y37" s="119">
        <v>10</v>
      </c>
      <c r="Z37" s="110">
        <f t="shared" si="7"/>
        <v>39</v>
      </c>
      <c r="AA37" s="147"/>
      <c r="AB37" s="209">
        <f t="shared" si="8"/>
        <v>0</v>
      </c>
      <c r="AC37" s="147"/>
      <c r="AD37" s="209">
        <f t="shared" si="9"/>
        <v>0</v>
      </c>
      <c r="AE37" s="194">
        <v>29</v>
      </c>
      <c r="AF37" s="114">
        <f t="shared" si="25"/>
        <v>20</v>
      </c>
      <c r="AG37" s="194" t="s">
        <v>504</v>
      </c>
      <c r="AH37" s="114">
        <v>14.5</v>
      </c>
      <c r="AI37" s="195">
        <v>26</v>
      </c>
      <c r="AJ37" s="116">
        <f t="shared" si="28"/>
        <v>23</v>
      </c>
      <c r="AK37" s="195">
        <v>16</v>
      </c>
      <c r="AL37" s="116">
        <f t="shared" si="12"/>
        <v>33</v>
      </c>
      <c r="AM37" s="211">
        <f>D37+F37+H37+N37+T37+V37+X37+Z37+AF37+AH37+AJ37+AL37</f>
        <v>311.5</v>
      </c>
      <c r="AN37" s="139">
        <f t="shared" si="13"/>
        <v>311.5</v>
      </c>
      <c r="AO37" s="140">
        <f t="shared" si="14"/>
        <v>27</v>
      </c>
      <c r="AP37" s="145">
        <v>7</v>
      </c>
    </row>
    <row r="38" spans="1:42" ht="21" customHeight="1" x14ac:dyDescent="0.25">
      <c r="A38" s="73">
        <v>15</v>
      </c>
      <c r="B38" s="145">
        <v>26</v>
      </c>
      <c r="C38" s="144">
        <v>38</v>
      </c>
      <c r="D38" s="206">
        <f t="shared" ref="D38:D47" si="29">IF(C38&lt;1,0,IF(C38&lt;2,50,IF(C38&lt;3,48,IF(C38&lt;4,46,IF(C38&lt;5,45,IF(C38&lt;6,44,IF(C38&lt;7,43,IF(C38&lt;8,42,IF(C38&lt;9,41,IF(C38&lt;10,40,IF(C38&lt;11,39,IF(C38&lt;12,38,IF(C38&lt;13,37,IF(C38&lt;14,36,IF(C38&lt;15,35,IF(C38&lt;16,34,IF(C38&lt;17,33,IF(C38&lt;18,32,IF(C38&lt;19,31,IF(C38&lt;20,30,IF(C38&lt;21,29,IF(C38&lt;22,28,IF(C38&lt;23,27,IF(C38&lt;24,26,IF(C38&lt;25,25,IF(C38&lt;26,24,IF(C38&lt;27,23,IF(C38&lt;28,22,IF(C38&lt;29,21,IF(C38&lt;30,20,IF(C38&lt;31,19,IF(C38&lt;32,18,IF(C38&lt;33,17,IF(C38&lt;34,16,IF(C38&lt;35,15,IF(C38&lt;36,14,IF(C38&lt;37,13,IF(C38&lt;38,12,IF(C38&lt;39,11,IF(C38&lt;40,10,IF(C38&lt;41,9,IF(C38&lt;42,8,IF(C38&lt;43,7,IF(C38&lt;44,6,IF(C38&lt;45,5,IF(C38&lt;46,4,IF(C38&lt;47,3,IF(C38&lt;48,2,IF(C38&lt;49,1,IF(C38&lt;50,0,))))))))))))))))))))))))))))))))))))))))))))))))))</f>
        <v>11</v>
      </c>
      <c r="E38" s="119" t="s">
        <v>490</v>
      </c>
      <c r="F38" s="110">
        <v>18</v>
      </c>
      <c r="G38" s="141">
        <v>35</v>
      </c>
      <c r="H38" s="209">
        <f t="shared" si="1"/>
        <v>14</v>
      </c>
      <c r="I38" s="141">
        <v>10</v>
      </c>
      <c r="J38" s="112">
        <f t="shared" si="2"/>
        <v>39</v>
      </c>
      <c r="K38" s="143"/>
      <c r="L38" s="203">
        <f t="shared" si="15"/>
        <v>0</v>
      </c>
      <c r="M38" s="143">
        <v>32</v>
      </c>
      <c r="N38" s="114">
        <f t="shared" si="20"/>
        <v>17</v>
      </c>
      <c r="O38" s="195">
        <v>19</v>
      </c>
      <c r="P38" s="116">
        <f t="shared" si="26"/>
        <v>30</v>
      </c>
      <c r="Q38" s="195">
        <v>17</v>
      </c>
      <c r="R38" s="116">
        <f t="shared" si="4"/>
        <v>32</v>
      </c>
      <c r="S38" s="142">
        <v>30</v>
      </c>
      <c r="T38" s="118">
        <f t="shared" si="27"/>
        <v>19</v>
      </c>
      <c r="U38" s="142">
        <v>33</v>
      </c>
      <c r="V38" s="118">
        <f t="shared" si="24"/>
        <v>16</v>
      </c>
      <c r="W38" s="119">
        <v>15</v>
      </c>
      <c r="X38" s="110">
        <f t="shared" si="6"/>
        <v>34</v>
      </c>
      <c r="Y38" s="119">
        <v>26</v>
      </c>
      <c r="Z38" s="110">
        <f t="shared" si="7"/>
        <v>23</v>
      </c>
      <c r="AA38" s="147"/>
      <c r="AB38" s="209">
        <f t="shared" si="8"/>
        <v>0</v>
      </c>
      <c r="AC38" s="147"/>
      <c r="AD38" s="209">
        <f t="shared" si="9"/>
        <v>0</v>
      </c>
      <c r="AE38" s="194">
        <v>38</v>
      </c>
      <c r="AF38" s="203">
        <f t="shared" si="25"/>
        <v>11</v>
      </c>
      <c r="AG38" s="194">
        <v>10</v>
      </c>
      <c r="AH38" s="114">
        <f>IF(AG38&lt;1,0,IF(AG38&lt;2,50,IF(AG38&lt;3,48,IF(AG38&lt;4,46,IF(AG38&lt;5,45,IF(AG38&lt;6,44,IF(AG38&lt;7,43,IF(AG38&lt;8,42,IF(AG38&lt;9,41,IF(AG38&lt;10,40,IF(AG38&lt;11,39,IF(AG38&lt;12,38,IF(AG38&lt;13,37,IF(AG38&lt;14,36,IF(AG38&lt;15,35,IF(AG38&lt;16,34,IF(AG38&lt;17,33,IF(AG38&lt;18,32,IF(AG38&lt;19,31,IF(AG38&lt;20,30,IF(AG38&lt;21,29,IF(AG38&lt;22,28,IF(AG38&lt;23,27,IF(AG38&lt;24,26,IF(AG38&lt;25,25,IF(AG38&lt;26,24,IF(AG38&lt;27,23,IF(AG38&lt;28,22,IF(AG38&lt;29,21,IF(AG38&lt;30,20,IF(AG38&lt;31,19,IF(AG38&lt;32,18,IF(AG38&lt;33,17,IF(AG38&lt;34,16,IF(AG38&lt;35,15,IF(AG38&lt;36,14,IF(AG38&lt;37,13,IF(AG38&lt;38,12,IF(AG38&lt;39,11,IF(AG38&lt;40,10,IF(AG38&lt;41,9,IF(AG38&lt;42,8,IF(AG38&lt;43,7,IF(AG38&lt;44,6,IF(AG38&lt;45,5,IF(AG38&lt;46,4,IF(AG38&lt;47,3,IF(AG38&lt;48,2,IF(AG38&lt;49,1,IF(AG38&lt;50,0,))))))))))))))))))))))))))))))))))))))))))))))))))</f>
        <v>39</v>
      </c>
      <c r="AI38" s="195">
        <v>23</v>
      </c>
      <c r="AJ38" s="116">
        <f t="shared" si="28"/>
        <v>26</v>
      </c>
      <c r="AK38" s="195">
        <v>34</v>
      </c>
      <c r="AL38" s="116">
        <f t="shared" si="12"/>
        <v>15</v>
      </c>
      <c r="AM38" s="211">
        <f>F38+J38+N38+P38+R38+T38+V38+X38+Z38+AH38+AJ38+AL38</f>
        <v>308</v>
      </c>
      <c r="AN38" s="139">
        <f t="shared" si="13"/>
        <v>308</v>
      </c>
      <c r="AO38" s="140">
        <f t="shared" si="14"/>
        <v>28</v>
      </c>
      <c r="AP38" s="145">
        <v>26</v>
      </c>
    </row>
    <row r="39" spans="1:42" ht="21" customHeight="1" x14ac:dyDescent="0.25">
      <c r="A39" s="73">
        <v>23</v>
      </c>
      <c r="B39" s="145">
        <v>36</v>
      </c>
      <c r="C39" s="144">
        <v>16</v>
      </c>
      <c r="D39" s="110">
        <f t="shared" si="29"/>
        <v>33</v>
      </c>
      <c r="E39" s="119">
        <v>42</v>
      </c>
      <c r="F39" s="110">
        <f>IF(E39&lt;1,0,IF(E39&lt;2,50,IF(E39&lt;3,48,IF(E39&lt;4,46,IF(E39&lt;5,45,IF(E39&lt;6,44,IF(E39&lt;7,43,IF(E39&lt;8,42,IF(E39&lt;9,41,IF(E39&lt;10,40,IF(E39&lt;11,39,IF(E39&lt;12,38,IF(E39&lt;13,37,IF(E39&lt;14,36,IF(E39&lt;15,35,IF(E39&lt;16,34,IF(E39&lt;17,33,IF(E39&lt;18,32,IF(E39&lt;19,31,IF(E39&lt;20,30,IF(E39&lt;21,29,IF(E39&lt;22,28,IF(E39&lt;23,27,IF(E39&lt;24,26,IF(E39&lt;25,25,IF(E39&lt;26,24,IF(E39&lt;27,23,IF(E39&lt;28,22,IF(E39&lt;29,21,IF(E39&lt;30,20,IF(E39&lt;31,19,IF(E39&lt;32,18,IF(E39&lt;33,17,IF(E39&lt;34,16,IF(E39&lt;35,15,IF(E39&lt;36,14,IF(E39&lt;37,13,IF(E39&lt;38,12,IF(E39&lt;39,11,IF(E39&lt;40,10,IF(E39&lt;41,9,IF(E39&lt;42,8,IF(E39&lt;43,7,IF(E39&lt;44,6,IF(E39&lt;45,5,IF(E39&lt;46,4,IF(E39&lt;47,3,IF(E39&lt;48,2,IF(E39&lt;49,1,IF(E39&lt;50,0,))))))))))))))))))))))))))))))))))))))))))))))))))</f>
        <v>7</v>
      </c>
      <c r="G39" s="141">
        <v>34</v>
      </c>
      <c r="H39" s="209">
        <f t="shared" si="1"/>
        <v>15</v>
      </c>
      <c r="I39" s="141">
        <v>37</v>
      </c>
      <c r="J39" s="209">
        <f t="shared" si="2"/>
        <v>12</v>
      </c>
      <c r="K39" s="143">
        <v>25</v>
      </c>
      <c r="L39" s="114">
        <f t="shared" si="15"/>
        <v>24</v>
      </c>
      <c r="M39" s="143">
        <v>27</v>
      </c>
      <c r="N39" s="114">
        <f t="shared" si="20"/>
        <v>22</v>
      </c>
      <c r="O39" s="195" t="s">
        <v>498</v>
      </c>
      <c r="P39" s="116">
        <v>35.5</v>
      </c>
      <c r="Q39" s="195">
        <v>15</v>
      </c>
      <c r="R39" s="116">
        <f t="shared" si="4"/>
        <v>34</v>
      </c>
      <c r="S39" s="142">
        <v>21</v>
      </c>
      <c r="T39" s="118">
        <f t="shared" si="27"/>
        <v>28</v>
      </c>
      <c r="U39" s="142">
        <v>31</v>
      </c>
      <c r="V39" s="118">
        <f t="shared" si="24"/>
        <v>18</v>
      </c>
      <c r="W39" s="119"/>
      <c r="X39" s="206">
        <f t="shared" si="6"/>
        <v>0</v>
      </c>
      <c r="Y39" s="119"/>
      <c r="Z39" s="206">
        <f t="shared" si="7"/>
        <v>0</v>
      </c>
      <c r="AA39" s="147"/>
      <c r="AB39" s="209">
        <f t="shared" si="8"/>
        <v>0</v>
      </c>
      <c r="AC39" s="147"/>
      <c r="AD39" s="209">
        <f t="shared" si="9"/>
        <v>0</v>
      </c>
      <c r="AE39" s="194">
        <v>33</v>
      </c>
      <c r="AF39" s="114">
        <f t="shared" si="25"/>
        <v>16</v>
      </c>
      <c r="AG39" s="194">
        <v>33</v>
      </c>
      <c r="AH39" s="114">
        <f>IF(AG39&lt;1,0,IF(AG39&lt;2,50,IF(AG39&lt;3,48,IF(AG39&lt;4,46,IF(AG39&lt;5,45,IF(AG39&lt;6,44,IF(AG39&lt;7,43,IF(AG39&lt;8,42,IF(AG39&lt;9,41,IF(AG39&lt;10,40,IF(AG39&lt;11,39,IF(AG39&lt;12,38,IF(AG39&lt;13,37,IF(AG39&lt;14,36,IF(AG39&lt;15,35,IF(AG39&lt;16,34,IF(AG39&lt;17,33,IF(AG39&lt;18,32,IF(AG39&lt;19,31,IF(AG39&lt;20,30,IF(AG39&lt;21,29,IF(AG39&lt;22,28,IF(AG39&lt;23,27,IF(AG39&lt;24,26,IF(AG39&lt;25,25,IF(AG39&lt;26,24,IF(AG39&lt;27,23,IF(AG39&lt;28,22,IF(AG39&lt;29,21,IF(AG39&lt;30,20,IF(AG39&lt;31,19,IF(AG39&lt;32,18,IF(AG39&lt;33,17,IF(AG39&lt;34,16,IF(AG39&lt;35,15,IF(AG39&lt;36,14,IF(AG39&lt;37,13,IF(AG39&lt;38,12,IF(AG39&lt;39,11,IF(AG39&lt;40,10,IF(AG39&lt;41,9,IF(AG39&lt;42,8,IF(AG39&lt;43,7,IF(AG39&lt;44,6,IF(AG39&lt;45,5,IF(AG39&lt;46,4,IF(AG39&lt;47,3,IF(AG39&lt;48,2,IF(AG39&lt;49,1,IF(AG39&lt;50,0,))))))))))))))))))))))))))))))))))))))))))))))))))</f>
        <v>16</v>
      </c>
      <c r="AI39" s="195" t="s">
        <v>505</v>
      </c>
      <c r="AJ39" s="116">
        <v>34</v>
      </c>
      <c r="AK39" s="195">
        <v>12</v>
      </c>
      <c r="AL39" s="116">
        <f t="shared" si="12"/>
        <v>37</v>
      </c>
      <c r="AM39" s="211">
        <f>D39+F39+L39+N39+P39+R39+T39+V39+AF39+AH39+AJ39+AL39</f>
        <v>304.5</v>
      </c>
      <c r="AN39" s="139">
        <f t="shared" si="13"/>
        <v>304.5</v>
      </c>
      <c r="AO39" s="140">
        <f t="shared" si="14"/>
        <v>29</v>
      </c>
      <c r="AP39" s="145">
        <v>36</v>
      </c>
    </row>
    <row r="40" spans="1:42" ht="21" customHeight="1" x14ac:dyDescent="0.25">
      <c r="A40" s="73">
        <v>11</v>
      </c>
      <c r="B40" s="145">
        <v>20</v>
      </c>
      <c r="C40" s="144">
        <v>36</v>
      </c>
      <c r="D40" s="110">
        <f t="shared" si="29"/>
        <v>13</v>
      </c>
      <c r="E40" s="119">
        <v>3</v>
      </c>
      <c r="F40" s="110">
        <f>IF(E40&lt;1,0,IF(E40&lt;2,50,IF(E40&lt;3,48,IF(E40&lt;4,46,IF(E40&lt;5,45,IF(E40&lt;6,44,IF(E40&lt;7,43,IF(E40&lt;8,42,IF(E40&lt;9,41,IF(E40&lt;10,40,IF(E40&lt;11,39,IF(E40&lt;12,38,IF(E40&lt;13,37,IF(E40&lt;14,36,IF(E40&lt;15,35,IF(E40&lt;16,34,IF(E40&lt;17,33,IF(E40&lt;18,32,IF(E40&lt;19,31,IF(E40&lt;20,30,IF(E40&lt;21,29,IF(E40&lt;22,28,IF(E40&lt;23,27,IF(E40&lt;24,26,IF(E40&lt;25,25,IF(E40&lt;26,24,IF(E40&lt;27,23,IF(E40&lt;28,22,IF(E40&lt;29,21,IF(E40&lt;30,20,IF(E40&lt;31,19,IF(E40&lt;32,18,IF(E40&lt;33,17,IF(E40&lt;34,16,IF(E40&lt;35,15,IF(E40&lt;36,14,IF(E40&lt;37,13,IF(E40&lt;38,12,IF(E40&lt;39,11,IF(E40&lt;40,10,IF(E40&lt;41,9,IF(E40&lt;42,8,IF(E40&lt;43,7,IF(E40&lt;44,6,IF(E40&lt;45,5,IF(E40&lt;46,4,IF(E40&lt;47,3,IF(E40&lt;48,2,IF(E40&lt;49,1,IF(E40&lt;50,0,))))))))))))))))))))))))))))))))))))))))))))))))))</f>
        <v>46</v>
      </c>
      <c r="G40" s="141">
        <v>38</v>
      </c>
      <c r="H40" s="209">
        <f t="shared" si="1"/>
        <v>11</v>
      </c>
      <c r="I40" s="141">
        <v>16</v>
      </c>
      <c r="J40" s="209">
        <f t="shared" si="2"/>
        <v>33</v>
      </c>
      <c r="K40" s="143"/>
      <c r="L40" s="203">
        <f t="shared" si="15"/>
        <v>0</v>
      </c>
      <c r="M40" s="143"/>
      <c r="N40" s="203">
        <f t="shared" si="20"/>
        <v>0</v>
      </c>
      <c r="O40" s="195"/>
      <c r="P40" s="204">
        <f t="shared" ref="P40:P58" si="30">IF(O40&lt;1,0,IF(O40&lt;2,50,IF(O40&lt;3,48,IF(O40&lt;4,46,IF(O40&lt;5,45,IF(O40&lt;6,44,IF(O40&lt;7,43,IF(O40&lt;8,42,IF(O40&lt;9,41,IF(O40&lt;10,40,IF(O40&lt;11,39,IF(O40&lt;12,38,IF(O40&lt;13,37,IF(O40&lt;14,36,IF(O40&lt;15,35,IF(O40&lt;16,34,IF(O40&lt;17,33,IF(O40&lt;18,32,IF(O40&lt;19,31,IF(O40&lt;20,30,IF(O40&lt;21,29,IF(O40&lt;22,28,IF(O40&lt;23,27,IF(O40&lt;24,26,IF(O40&lt;25,25,IF(O40&lt;26,24,IF(O40&lt;27,23,IF(O40&lt;28,22,IF(O40&lt;29,21,IF(O40&lt;30,20,IF(O40&lt;31,19,IF(O40&lt;32,18,IF(O40&lt;33,17,IF(O40&lt;34,16,IF(O40&lt;35,15,IF(O40&lt;36,14,IF(O40&lt;37,13,IF(O40&lt;38,12,IF(O40&lt;39,11,IF(O40&lt;40,10,IF(O40&lt;41,9,IF(O40&lt;42,8,IF(O40&lt;43,7,IF(O40&lt;44,6,IF(O40&lt;45,5,IF(O40&lt;46,4,IF(O40&lt;47,3,IF(O40&lt;48,2,IF(O40&lt;49,1,IF(O40&lt;50,0,))))))))))))))))))))))))))))))))))))))))))))))))))</f>
        <v>0</v>
      </c>
      <c r="Q40" s="195"/>
      <c r="R40" s="204">
        <f t="shared" si="4"/>
        <v>0</v>
      </c>
      <c r="S40" s="142">
        <v>34</v>
      </c>
      <c r="T40" s="118">
        <f t="shared" si="27"/>
        <v>15</v>
      </c>
      <c r="U40" s="142">
        <v>39</v>
      </c>
      <c r="V40" s="118">
        <f t="shared" si="24"/>
        <v>10</v>
      </c>
      <c r="W40" s="119">
        <v>25</v>
      </c>
      <c r="X40" s="110">
        <f t="shared" si="6"/>
        <v>24</v>
      </c>
      <c r="Y40" s="119">
        <v>27</v>
      </c>
      <c r="Z40" s="110">
        <f t="shared" si="7"/>
        <v>22</v>
      </c>
      <c r="AA40" s="147">
        <v>7</v>
      </c>
      <c r="AB40" s="112">
        <f t="shared" si="8"/>
        <v>42</v>
      </c>
      <c r="AC40" s="147">
        <v>8</v>
      </c>
      <c r="AD40" s="112">
        <f t="shared" si="9"/>
        <v>41</v>
      </c>
      <c r="AE40" s="194">
        <v>34</v>
      </c>
      <c r="AF40" s="114">
        <f t="shared" si="25"/>
        <v>15</v>
      </c>
      <c r="AG40" s="194">
        <v>24</v>
      </c>
      <c r="AH40" s="114">
        <f>IF(AG40&lt;1,0,IF(AG40&lt;2,50,IF(AG40&lt;3,48,IF(AG40&lt;4,46,IF(AG40&lt;5,45,IF(AG40&lt;6,44,IF(AG40&lt;7,43,IF(AG40&lt;8,42,IF(AG40&lt;9,41,IF(AG40&lt;10,40,IF(AG40&lt;11,39,IF(AG40&lt;12,38,IF(AG40&lt;13,37,IF(AG40&lt;14,36,IF(AG40&lt;15,35,IF(AG40&lt;16,34,IF(AG40&lt;17,33,IF(AG40&lt;18,32,IF(AG40&lt;19,31,IF(AG40&lt;20,30,IF(AG40&lt;21,29,IF(AG40&lt;22,28,IF(AG40&lt;23,27,IF(AG40&lt;24,26,IF(AG40&lt;25,25,IF(AG40&lt;26,24,IF(AG40&lt;27,23,IF(AG40&lt;28,22,IF(AG40&lt;29,21,IF(AG40&lt;30,20,IF(AG40&lt;31,19,IF(AG40&lt;32,18,IF(AG40&lt;33,17,IF(AG40&lt;34,16,IF(AG40&lt;35,15,IF(AG40&lt;36,14,IF(AG40&lt;37,13,IF(AG40&lt;38,12,IF(AG40&lt;39,11,IF(AG40&lt;40,10,IF(AG40&lt;41,9,IF(AG40&lt;42,8,IF(AG40&lt;43,7,IF(AG40&lt;44,6,IF(AG40&lt;45,5,IF(AG40&lt;46,4,IF(AG40&lt;47,3,IF(AG40&lt;48,2,IF(AG40&lt;49,1,IF(AG40&lt;50,0,))))))))))))))))))))))))))))))))))))))))))))))))))</f>
        <v>25</v>
      </c>
      <c r="AI40" s="195">
        <v>36</v>
      </c>
      <c r="AJ40" s="116">
        <f>IF(AI40&lt;1,0,IF(AI40&lt;2,50,IF(AI40&lt;3,48,IF(AI40&lt;4,46,IF(AI40&lt;5,45,IF(AI40&lt;6,44,IF(AI40&lt;7,43,IF(AI40&lt;8,42,IF(AI40&lt;9,41,IF(AI40&lt;10,40,IF(AI40&lt;11,39,IF(AI40&lt;12,38,IF(AI40&lt;13,37,IF(AI40&lt;14,36,IF(AI40&lt;15,35,IF(AI40&lt;16,34,IF(AI40&lt;17,33,IF(AI40&lt;18,32,IF(AI40&lt;19,31,IF(AI40&lt;20,30,IF(AI40&lt;21,29,IF(AI40&lt;22,28,IF(AI40&lt;23,27,IF(AI40&lt;24,26,IF(AI40&lt;25,25,IF(AI40&lt;26,24,IF(AI40&lt;27,23,IF(AI40&lt;28,22,IF(AI40&lt;29,21,IF(AI40&lt;30,20,IF(AI40&lt;31,19,IF(AI40&lt;32,18,IF(AI40&lt;33,17,IF(AI40&lt;34,16,IF(AI40&lt;35,15,IF(AI40&lt;36,14,IF(AI40&lt;37,13,IF(AI40&lt;38,12,IF(AI40&lt;39,11,IF(AI40&lt;40,10,IF(AI40&lt;41,9,IF(AI40&lt;42,8,IF(AI40&lt;43,7,IF(AI40&lt;44,6,IF(AI40&lt;45,5,IF(AI40&lt;46,4,IF(AI40&lt;47,3,IF(AI40&lt;48,2,IF(AI40&lt;49,1,IF(AI40&lt;50,0,))))))))))))))))))))))))))))))))))))))))))))))))))</f>
        <v>13</v>
      </c>
      <c r="AK40" s="195">
        <v>24</v>
      </c>
      <c r="AL40" s="116">
        <f t="shared" si="12"/>
        <v>25</v>
      </c>
      <c r="AM40" s="211">
        <f>D40+F40+T40+V40+X40+Z40+AB40+AD40+AF40+AH40+AJ40+AL40</f>
        <v>291</v>
      </c>
      <c r="AN40" s="139">
        <f t="shared" si="13"/>
        <v>291</v>
      </c>
      <c r="AO40" s="140">
        <f t="shared" si="14"/>
        <v>30</v>
      </c>
      <c r="AP40" s="145">
        <v>20</v>
      </c>
    </row>
    <row r="41" spans="1:42" ht="21" customHeight="1" x14ac:dyDescent="0.25">
      <c r="A41" s="73">
        <v>18</v>
      </c>
      <c r="B41" s="145">
        <v>29</v>
      </c>
      <c r="C41" s="144">
        <v>46</v>
      </c>
      <c r="D41" s="206">
        <f t="shared" si="29"/>
        <v>3</v>
      </c>
      <c r="E41" s="119">
        <v>46</v>
      </c>
      <c r="F41" s="206">
        <f>IF(E41&lt;1,0,IF(E41&lt;2,50,IF(E41&lt;3,48,IF(E41&lt;4,46,IF(E41&lt;5,45,IF(E41&lt;6,44,IF(E41&lt;7,43,IF(E41&lt;8,42,IF(E41&lt;9,41,IF(E41&lt;10,40,IF(E41&lt;11,39,IF(E41&lt;12,38,IF(E41&lt;13,37,IF(E41&lt;14,36,IF(E41&lt;15,35,IF(E41&lt;16,34,IF(E41&lt;17,33,IF(E41&lt;18,32,IF(E41&lt;19,31,IF(E41&lt;20,30,IF(E41&lt;21,29,IF(E41&lt;22,28,IF(E41&lt;23,27,IF(E41&lt;24,26,IF(E41&lt;25,25,IF(E41&lt;26,24,IF(E41&lt;27,23,IF(E41&lt;28,22,IF(E41&lt;29,21,IF(E41&lt;30,20,IF(E41&lt;31,19,IF(E41&lt;32,18,IF(E41&lt;33,17,IF(E41&lt;34,16,IF(E41&lt;35,15,IF(E41&lt;36,14,IF(E41&lt;37,13,IF(E41&lt;38,12,IF(E41&lt;39,11,IF(E41&lt;40,10,IF(E41&lt;41,9,IF(E41&lt;42,8,IF(E41&lt;43,7,IF(E41&lt;44,6,IF(E41&lt;45,5,IF(E41&lt;46,4,IF(E41&lt;47,3,IF(E41&lt;48,2,IF(E41&lt;49,1,IF(E41&lt;50,0,))))))))))))))))))))))))))))))))))))))))))))))))))</f>
        <v>3</v>
      </c>
      <c r="G41" s="141">
        <v>23</v>
      </c>
      <c r="H41" s="112">
        <f t="shared" si="1"/>
        <v>26</v>
      </c>
      <c r="I41" s="141">
        <v>24</v>
      </c>
      <c r="J41" s="112">
        <f t="shared" si="2"/>
        <v>25</v>
      </c>
      <c r="K41" s="143">
        <v>24</v>
      </c>
      <c r="L41" s="114">
        <f t="shared" si="15"/>
        <v>25</v>
      </c>
      <c r="M41" s="143">
        <v>30</v>
      </c>
      <c r="N41" s="114">
        <f t="shared" si="20"/>
        <v>19</v>
      </c>
      <c r="O41" s="195">
        <v>12</v>
      </c>
      <c r="P41" s="116">
        <f t="shared" si="30"/>
        <v>37</v>
      </c>
      <c r="Q41" s="195"/>
      <c r="R41" s="204">
        <f t="shared" si="4"/>
        <v>0</v>
      </c>
      <c r="S41" s="142"/>
      <c r="T41" s="205">
        <f t="shared" si="27"/>
        <v>0</v>
      </c>
      <c r="U41" s="142">
        <v>8</v>
      </c>
      <c r="V41" s="118">
        <f t="shared" si="24"/>
        <v>41</v>
      </c>
      <c r="W41" s="119">
        <v>23</v>
      </c>
      <c r="X41" s="110">
        <f t="shared" si="6"/>
        <v>26</v>
      </c>
      <c r="Y41" s="119">
        <v>34</v>
      </c>
      <c r="Z41" s="110">
        <f t="shared" si="7"/>
        <v>15</v>
      </c>
      <c r="AA41" s="147"/>
      <c r="AB41" s="209">
        <f t="shared" si="8"/>
        <v>0</v>
      </c>
      <c r="AC41" s="147"/>
      <c r="AD41" s="209">
        <f t="shared" si="9"/>
        <v>0</v>
      </c>
      <c r="AE41" s="194">
        <v>39</v>
      </c>
      <c r="AF41" s="114">
        <f t="shared" si="25"/>
        <v>10</v>
      </c>
      <c r="AG41" s="194">
        <v>39</v>
      </c>
      <c r="AH41" s="114">
        <f>IF(AG41&lt;1,0,IF(AG41&lt;2,50,IF(AG41&lt;3,48,IF(AG41&lt;4,46,IF(AG41&lt;5,45,IF(AG41&lt;6,44,IF(AG41&lt;7,43,IF(AG41&lt;8,42,IF(AG41&lt;9,41,IF(AG41&lt;10,40,IF(AG41&lt;11,39,IF(AG41&lt;12,38,IF(AG41&lt;13,37,IF(AG41&lt;14,36,IF(AG41&lt;15,35,IF(AG41&lt;16,34,IF(AG41&lt;17,33,IF(AG41&lt;18,32,IF(AG41&lt;19,31,IF(AG41&lt;20,30,IF(AG41&lt;21,29,IF(AG41&lt;22,28,IF(AG41&lt;23,27,IF(AG41&lt;24,26,IF(AG41&lt;25,25,IF(AG41&lt;26,24,IF(AG41&lt;27,23,IF(AG41&lt;28,22,IF(AG41&lt;29,21,IF(AG41&lt;30,20,IF(AG41&lt;31,19,IF(AG41&lt;32,18,IF(AG41&lt;33,17,IF(AG41&lt;34,16,IF(AG41&lt;35,15,IF(AG41&lt;36,14,IF(AG41&lt;37,13,IF(AG41&lt;38,12,IF(AG41&lt;39,11,IF(AG41&lt;40,10,IF(AG41&lt;41,9,IF(AG41&lt;42,8,IF(AG41&lt;43,7,IF(AG41&lt;44,6,IF(AG41&lt;45,5,IF(AG41&lt;46,4,IF(AG41&lt;47,3,IF(AG41&lt;48,2,IF(AG41&lt;49,1,IF(AG41&lt;50,0,))))))))))))))))))))))))))))))))))))))))))))))))))</f>
        <v>10</v>
      </c>
      <c r="AI41" s="195">
        <v>28</v>
      </c>
      <c r="AJ41" s="116">
        <f>IF(AI41&lt;1,0,IF(AI41&lt;2,50,IF(AI41&lt;3,48,IF(AI41&lt;4,46,IF(AI41&lt;5,45,IF(AI41&lt;6,44,IF(AI41&lt;7,43,IF(AI41&lt;8,42,IF(AI41&lt;9,41,IF(AI41&lt;10,40,IF(AI41&lt;11,39,IF(AI41&lt;12,38,IF(AI41&lt;13,37,IF(AI41&lt;14,36,IF(AI41&lt;15,35,IF(AI41&lt;16,34,IF(AI41&lt;17,33,IF(AI41&lt;18,32,IF(AI41&lt;19,31,IF(AI41&lt;20,30,IF(AI41&lt;21,29,IF(AI41&lt;22,28,IF(AI41&lt;23,27,IF(AI41&lt;24,26,IF(AI41&lt;25,25,IF(AI41&lt;26,24,IF(AI41&lt;27,23,IF(AI41&lt;28,22,IF(AI41&lt;29,21,IF(AI41&lt;30,20,IF(AI41&lt;31,19,IF(AI41&lt;32,18,IF(AI41&lt;33,17,IF(AI41&lt;34,16,IF(AI41&lt;35,15,IF(AI41&lt;36,14,IF(AI41&lt;37,13,IF(AI41&lt;38,12,IF(AI41&lt;39,11,IF(AI41&lt;40,10,IF(AI41&lt;41,9,IF(AI41&lt;42,8,IF(AI41&lt;43,7,IF(AI41&lt;44,6,IF(AI41&lt;45,5,IF(AI41&lt;46,4,IF(AI41&lt;47,3,IF(AI41&lt;48,2,IF(AI41&lt;49,1,IF(AI41&lt;50,0,))))))))))))))))))))))))))))))))))))))))))))))))))</f>
        <v>21</v>
      </c>
      <c r="AK41" s="195">
        <v>23</v>
      </c>
      <c r="AL41" s="116">
        <f t="shared" si="12"/>
        <v>26</v>
      </c>
      <c r="AM41" s="211">
        <f>H41+J41+L41+N41+P41+V41+X41+Z41+AF41+AH41+AJ41+AL41</f>
        <v>281</v>
      </c>
      <c r="AN41" s="139">
        <f t="shared" si="13"/>
        <v>281</v>
      </c>
      <c r="AO41" s="140">
        <f t="shared" si="14"/>
        <v>31</v>
      </c>
      <c r="AP41" s="145">
        <v>29</v>
      </c>
    </row>
    <row r="42" spans="1:42" ht="21" customHeight="1" x14ac:dyDescent="0.25">
      <c r="A42" s="73">
        <v>28</v>
      </c>
      <c r="B42" s="145">
        <v>42</v>
      </c>
      <c r="C42" s="144">
        <v>44</v>
      </c>
      <c r="D42" s="110">
        <f t="shared" si="29"/>
        <v>5</v>
      </c>
      <c r="E42" s="119" t="s">
        <v>489</v>
      </c>
      <c r="F42" s="110">
        <v>15.5</v>
      </c>
      <c r="G42" s="141">
        <v>39</v>
      </c>
      <c r="H42" s="112">
        <f t="shared" si="1"/>
        <v>10</v>
      </c>
      <c r="I42" s="141">
        <v>22</v>
      </c>
      <c r="J42" s="112">
        <f t="shared" si="2"/>
        <v>27</v>
      </c>
      <c r="K42" s="143">
        <v>18</v>
      </c>
      <c r="L42" s="114">
        <f t="shared" si="15"/>
        <v>31</v>
      </c>
      <c r="M42" s="143">
        <v>15</v>
      </c>
      <c r="N42" s="114">
        <f t="shared" si="20"/>
        <v>34</v>
      </c>
      <c r="O42" s="195"/>
      <c r="P42" s="204">
        <f t="shared" si="30"/>
        <v>0</v>
      </c>
      <c r="Q42" s="195"/>
      <c r="R42" s="204">
        <f t="shared" si="4"/>
        <v>0</v>
      </c>
      <c r="S42" s="142"/>
      <c r="T42" s="205">
        <f t="shared" si="27"/>
        <v>0</v>
      </c>
      <c r="U42" s="142">
        <v>12</v>
      </c>
      <c r="V42" s="118">
        <f t="shared" si="24"/>
        <v>37</v>
      </c>
      <c r="W42" s="119"/>
      <c r="X42" s="206">
        <f t="shared" si="6"/>
        <v>0</v>
      </c>
      <c r="Y42" s="119">
        <v>33</v>
      </c>
      <c r="Z42" s="110">
        <f t="shared" si="7"/>
        <v>16</v>
      </c>
      <c r="AA42" s="147"/>
      <c r="AB42" s="209">
        <f t="shared" si="8"/>
        <v>0</v>
      </c>
      <c r="AC42" s="147"/>
      <c r="AD42" s="209">
        <f t="shared" si="9"/>
        <v>0</v>
      </c>
      <c r="AE42" s="194">
        <v>30</v>
      </c>
      <c r="AF42" s="114">
        <f t="shared" si="25"/>
        <v>19</v>
      </c>
      <c r="AG42" s="194">
        <v>28</v>
      </c>
      <c r="AH42" s="114">
        <f>IF(AG42&lt;1,0,IF(AG42&lt;2,50,IF(AG42&lt;3,48,IF(AG42&lt;4,46,IF(AG42&lt;5,45,IF(AG42&lt;6,44,IF(AG42&lt;7,43,IF(AG42&lt;8,42,IF(AG42&lt;9,41,IF(AG42&lt;10,40,IF(AG42&lt;11,39,IF(AG42&lt;12,38,IF(AG42&lt;13,37,IF(AG42&lt;14,36,IF(AG42&lt;15,35,IF(AG42&lt;16,34,IF(AG42&lt;17,33,IF(AG42&lt;18,32,IF(AG42&lt;19,31,IF(AG42&lt;20,30,IF(AG42&lt;21,29,IF(AG42&lt;22,28,IF(AG42&lt;23,27,IF(AG42&lt;24,26,IF(AG42&lt;25,25,IF(AG42&lt;26,24,IF(AG42&lt;27,23,IF(AG42&lt;28,22,IF(AG42&lt;29,21,IF(AG42&lt;30,20,IF(AG42&lt;31,19,IF(AG42&lt;32,18,IF(AG42&lt;33,17,IF(AG42&lt;34,16,IF(AG42&lt;35,15,IF(AG42&lt;36,14,IF(AG42&lt;37,13,IF(AG42&lt;38,12,IF(AG42&lt;39,11,IF(AG42&lt;40,10,IF(AG42&lt;41,9,IF(AG42&lt;42,8,IF(AG42&lt;43,7,IF(AG42&lt;44,6,IF(AG42&lt;45,5,IF(AG42&lt;46,4,IF(AG42&lt;47,3,IF(AG42&lt;48,2,IF(AG42&lt;49,1,IF(AG42&lt;50,0,))))))))))))))))))))))))))))))))))))))))))))))))))</f>
        <v>21</v>
      </c>
      <c r="AI42" s="195">
        <v>21</v>
      </c>
      <c r="AJ42" s="116">
        <f>IF(AI42&lt;1,0,IF(AI42&lt;2,50,IF(AI42&lt;3,48,IF(AI42&lt;4,46,IF(AI42&lt;5,45,IF(AI42&lt;6,44,IF(AI42&lt;7,43,IF(AI42&lt;8,42,IF(AI42&lt;9,41,IF(AI42&lt;10,40,IF(AI42&lt;11,39,IF(AI42&lt;12,38,IF(AI42&lt;13,37,IF(AI42&lt;14,36,IF(AI42&lt;15,35,IF(AI42&lt;16,34,IF(AI42&lt;17,33,IF(AI42&lt;18,32,IF(AI42&lt;19,31,IF(AI42&lt;20,30,IF(AI42&lt;21,29,IF(AI42&lt;22,28,IF(AI42&lt;23,27,IF(AI42&lt;24,26,IF(AI42&lt;25,25,IF(AI42&lt;26,24,IF(AI42&lt;27,23,IF(AI42&lt;28,22,IF(AI42&lt;29,21,IF(AI42&lt;30,20,IF(AI42&lt;31,19,IF(AI42&lt;32,18,IF(AI42&lt;33,17,IF(AI42&lt;34,16,IF(AI42&lt;35,15,IF(AI42&lt;36,14,IF(AI42&lt;37,13,IF(AI42&lt;38,12,IF(AI42&lt;39,11,IF(AI42&lt;40,10,IF(AI42&lt;41,9,IF(AI42&lt;42,8,IF(AI42&lt;43,7,IF(AI42&lt;44,6,IF(AI42&lt;45,5,IF(AI42&lt;46,4,IF(AI42&lt;47,3,IF(AI42&lt;48,2,IF(AI42&lt;49,1,IF(AI42&lt;50,0,))))))))))))))))))))))))))))))))))))))))))))))))))</f>
        <v>28</v>
      </c>
      <c r="AK42" s="195">
        <v>15</v>
      </c>
      <c r="AL42" s="116">
        <f t="shared" si="12"/>
        <v>34</v>
      </c>
      <c r="AM42" s="211">
        <f>D42+F42+H42+J42+L42+N42+V42+Z42+AF42+AH42+AJ42+AL42</f>
        <v>277.5</v>
      </c>
      <c r="AN42" s="139">
        <f t="shared" si="13"/>
        <v>277.5</v>
      </c>
      <c r="AO42" s="140">
        <f t="shared" si="14"/>
        <v>32</v>
      </c>
      <c r="AP42" s="145">
        <v>42</v>
      </c>
    </row>
    <row r="43" spans="1:42" ht="21" customHeight="1" x14ac:dyDescent="0.25">
      <c r="A43" s="73">
        <v>39</v>
      </c>
      <c r="B43" s="145">
        <v>53</v>
      </c>
      <c r="C43" s="144"/>
      <c r="D43" s="206">
        <f t="shared" si="29"/>
        <v>0</v>
      </c>
      <c r="E43" s="119" t="s">
        <v>471</v>
      </c>
      <c r="F43" s="206">
        <f>IF(E43&lt;1,0,IF(E43&lt;2,50,IF(E43&lt;3,48,IF(E43&lt;4,46,IF(E43&lt;5,45,IF(E43&lt;6,44,IF(E43&lt;7,43,IF(E43&lt;8,42,IF(E43&lt;9,41,IF(E43&lt;10,40,IF(E43&lt;11,39,IF(E43&lt;12,38,IF(E43&lt;13,37,IF(E43&lt;14,36,IF(E43&lt;15,35,IF(E43&lt;16,34,IF(E43&lt;17,33,IF(E43&lt;18,32,IF(E43&lt;19,31,IF(E43&lt;20,30,IF(E43&lt;21,29,IF(E43&lt;22,28,IF(E43&lt;23,27,IF(E43&lt;24,26,IF(E43&lt;25,25,IF(E43&lt;26,24,IF(E43&lt;27,23,IF(E43&lt;28,22,IF(E43&lt;29,21,IF(E43&lt;30,20,IF(E43&lt;31,19,IF(E43&lt;32,18,IF(E43&lt;33,17,IF(E43&lt;34,16,IF(E43&lt;35,15,IF(E43&lt;36,14,IF(E43&lt;37,13,IF(E43&lt;38,12,IF(E43&lt;39,11,IF(E43&lt;40,10,IF(E43&lt;41,9,IF(E43&lt;42,8,IF(E43&lt;43,7,IF(E43&lt;44,6,IF(E43&lt;45,5,IF(E43&lt;46,4,IF(E43&lt;47,3,IF(E43&lt;48,2,IF(E43&lt;49,1,IF(E43&lt;50,0,))))))))))))))))))))))))))))))))))))))))))))))))))</f>
        <v>0</v>
      </c>
      <c r="G43" s="141">
        <v>42</v>
      </c>
      <c r="H43" s="112">
        <f t="shared" si="1"/>
        <v>7</v>
      </c>
      <c r="I43" s="141">
        <v>36</v>
      </c>
      <c r="J43" s="112">
        <f t="shared" si="2"/>
        <v>13</v>
      </c>
      <c r="K43" s="143"/>
      <c r="L43" s="203">
        <f t="shared" si="15"/>
        <v>0</v>
      </c>
      <c r="M43" s="143">
        <v>17</v>
      </c>
      <c r="N43" s="114">
        <f t="shared" si="20"/>
        <v>32</v>
      </c>
      <c r="O43" s="195"/>
      <c r="P43" s="204">
        <f t="shared" si="30"/>
        <v>0</v>
      </c>
      <c r="Q43" s="195"/>
      <c r="R43" s="204">
        <f t="shared" si="4"/>
        <v>0</v>
      </c>
      <c r="S43" s="142">
        <v>22</v>
      </c>
      <c r="T43" s="118">
        <f t="shared" si="27"/>
        <v>27</v>
      </c>
      <c r="U43" s="142" t="s">
        <v>485</v>
      </c>
      <c r="V43" s="118">
        <v>29.5</v>
      </c>
      <c r="W43" s="119"/>
      <c r="X43" s="206">
        <f t="shared" si="6"/>
        <v>0</v>
      </c>
      <c r="Y43" s="119">
        <v>25</v>
      </c>
      <c r="Z43" s="110">
        <f t="shared" si="7"/>
        <v>24</v>
      </c>
      <c r="AA43" s="147"/>
      <c r="AB43" s="112">
        <f t="shared" si="8"/>
        <v>0</v>
      </c>
      <c r="AC43" s="147"/>
      <c r="AD43" s="112">
        <f t="shared" si="9"/>
        <v>0</v>
      </c>
      <c r="AE43" s="194">
        <v>19</v>
      </c>
      <c r="AF43" s="114">
        <f t="shared" si="25"/>
        <v>30</v>
      </c>
      <c r="AG43" s="182" t="s">
        <v>502</v>
      </c>
      <c r="AH43" s="114">
        <v>41.5</v>
      </c>
      <c r="AI43" s="195">
        <v>17</v>
      </c>
      <c r="AJ43" s="116">
        <f>IF(AI43&lt;1,0,IF(AI43&lt;2,50,IF(AI43&lt;3,48,IF(AI43&lt;4,46,IF(AI43&lt;5,45,IF(AI43&lt;6,44,IF(AI43&lt;7,43,IF(AI43&lt;8,42,IF(AI43&lt;9,41,IF(AI43&lt;10,40,IF(AI43&lt;11,39,IF(AI43&lt;12,38,IF(AI43&lt;13,37,IF(AI43&lt;14,36,IF(AI43&lt;15,35,IF(AI43&lt;16,34,IF(AI43&lt;17,33,IF(AI43&lt;18,32,IF(AI43&lt;19,31,IF(AI43&lt;20,30,IF(AI43&lt;21,29,IF(AI43&lt;22,28,IF(AI43&lt;23,27,IF(AI43&lt;24,26,IF(AI43&lt;25,25,IF(AI43&lt;26,24,IF(AI43&lt;27,23,IF(AI43&lt;28,22,IF(AI43&lt;29,21,IF(AI43&lt;30,20,IF(AI43&lt;31,19,IF(AI43&lt;32,18,IF(AI43&lt;33,17,IF(AI43&lt;34,16,IF(AI43&lt;35,15,IF(AI43&lt;36,14,IF(AI43&lt;37,13,IF(AI43&lt;38,12,IF(AI43&lt;39,11,IF(AI43&lt;40,10,IF(AI43&lt;41,9,IF(AI43&lt;42,8,IF(AI43&lt;43,7,IF(AI43&lt;44,6,IF(AI43&lt;45,5,IF(AI43&lt;46,4,IF(AI43&lt;47,3,IF(AI43&lt;48,2,IF(AI43&lt;49,1,IF(AI43&lt;50,0,))))))))))))))))))))))))))))))))))))))))))))))))))</f>
        <v>32</v>
      </c>
      <c r="AK43" s="195">
        <v>9</v>
      </c>
      <c r="AL43" s="116">
        <f t="shared" si="12"/>
        <v>40</v>
      </c>
      <c r="AM43" s="211">
        <f>H43+J43+N43+T43+V43+Z43+AB43+AD43+AF43+AH43+AJ43+AL43</f>
        <v>276</v>
      </c>
      <c r="AN43" s="139">
        <f t="shared" si="13"/>
        <v>276</v>
      </c>
      <c r="AO43" s="140">
        <f t="shared" si="14"/>
        <v>33</v>
      </c>
      <c r="AP43" s="145">
        <v>53</v>
      </c>
    </row>
    <row r="44" spans="1:42" ht="21" customHeight="1" x14ac:dyDescent="0.25">
      <c r="A44" s="73">
        <v>43</v>
      </c>
      <c r="B44" s="145">
        <v>59</v>
      </c>
      <c r="C44" s="144">
        <v>35</v>
      </c>
      <c r="D44" s="110">
        <f t="shared" si="29"/>
        <v>14</v>
      </c>
      <c r="E44" s="119" t="s">
        <v>489</v>
      </c>
      <c r="F44" s="110">
        <v>15.5</v>
      </c>
      <c r="G44" s="141">
        <v>30</v>
      </c>
      <c r="H44" s="112">
        <f t="shared" si="1"/>
        <v>19</v>
      </c>
      <c r="I44" s="141">
        <v>27</v>
      </c>
      <c r="J44" s="112">
        <f t="shared" si="2"/>
        <v>22</v>
      </c>
      <c r="K44" s="143"/>
      <c r="L44" s="203">
        <f t="shared" si="15"/>
        <v>0</v>
      </c>
      <c r="M44" s="143"/>
      <c r="N44" s="203">
        <f t="shared" si="20"/>
        <v>0</v>
      </c>
      <c r="O44" s="195">
        <v>5</v>
      </c>
      <c r="P44" s="116">
        <f t="shared" si="30"/>
        <v>44</v>
      </c>
      <c r="Q44" s="195"/>
      <c r="R44" s="204">
        <f t="shared" si="4"/>
        <v>0</v>
      </c>
      <c r="S44" s="142"/>
      <c r="T44" s="205">
        <f t="shared" si="27"/>
        <v>0</v>
      </c>
      <c r="U44" s="142">
        <v>6</v>
      </c>
      <c r="V44" s="118">
        <f t="shared" ref="V44:V58" si="31">IF(U44&lt;1,0,IF(U44&lt;2,50,IF(U44&lt;3,48,IF(U44&lt;4,46,IF(U44&lt;5,45,IF(U44&lt;6,44,IF(U44&lt;7,43,IF(U44&lt;8,42,IF(U44&lt;9,41,IF(U44&lt;10,40,IF(U44&lt;11,39,IF(U44&lt;12,38,IF(U44&lt;13,37,IF(U44&lt;14,36,IF(U44&lt;15,35,IF(U44&lt;16,34,IF(U44&lt;17,33,IF(U44&lt;18,32,IF(U44&lt;19,31,IF(U44&lt;20,30,IF(U44&lt;21,29,IF(U44&lt;22,28,IF(U44&lt;23,27,IF(U44&lt;24,26,IF(U44&lt;25,25,IF(U44&lt;26,24,IF(U44&lt;27,23,IF(U44&lt;28,22,IF(U44&lt;29,21,IF(U44&lt;30,20,IF(U44&lt;31,19,IF(U44&lt;32,18,IF(U44&lt;33,17,IF(U44&lt;34,16,IF(U44&lt;35,15,IF(U44&lt;36,14,IF(U44&lt;37,13,IF(U44&lt;38,12,IF(U44&lt;39,11,IF(U44&lt;40,10,IF(U44&lt;41,9,IF(U44&lt;42,8,IF(U44&lt;43,7,IF(U44&lt;44,6,IF(U44&lt;45,5,IF(U44&lt;46,4,IF(U44&lt;47,3,IF(U44&lt;48,2,IF(U44&lt;49,1,IF(U44&lt;50,0,))))))))))))))))))))))))))))))))))))))))))))))))))</f>
        <v>43</v>
      </c>
      <c r="W44" s="119">
        <v>17</v>
      </c>
      <c r="X44" s="110">
        <f t="shared" si="6"/>
        <v>32</v>
      </c>
      <c r="Y44" s="119">
        <v>20</v>
      </c>
      <c r="Z44" s="110">
        <f t="shared" si="7"/>
        <v>29</v>
      </c>
      <c r="AA44" s="147"/>
      <c r="AB44" s="209">
        <f t="shared" si="8"/>
        <v>0</v>
      </c>
      <c r="AC44" s="147"/>
      <c r="AD44" s="209">
        <f t="shared" si="9"/>
        <v>0</v>
      </c>
      <c r="AE44" s="194"/>
      <c r="AF44" s="114">
        <f t="shared" si="25"/>
        <v>0</v>
      </c>
      <c r="AG44" s="194"/>
      <c r="AH44" s="114">
        <f t="shared" ref="AH44:AH50" si="32">IF(AG44&lt;1,0,IF(AG44&lt;2,50,IF(AG44&lt;3,48,IF(AG44&lt;4,46,IF(AG44&lt;5,45,IF(AG44&lt;6,44,IF(AG44&lt;7,43,IF(AG44&lt;8,42,IF(AG44&lt;9,41,IF(AG44&lt;10,40,IF(AG44&lt;11,39,IF(AG44&lt;12,38,IF(AG44&lt;13,37,IF(AG44&lt;14,36,IF(AG44&lt;15,35,IF(AG44&lt;16,34,IF(AG44&lt;17,33,IF(AG44&lt;18,32,IF(AG44&lt;19,31,IF(AG44&lt;20,30,IF(AG44&lt;21,29,IF(AG44&lt;22,28,IF(AG44&lt;23,27,IF(AG44&lt;24,26,IF(AG44&lt;25,25,IF(AG44&lt;26,24,IF(AG44&lt;27,23,IF(AG44&lt;28,22,IF(AG44&lt;29,21,IF(AG44&lt;30,20,IF(AG44&lt;31,19,IF(AG44&lt;32,18,IF(AG44&lt;33,17,IF(AG44&lt;34,16,IF(AG44&lt;35,15,IF(AG44&lt;36,14,IF(AG44&lt;37,13,IF(AG44&lt;38,12,IF(AG44&lt;39,11,IF(AG44&lt;40,10,IF(AG44&lt;41,9,IF(AG44&lt;42,8,IF(AG44&lt;43,7,IF(AG44&lt;44,6,IF(AG44&lt;45,5,IF(AG44&lt;46,4,IF(AG44&lt;47,3,IF(AG44&lt;48,2,IF(AG44&lt;49,1,IF(AG44&lt;50,0,))))))))))))))))))))))))))))))))))))))))))))))))))</f>
        <v>0</v>
      </c>
      <c r="AI44" s="195">
        <v>20</v>
      </c>
      <c r="AJ44" s="116">
        <f>IF(AI44&lt;1,0,IF(AI44&lt;2,50,IF(AI44&lt;3,48,IF(AI44&lt;4,46,IF(AI44&lt;5,45,IF(AI44&lt;6,44,IF(AI44&lt;7,43,IF(AI44&lt;8,42,IF(AI44&lt;9,41,IF(AI44&lt;10,40,IF(AI44&lt;11,39,IF(AI44&lt;12,38,IF(AI44&lt;13,37,IF(AI44&lt;14,36,IF(AI44&lt;15,35,IF(AI44&lt;16,34,IF(AI44&lt;17,33,IF(AI44&lt;18,32,IF(AI44&lt;19,31,IF(AI44&lt;20,30,IF(AI44&lt;21,29,IF(AI44&lt;22,28,IF(AI44&lt;23,27,IF(AI44&lt;24,26,IF(AI44&lt;25,25,IF(AI44&lt;26,24,IF(AI44&lt;27,23,IF(AI44&lt;28,22,IF(AI44&lt;29,21,IF(AI44&lt;30,20,IF(AI44&lt;31,19,IF(AI44&lt;32,18,IF(AI44&lt;33,17,IF(AI44&lt;34,16,IF(AI44&lt;35,15,IF(AI44&lt;36,14,IF(AI44&lt;37,13,IF(AI44&lt;38,12,IF(AI44&lt;39,11,IF(AI44&lt;40,10,IF(AI44&lt;41,9,IF(AI44&lt;42,8,IF(AI44&lt;43,7,IF(AI44&lt;44,6,IF(AI44&lt;45,5,IF(AI44&lt;46,4,IF(AI44&lt;47,3,IF(AI44&lt;48,2,IF(AI44&lt;49,1,IF(AI44&lt;50,0,))))))))))))))))))))))))))))))))))))))))))))))))))</f>
        <v>29</v>
      </c>
      <c r="AK44" s="195">
        <v>26</v>
      </c>
      <c r="AL44" s="116">
        <f t="shared" si="12"/>
        <v>23</v>
      </c>
      <c r="AM44" s="211">
        <f>D44+F44+H44+J44+P44+V44+X44+Z44+AF44+AH44+AJ44+AL44</f>
        <v>270.5</v>
      </c>
      <c r="AN44" s="139">
        <f t="shared" si="13"/>
        <v>270.5</v>
      </c>
      <c r="AO44" s="140">
        <f t="shared" si="14"/>
        <v>34</v>
      </c>
      <c r="AP44" s="145">
        <v>59</v>
      </c>
    </row>
    <row r="45" spans="1:42" ht="21" customHeight="1" x14ac:dyDescent="0.25">
      <c r="A45" s="73">
        <v>30</v>
      </c>
      <c r="B45" s="145">
        <v>44</v>
      </c>
      <c r="C45" s="144">
        <v>13</v>
      </c>
      <c r="D45" s="110">
        <f t="shared" si="29"/>
        <v>36</v>
      </c>
      <c r="E45" s="119">
        <v>26</v>
      </c>
      <c r="F45" s="110">
        <f>IF(E45&lt;1,0,IF(E45&lt;2,50,IF(E45&lt;3,48,IF(E45&lt;4,46,IF(E45&lt;5,45,IF(E45&lt;6,44,IF(E45&lt;7,43,IF(E45&lt;8,42,IF(E45&lt;9,41,IF(E45&lt;10,40,IF(E45&lt;11,39,IF(E45&lt;12,38,IF(E45&lt;13,37,IF(E45&lt;14,36,IF(E45&lt;15,35,IF(E45&lt;16,34,IF(E45&lt;17,33,IF(E45&lt;18,32,IF(E45&lt;19,31,IF(E45&lt;20,30,IF(E45&lt;21,29,IF(E45&lt;22,28,IF(E45&lt;23,27,IF(E45&lt;24,26,IF(E45&lt;25,25,IF(E45&lt;26,24,IF(E45&lt;27,23,IF(E45&lt;28,22,IF(E45&lt;29,21,IF(E45&lt;30,20,IF(E45&lt;31,19,IF(E45&lt;32,18,IF(E45&lt;33,17,IF(E45&lt;34,16,IF(E45&lt;35,15,IF(E45&lt;36,14,IF(E45&lt;37,13,IF(E45&lt;38,12,IF(E45&lt;39,11,IF(E45&lt;40,10,IF(E45&lt;41,9,IF(E45&lt;42,8,IF(E45&lt;43,7,IF(E45&lt;44,6,IF(E45&lt;45,5,IF(E45&lt;46,4,IF(E45&lt;47,3,IF(E45&lt;48,2,IF(E45&lt;49,1,IF(E45&lt;50,0,))))))))))))))))))))))))))))))))))))))))))))))))))</f>
        <v>23</v>
      </c>
      <c r="G45" s="141">
        <v>13</v>
      </c>
      <c r="H45" s="112">
        <f t="shared" si="1"/>
        <v>36</v>
      </c>
      <c r="I45" s="141">
        <v>38</v>
      </c>
      <c r="J45" s="112">
        <f t="shared" si="2"/>
        <v>11</v>
      </c>
      <c r="K45" s="143"/>
      <c r="L45" s="203">
        <f t="shared" si="15"/>
        <v>0</v>
      </c>
      <c r="M45" s="143"/>
      <c r="N45" s="203">
        <f t="shared" si="20"/>
        <v>0</v>
      </c>
      <c r="O45" s="195"/>
      <c r="P45" s="116">
        <f t="shared" si="30"/>
        <v>0</v>
      </c>
      <c r="Q45" s="195">
        <v>16</v>
      </c>
      <c r="R45" s="116">
        <f t="shared" si="4"/>
        <v>33</v>
      </c>
      <c r="S45" s="142">
        <v>23</v>
      </c>
      <c r="T45" s="118">
        <f t="shared" si="27"/>
        <v>26</v>
      </c>
      <c r="U45" s="142">
        <v>32</v>
      </c>
      <c r="V45" s="118">
        <f t="shared" si="31"/>
        <v>17</v>
      </c>
      <c r="W45" s="119"/>
      <c r="X45" s="206">
        <f t="shared" si="6"/>
        <v>0</v>
      </c>
      <c r="Y45" s="119"/>
      <c r="Z45" s="206">
        <f t="shared" si="7"/>
        <v>0</v>
      </c>
      <c r="AA45" s="147"/>
      <c r="AB45" s="209">
        <f t="shared" si="8"/>
        <v>0</v>
      </c>
      <c r="AC45" s="147"/>
      <c r="AD45" s="209">
        <f t="shared" si="9"/>
        <v>0</v>
      </c>
      <c r="AE45" s="194">
        <v>27</v>
      </c>
      <c r="AF45" s="114">
        <f t="shared" si="25"/>
        <v>22</v>
      </c>
      <c r="AG45" s="194"/>
      <c r="AH45" s="114">
        <f t="shared" si="32"/>
        <v>0</v>
      </c>
      <c r="AI45" s="195" t="s">
        <v>506</v>
      </c>
      <c r="AJ45" s="116">
        <v>16</v>
      </c>
      <c r="AK45" s="195">
        <v>8</v>
      </c>
      <c r="AL45" s="116">
        <f t="shared" si="12"/>
        <v>41</v>
      </c>
      <c r="AM45" s="211">
        <f>D45+F45+H45+J45+P45+R45+T45+V45+AF45+AH45+AJ45+AL45</f>
        <v>261</v>
      </c>
      <c r="AN45" s="139">
        <f t="shared" si="13"/>
        <v>261</v>
      </c>
      <c r="AO45" s="140">
        <f t="shared" si="14"/>
        <v>35</v>
      </c>
      <c r="AP45" s="145">
        <v>44</v>
      </c>
    </row>
    <row r="46" spans="1:42" ht="21" customHeight="1" x14ac:dyDescent="0.25">
      <c r="A46" s="73">
        <v>40</v>
      </c>
      <c r="B46" s="145">
        <v>55</v>
      </c>
      <c r="C46" s="144">
        <v>39</v>
      </c>
      <c r="D46" s="110">
        <f t="shared" si="29"/>
        <v>10</v>
      </c>
      <c r="E46" s="119">
        <v>29</v>
      </c>
      <c r="F46" s="110">
        <f>IF(E46&lt;1,0,IF(E46&lt;2,50,IF(E46&lt;3,48,IF(E46&lt;4,46,IF(E46&lt;5,45,IF(E46&lt;6,44,IF(E46&lt;7,43,IF(E46&lt;8,42,IF(E46&lt;9,41,IF(E46&lt;10,40,IF(E46&lt;11,39,IF(E46&lt;12,38,IF(E46&lt;13,37,IF(E46&lt;14,36,IF(E46&lt;15,35,IF(E46&lt;16,34,IF(E46&lt;17,33,IF(E46&lt;18,32,IF(E46&lt;19,31,IF(E46&lt;20,30,IF(E46&lt;21,29,IF(E46&lt;22,28,IF(E46&lt;23,27,IF(E46&lt;24,26,IF(E46&lt;25,25,IF(E46&lt;26,24,IF(E46&lt;27,23,IF(E46&lt;28,22,IF(E46&lt;29,21,IF(E46&lt;30,20,IF(E46&lt;31,19,IF(E46&lt;32,18,IF(E46&lt;33,17,IF(E46&lt;34,16,IF(E46&lt;35,15,IF(E46&lt;36,14,IF(E46&lt;37,13,IF(E46&lt;38,12,IF(E46&lt;39,11,IF(E46&lt;40,10,IF(E46&lt;41,9,IF(E46&lt;42,8,IF(E46&lt;43,7,IF(E46&lt;44,6,IF(E46&lt;45,5,IF(E46&lt;46,4,IF(E46&lt;47,3,IF(E46&lt;48,2,IF(E46&lt;49,1,IF(E46&lt;50,0,))))))))))))))))))))))))))))))))))))))))))))))))))</f>
        <v>20</v>
      </c>
      <c r="G46" s="141">
        <v>22</v>
      </c>
      <c r="H46" s="112">
        <f t="shared" si="1"/>
        <v>27</v>
      </c>
      <c r="I46" s="141">
        <v>43</v>
      </c>
      <c r="J46" s="209">
        <f t="shared" si="2"/>
        <v>6</v>
      </c>
      <c r="K46" s="143"/>
      <c r="L46" s="203">
        <f t="shared" si="15"/>
        <v>0</v>
      </c>
      <c r="M46" s="143"/>
      <c r="N46" s="203">
        <f t="shared" si="20"/>
        <v>0</v>
      </c>
      <c r="O46" s="195"/>
      <c r="P46" s="204">
        <f t="shared" si="30"/>
        <v>0</v>
      </c>
      <c r="Q46" s="195"/>
      <c r="R46" s="204">
        <f t="shared" si="4"/>
        <v>0</v>
      </c>
      <c r="S46" s="142"/>
      <c r="T46" s="205">
        <f t="shared" si="27"/>
        <v>0</v>
      </c>
      <c r="U46" s="142">
        <v>7</v>
      </c>
      <c r="V46" s="118">
        <f t="shared" si="31"/>
        <v>42</v>
      </c>
      <c r="W46" s="119"/>
      <c r="X46" s="110">
        <f t="shared" si="6"/>
        <v>0</v>
      </c>
      <c r="Y46" s="119"/>
      <c r="Z46" s="110">
        <f t="shared" si="7"/>
        <v>0</v>
      </c>
      <c r="AA46" s="147"/>
      <c r="AB46" s="112">
        <f t="shared" si="8"/>
        <v>0</v>
      </c>
      <c r="AC46" s="147">
        <v>3</v>
      </c>
      <c r="AD46" s="112">
        <f t="shared" si="9"/>
        <v>46</v>
      </c>
      <c r="AE46" s="194">
        <v>24</v>
      </c>
      <c r="AF46" s="114">
        <f t="shared" si="25"/>
        <v>25</v>
      </c>
      <c r="AG46" s="194">
        <v>36</v>
      </c>
      <c r="AH46" s="114">
        <f t="shared" si="32"/>
        <v>13</v>
      </c>
      <c r="AI46" s="195">
        <v>27</v>
      </c>
      <c r="AJ46" s="116">
        <f>IF(AI46&lt;1,0,IF(AI46&lt;2,50,IF(AI46&lt;3,48,IF(AI46&lt;4,46,IF(AI46&lt;5,45,IF(AI46&lt;6,44,IF(AI46&lt;7,43,IF(AI46&lt;8,42,IF(AI46&lt;9,41,IF(AI46&lt;10,40,IF(AI46&lt;11,39,IF(AI46&lt;12,38,IF(AI46&lt;13,37,IF(AI46&lt;14,36,IF(AI46&lt;15,35,IF(AI46&lt;16,34,IF(AI46&lt;17,33,IF(AI46&lt;18,32,IF(AI46&lt;19,31,IF(AI46&lt;20,30,IF(AI46&lt;21,29,IF(AI46&lt;22,28,IF(AI46&lt;23,27,IF(AI46&lt;24,26,IF(AI46&lt;25,25,IF(AI46&lt;26,24,IF(AI46&lt;27,23,IF(AI46&lt;28,22,IF(AI46&lt;29,21,IF(AI46&lt;30,20,IF(AI46&lt;31,19,IF(AI46&lt;32,18,IF(AI46&lt;33,17,IF(AI46&lt;34,16,IF(AI46&lt;35,15,IF(AI46&lt;36,14,IF(AI46&lt;37,13,IF(AI46&lt;38,12,IF(AI46&lt;39,11,IF(AI46&lt;40,10,IF(AI46&lt;41,9,IF(AI46&lt;42,8,IF(AI46&lt;43,7,IF(AI46&lt;44,6,IF(AI46&lt;45,5,IF(AI46&lt;46,4,IF(AI46&lt;47,3,IF(AI46&lt;48,2,IF(AI46&lt;49,1,IF(AI46&lt;50,0,))))))))))))))))))))))))))))))))))))))))))))))))))</f>
        <v>22</v>
      </c>
      <c r="AK46" s="195">
        <v>25</v>
      </c>
      <c r="AL46" s="116">
        <f t="shared" si="12"/>
        <v>24</v>
      </c>
      <c r="AM46" s="211">
        <f>D46+F46+H46+V46+X46+Z46+AB46+AD46+AF46+AH46+AJ46+AL46</f>
        <v>229</v>
      </c>
      <c r="AN46" s="139">
        <f t="shared" si="13"/>
        <v>229</v>
      </c>
      <c r="AO46" s="140">
        <f t="shared" si="14"/>
        <v>36</v>
      </c>
      <c r="AP46" s="145">
        <v>55</v>
      </c>
    </row>
    <row r="47" spans="1:42" ht="21" customHeight="1" x14ac:dyDescent="0.25">
      <c r="A47" s="73">
        <v>22</v>
      </c>
      <c r="B47" s="145">
        <v>34</v>
      </c>
      <c r="C47" s="144">
        <v>34</v>
      </c>
      <c r="D47" s="110">
        <f t="shared" si="29"/>
        <v>15</v>
      </c>
      <c r="E47" s="119" t="s">
        <v>488</v>
      </c>
      <c r="F47" s="110">
        <v>10.5</v>
      </c>
      <c r="G47" s="141">
        <v>37</v>
      </c>
      <c r="H47" s="112">
        <f t="shared" si="1"/>
        <v>12</v>
      </c>
      <c r="I47" s="141">
        <v>40</v>
      </c>
      <c r="J47" s="112">
        <f t="shared" si="2"/>
        <v>9</v>
      </c>
      <c r="K47" s="143"/>
      <c r="L47" s="114">
        <f t="shared" si="15"/>
        <v>0</v>
      </c>
      <c r="M47" s="143">
        <v>24</v>
      </c>
      <c r="N47" s="114">
        <f t="shared" si="20"/>
        <v>25</v>
      </c>
      <c r="O47" s="195"/>
      <c r="P47" s="204">
        <f t="shared" si="30"/>
        <v>0</v>
      </c>
      <c r="Q47" s="195"/>
      <c r="R47" s="204">
        <f t="shared" si="4"/>
        <v>0</v>
      </c>
      <c r="S47" s="142">
        <v>24</v>
      </c>
      <c r="T47" s="118">
        <f t="shared" si="27"/>
        <v>25</v>
      </c>
      <c r="U47" s="142">
        <v>29</v>
      </c>
      <c r="V47" s="118">
        <f t="shared" si="31"/>
        <v>20</v>
      </c>
      <c r="W47" s="119"/>
      <c r="X47" s="206">
        <f t="shared" si="6"/>
        <v>0</v>
      </c>
      <c r="Y47" s="119"/>
      <c r="Z47" s="206">
        <f t="shared" si="7"/>
        <v>0</v>
      </c>
      <c r="AA47" s="147"/>
      <c r="AB47" s="209">
        <f t="shared" si="8"/>
        <v>0</v>
      </c>
      <c r="AC47" s="147"/>
      <c r="AD47" s="209">
        <f t="shared" si="9"/>
        <v>0</v>
      </c>
      <c r="AE47" s="194">
        <v>31</v>
      </c>
      <c r="AF47" s="114">
        <f t="shared" si="25"/>
        <v>18</v>
      </c>
      <c r="AG47" s="194">
        <v>37</v>
      </c>
      <c r="AH47" s="114">
        <f t="shared" si="32"/>
        <v>12</v>
      </c>
      <c r="AI47" s="195">
        <v>8</v>
      </c>
      <c r="AJ47" s="116">
        <f>IF(AI47&lt;1,0,IF(AI47&lt;2,50,IF(AI47&lt;3,48,IF(AI47&lt;4,46,IF(AI47&lt;5,45,IF(AI47&lt;6,44,IF(AI47&lt;7,43,IF(AI47&lt;8,42,IF(AI47&lt;9,41,IF(AI47&lt;10,40,IF(AI47&lt;11,39,IF(AI47&lt;12,38,IF(AI47&lt;13,37,IF(AI47&lt;14,36,IF(AI47&lt;15,35,IF(AI47&lt;16,34,IF(AI47&lt;17,33,IF(AI47&lt;18,32,IF(AI47&lt;19,31,IF(AI47&lt;20,30,IF(AI47&lt;21,29,IF(AI47&lt;22,28,IF(AI47&lt;23,27,IF(AI47&lt;24,26,IF(AI47&lt;25,25,IF(AI47&lt;26,24,IF(AI47&lt;27,23,IF(AI47&lt;28,22,IF(AI47&lt;29,21,IF(AI47&lt;30,20,IF(AI47&lt;31,19,IF(AI47&lt;32,18,IF(AI47&lt;33,17,IF(AI47&lt;34,16,IF(AI47&lt;35,15,IF(AI47&lt;36,14,IF(AI47&lt;37,13,IF(AI47&lt;38,12,IF(AI47&lt;39,11,IF(AI47&lt;40,10,IF(AI47&lt;41,9,IF(AI47&lt;42,8,IF(AI47&lt;43,7,IF(AI47&lt;44,6,IF(AI47&lt;45,5,IF(AI47&lt;46,4,IF(AI47&lt;47,3,IF(AI47&lt;48,2,IF(AI47&lt;49,1,IF(AI47&lt;50,0,))))))))))))))))))))))))))))))))))))))))))))))))))</f>
        <v>41</v>
      </c>
      <c r="AK47" s="195">
        <v>27</v>
      </c>
      <c r="AL47" s="116">
        <f t="shared" si="12"/>
        <v>22</v>
      </c>
      <c r="AM47" s="211">
        <f>D47+F47+H47+J47+L47+N47+T47+V47+AF47+AH47+AJ47+AL47</f>
        <v>209.5</v>
      </c>
      <c r="AN47" s="139">
        <f t="shared" si="13"/>
        <v>209.5</v>
      </c>
      <c r="AO47" s="140">
        <f t="shared" si="14"/>
        <v>37</v>
      </c>
      <c r="AP47" s="145">
        <v>34</v>
      </c>
    </row>
    <row r="48" spans="1:42" ht="21" customHeight="1" x14ac:dyDescent="0.25">
      <c r="A48" s="73">
        <v>26</v>
      </c>
      <c r="B48" s="145">
        <v>40</v>
      </c>
      <c r="C48" s="144" t="s">
        <v>484</v>
      </c>
      <c r="D48" s="110">
        <v>7.5</v>
      </c>
      <c r="E48" s="119">
        <v>25</v>
      </c>
      <c r="F48" s="110">
        <f>IF(E48&lt;1,0,IF(E48&lt;2,50,IF(E48&lt;3,48,IF(E48&lt;4,46,IF(E48&lt;5,45,IF(E48&lt;6,44,IF(E48&lt;7,43,IF(E48&lt;8,42,IF(E48&lt;9,41,IF(E48&lt;10,40,IF(E48&lt;11,39,IF(E48&lt;12,38,IF(E48&lt;13,37,IF(E48&lt;14,36,IF(E48&lt;15,35,IF(E48&lt;16,34,IF(E48&lt;17,33,IF(E48&lt;18,32,IF(E48&lt;19,31,IF(E48&lt;20,30,IF(E48&lt;21,29,IF(E48&lt;22,28,IF(E48&lt;23,27,IF(E48&lt;24,26,IF(E48&lt;25,25,IF(E48&lt;26,24,IF(E48&lt;27,23,IF(E48&lt;28,22,IF(E48&lt;29,21,IF(E48&lt;30,20,IF(E48&lt;31,19,IF(E48&lt;32,18,IF(E48&lt;33,17,IF(E48&lt;34,16,IF(E48&lt;35,15,IF(E48&lt;36,14,IF(E48&lt;37,13,IF(E48&lt;38,12,IF(E48&lt;39,11,IF(E48&lt;40,10,IF(E48&lt;41,9,IF(E48&lt;42,8,IF(E48&lt;43,7,IF(E48&lt;44,6,IF(E48&lt;45,5,IF(E48&lt;46,4,IF(E48&lt;47,3,IF(E48&lt;48,2,IF(E48&lt;49,1,IF(E48&lt;50,0,))))))))))))))))))))))))))))))))))))))))))))))))))</f>
        <v>24</v>
      </c>
      <c r="G48" s="141"/>
      <c r="H48" s="209">
        <f t="shared" si="1"/>
        <v>0</v>
      </c>
      <c r="I48" s="141"/>
      <c r="J48" s="209">
        <f t="shared" si="2"/>
        <v>0</v>
      </c>
      <c r="K48" s="143"/>
      <c r="L48" s="114">
        <f t="shared" si="15"/>
        <v>0</v>
      </c>
      <c r="M48" s="143">
        <v>16</v>
      </c>
      <c r="N48" s="114">
        <f t="shared" si="20"/>
        <v>33</v>
      </c>
      <c r="O48" s="195"/>
      <c r="P48" s="116">
        <f t="shared" si="30"/>
        <v>0</v>
      </c>
      <c r="Q48" s="195"/>
      <c r="R48" s="116">
        <f t="shared" si="4"/>
        <v>0</v>
      </c>
      <c r="S48" s="142">
        <v>19</v>
      </c>
      <c r="T48" s="118">
        <f t="shared" si="27"/>
        <v>30</v>
      </c>
      <c r="U48" s="142">
        <v>37</v>
      </c>
      <c r="V48" s="118">
        <f t="shared" si="31"/>
        <v>12</v>
      </c>
      <c r="W48" s="119"/>
      <c r="X48" s="110">
        <f t="shared" si="6"/>
        <v>0</v>
      </c>
      <c r="Y48" s="119">
        <v>31</v>
      </c>
      <c r="Z48" s="110">
        <f t="shared" si="7"/>
        <v>18</v>
      </c>
      <c r="AA48" s="147"/>
      <c r="AB48" s="209">
        <f t="shared" si="8"/>
        <v>0</v>
      </c>
      <c r="AC48" s="147"/>
      <c r="AD48" s="209">
        <f t="shared" si="9"/>
        <v>0</v>
      </c>
      <c r="AE48" s="194">
        <v>15</v>
      </c>
      <c r="AF48" s="114">
        <f t="shared" si="25"/>
        <v>34</v>
      </c>
      <c r="AG48" s="194">
        <v>12</v>
      </c>
      <c r="AH48" s="114">
        <f t="shared" si="32"/>
        <v>37</v>
      </c>
      <c r="AI48" s="195"/>
      <c r="AJ48" s="204">
        <f>IF(AI48&lt;1,0,IF(AI48&lt;2,50,IF(AI48&lt;3,48,IF(AI48&lt;4,46,IF(AI48&lt;5,45,IF(AI48&lt;6,44,IF(AI48&lt;7,43,IF(AI48&lt;8,42,IF(AI48&lt;9,41,IF(AI48&lt;10,40,IF(AI48&lt;11,39,IF(AI48&lt;12,38,IF(AI48&lt;13,37,IF(AI48&lt;14,36,IF(AI48&lt;15,35,IF(AI48&lt;16,34,IF(AI48&lt;17,33,IF(AI48&lt;18,32,IF(AI48&lt;19,31,IF(AI48&lt;20,30,IF(AI48&lt;21,29,IF(AI48&lt;22,28,IF(AI48&lt;23,27,IF(AI48&lt;24,26,IF(AI48&lt;25,25,IF(AI48&lt;26,24,IF(AI48&lt;27,23,IF(AI48&lt;28,22,IF(AI48&lt;29,21,IF(AI48&lt;30,20,IF(AI48&lt;31,19,IF(AI48&lt;32,18,IF(AI48&lt;33,17,IF(AI48&lt;34,16,IF(AI48&lt;35,15,IF(AI48&lt;36,14,IF(AI48&lt;37,13,IF(AI48&lt;38,12,IF(AI48&lt;39,11,IF(AI48&lt;40,10,IF(AI48&lt;41,9,IF(AI48&lt;42,8,IF(AI48&lt;43,7,IF(AI48&lt;44,6,IF(AI48&lt;45,5,IF(AI48&lt;46,4,IF(AI48&lt;47,3,IF(AI48&lt;48,2,IF(AI48&lt;49,1,IF(AI48&lt;50,0,))))))))))))))))))))))))))))))))))))))))))))))))))</f>
        <v>0</v>
      </c>
      <c r="AK48" s="195"/>
      <c r="AL48" s="204">
        <f t="shared" si="12"/>
        <v>0</v>
      </c>
      <c r="AM48" s="211">
        <f>D48+F48+L48+N48+P48+R48+T48+V48+X48+Z48+AF48+AH48</f>
        <v>195.5</v>
      </c>
      <c r="AN48" s="139">
        <f t="shared" si="13"/>
        <v>195.5</v>
      </c>
      <c r="AO48" s="140">
        <f t="shared" si="14"/>
        <v>38</v>
      </c>
      <c r="AP48" s="145">
        <v>40</v>
      </c>
    </row>
    <row r="49" spans="1:42" ht="21" customHeight="1" x14ac:dyDescent="0.25">
      <c r="A49" s="73">
        <v>45</v>
      </c>
      <c r="B49" s="145">
        <v>67</v>
      </c>
      <c r="C49" s="144">
        <v>31</v>
      </c>
      <c r="D49" s="110">
        <f>IF(C49&lt;1,0,IF(C49&lt;2,50,IF(C49&lt;3,48,IF(C49&lt;4,46,IF(C49&lt;5,45,IF(C49&lt;6,44,IF(C49&lt;7,43,IF(C49&lt;8,42,IF(C49&lt;9,41,IF(C49&lt;10,40,IF(C49&lt;11,39,IF(C49&lt;12,38,IF(C49&lt;13,37,IF(C49&lt;14,36,IF(C49&lt;15,35,IF(C49&lt;16,34,IF(C49&lt;17,33,IF(C49&lt;18,32,IF(C49&lt;19,31,IF(C49&lt;20,30,IF(C49&lt;21,29,IF(C49&lt;22,28,IF(C49&lt;23,27,IF(C49&lt;24,26,IF(C49&lt;25,25,IF(C49&lt;26,24,IF(C49&lt;27,23,IF(C49&lt;28,22,IF(C49&lt;29,21,IF(C49&lt;30,20,IF(C49&lt;31,19,IF(C49&lt;32,18,IF(C49&lt;33,17,IF(C49&lt;34,16,IF(C49&lt;35,15,IF(C49&lt;36,14,IF(C49&lt;37,13,IF(C49&lt;38,12,IF(C49&lt;39,11,IF(C49&lt;40,10,IF(C49&lt;41,9,IF(C49&lt;42,8,IF(C49&lt;43,7,IF(C49&lt;44,6,IF(C49&lt;45,5,IF(C49&lt;46,4,IF(C49&lt;47,3,IF(C49&lt;48,2,IF(C49&lt;49,1,IF(C49&lt;50,0,))))))))))))))))))))))))))))))))))))))))))))))))))</f>
        <v>18</v>
      </c>
      <c r="E49" s="119">
        <v>24</v>
      </c>
      <c r="F49" s="110">
        <f>IF(E49&lt;1,0,IF(E49&lt;2,50,IF(E49&lt;3,48,IF(E49&lt;4,46,IF(E49&lt;5,45,IF(E49&lt;6,44,IF(E49&lt;7,43,IF(E49&lt;8,42,IF(E49&lt;9,41,IF(E49&lt;10,40,IF(E49&lt;11,39,IF(E49&lt;12,38,IF(E49&lt;13,37,IF(E49&lt;14,36,IF(E49&lt;15,35,IF(E49&lt;16,34,IF(E49&lt;17,33,IF(E49&lt;18,32,IF(E49&lt;19,31,IF(E49&lt;20,30,IF(E49&lt;21,29,IF(E49&lt;22,28,IF(E49&lt;23,27,IF(E49&lt;24,26,IF(E49&lt;25,25,IF(E49&lt;26,24,IF(E49&lt;27,23,IF(E49&lt;28,22,IF(E49&lt;29,21,IF(E49&lt;30,20,IF(E49&lt;31,19,IF(E49&lt;32,18,IF(E49&lt;33,17,IF(E49&lt;34,16,IF(E49&lt;35,15,IF(E49&lt;36,14,IF(E49&lt;37,13,IF(E49&lt;38,12,IF(E49&lt;39,11,IF(E49&lt;40,10,IF(E49&lt;41,9,IF(E49&lt;42,8,IF(E49&lt;43,7,IF(E49&lt;44,6,IF(E49&lt;45,5,IF(E49&lt;46,4,IF(E49&lt;47,3,IF(E49&lt;48,2,IF(E49&lt;49,1,IF(E49&lt;50,0,))))))))))))))))))))))))))))))))))))))))))))))))))</f>
        <v>25</v>
      </c>
      <c r="G49" s="141">
        <v>11</v>
      </c>
      <c r="H49" s="112">
        <f t="shared" si="1"/>
        <v>38</v>
      </c>
      <c r="I49" s="141">
        <v>26</v>
      </c>
      <c r="J49" s="112">
        <f t="shared" si="2"/>
        <v>23</v>
      </c>
      <c r="K49" s="143"/>
      <c r="L49" s="203">
        <f t="shared" si="15"/>
        <v>0</v>
      </c>
      <c r="M49" s="143"/>
      <c r="N49" s="203">
        <f t="shared" si="20"/>
        <v>0</v>
      </c>
      <c r="O49" s="195"/>
      <c r="P49" s="204">
        <f t="shared" si="30"/>
        <v>0</v>
      </c>
      <c r="Q49" s="195"/>
      <c r="R49" s="204">
        <f t="shared" si="4"/>
        <v>0</v>
      </c>
      <c r="S49" s="142">
        <v>17</v>
      </c>
      <c r="T49" s="118">
        <f t="shared" si="27"/>
        <v>32</v>
      </c>
      <c r="U49" s="142"/>
      <c r="V49" s="205">
        <f t="shared" si="31"/>
        <v>0</v>
      </c>
      <c r="W49" s="119"/>
      <c r="X49" s="206">
        <f t="shared" si="6"/>
        <v>0</v>
      </c>
      <c r="Y49" s="119"/>
      <c r="Z49" s="110">
        <f t="shared" si="7"/>
        <v>0</v>
      </c>
      <c r="AA49" s="147"/>
      <c r="AB49" s="112">
        <f t="shared" si="8"/>
        <v>0</v>
      </c>
      <c r="AC49" s="147"/>
      <c r="AD49" s="112">
        <f t="shared" si="9"/>
        <v>0</v>
      </c>
      <c r="AE49" s="194"/>
      <c r="AF49" s="114">
        <f t="shared" si="25"/>
        <v>0</v>
      </c>
      <c r="AG49" s="194"/>
      <c r="AH49" s="114">
        <f t="shared" si="32"/>
        <v>0</v>
      </c>
      <c r="AI49" s="195" t="s">
        <v>506</v>
      </c>
      <c r="AJ49" s="116">
        <v>16</v>
      </c>
      <c r="AK49" s="195" t="s">
        <v>507</v>
      </c>
      <c r="AL49" s="116">
        <v>17</v>
      </c>
      <c r="AM49" s="211">
        <f>D49+F49+H49+J49+T49+Z49+AB49+AD49+AF49+AH49+AJ49+AL49</f>
        <v>169</v>
      </c>
      <c r="AN49" s="139">
        <f t="shared" si="13"/>
        <v>169</v>
      </c>
      <c r="AO49" s="140">
        <f t="shared" si="14"/>
        <v>39</v>
      </c>
      <c r="AP49" s="145">
        <v>67</v>
      </c>
    </row>
    <row r="50" spans="1:42" ht="21" customHeight="1" x14ac:dyDescent="0.25">
      <c r="A50" s="73">
        <v>17</v>
      </c>
      <c r="B50" s="145">
        <v>28</v>
      </c>
      <c r="C50" s="144" t="s">
        <v>484</v>
      </c>
      <c r="D50" s="110">
        <v>7.5</v>
      </c>
      <c r="E50" s="119">
        <v>23</v>
      </c>
      <c r="F50" s="110">
        <f>IF(E50&lt;1,0,IF(E50&lt;2,50,IF(E50&lt;3,48,IF(E50&lt;4,46,IF(E50&lt;5,45,IF(E50&lt;6,44,IF(E50&lt;7,43,IF(E50&lt;8,42,IF(E50&lt;9,41,IF(E50&lt;10,40,IF(E50&lt;11,39,IF(E50&lt;12,38,IF(E50&lt;13,37,IF(E50&lt;14,36,IF(E50&lt;15,35,IF(E50&lt;16,34,IF(E50&lt;17,33,IF(E50&lt;18,32,IF(E50&lt;19,31,IF(E50&lt;20,30,IF(E50&lt;21,29,IF(E50&lt;22,28,IF(E50&lt;23,27,IF(E50&lt;24,26,IF(E50&lt;25,25,IF(E50&lt;26,24,IF(E50&lt;27,23,IF(E50&lt;28,22,IF(E50&lt;29,21,IF(E50&lt;30,20,IF(E50&lt;31,19,IF(E50&lt;32,18,IF(E50&lt;33,17,IF(E50&lt;34,16,IF(E50&lt;35,15,IF(E50&lt;36,14,IF(E50&lt;37,13,IF(E50&lt;38,12,IF(E50&lt;39,11,IF(E50&lt;40,10,IF(E50&lt;41,9,IF(E50&lt;42,8,IF(E50&lt;43,7,IF(E50&lt;44,6,IF(E50&lt;45,5,IF(E50&lt;46,4,IF(E50&lt;47,3,IF(E50&lt;48,2,IF(E50&lt;49,1,IF(E50&lt;50,0,))))))))))))))))))))))))))))))))))))))))))))))))))</f>
        <v>26</v>
      </c>
      <c r="G50" s="141">
        <v>20</v>
      </c>
      <c r="H50" s="112">
        <f t="shared" si="1"/>
        <v>29</v>
      </c>
      <c r="I50" s="141">
        <v>34</v>
      </c>
      <c r="J50" s="112">
        <f t="shared" si="2"/>
        <v>15</v>
      </c>
      <c r="K50" s="143"/>
      <c r="L50" s="203">
        <f t="shared" si="15"/>
        <v>0</v>
      </c>
      <c r="M50" s="143"/>
      <c r="N50" s="203">
        <f t="shared" si="20"/>
        <v>0</v>
      </c>
      <c r="O50" s="195"/>
      <c r="P50" s="204">
        <f t="shared" si="30"/>
        <v>0</v>
      </c>
      <c r="Q50" s="195"/>
      <c r="R50" s="204">
        <f t="shared" si="4"/>
        <v>0</v>
      </c>
      <c r="S50" s="142"/>
      <c r="T50" s="205">
        <f t="shared" si="27"/>
        <v>0</v>
      </c>
      <c r="U50" s="142"/>
      <c r="V50" s="205">
        <f t="shared" si="31"/>
        <v>0</v>
      </c>
      <c r="W50" s="119"/>
      <c r="X50" s="110">
        <f t="shared" si="6"/>
        <v>0</v>
      </c>
      <c r="Y50" s="119"/>
      <c r="Z50" s="110">
        <f t="shared" si="7"/>
        <v>0</v>
      </c>
      <c r="AA50" s="147"/>
      <c r="AB50" s="112">
        <f t="shared" si="8"/>
        <v>0</v>
      </c>
      <c r="AC50" s="147"/>
      <c r="AD50" s="112">
        <f t="shared" si="9"/>
        <v>0</v>
      </c>
      <c r="AE50" s="194">
        <v>14</v>
      </c>
      <c r="AF50" s="114">
        <f t="shared" si="25"/>
        <v>35</v>
      </c>
      <c r="AG50" s="194">
        <v>20</v>
      </c>
      <c r="AH50" s="114">
        <f t="shared" si="32"/>
        <v>29</v>
      </c>
      <c r="AI50" s="195">
        <v>35</v>
      </c>
      <c r="AJ50" s="116">
        <f>IF(AI50&lt;1,0,IF(AI50&lt;2,50,IF(AI50&lt;3,48,IF(AI50&lt;4,46,IF(AI50&lt;5,45,IF(AI50&lt;6,44,IF(AI50&lt;7,43,IF(AI50&lt;8,42,IF(AI50&lt;9,41,IF(AI50&lt;10,40,IF(AI50&lt;11,39,IF(AI50&lt;12,38,IF(AI50&lt;13,37,IF(AI50&lt;14,36,IF(AI50&lt;15,35,IF(AI50&lt;16,34,IF(AI50&lt;17,33,IF(AI50&lt;18,32,IF(AI50&lt;19,31,IF(AI50&lt;20,30,IF(AI50&lt;21,29,IF(AI50&lt;22,28,IF(AI50&lt;23,27,IF(AI50&lt;24,26,IF(AI50&lt;25,25,IF(AI50&lt;26,24,IF(AI50&lt;27,23,IF(AI50&lt;28,22,IF(AI50&lt;29,21,IF(AI50&lt;30,20,IF(AI50&lt;31,19,IF(AI50&lt;32,18,IF(AI50&lt;33,17,IF(AI50&lt;34,16,IF(AI50&lt;35,15,IF(AI50&lt;36,14,IF(AI50&lt;37,13,IF(AI50&lt;38,12,IF(AI50&lt;39,11,IF(AI50&lt;40,10,IF(AI50&lt;41,9,IF(AI50&lt;42,8,IF(AI50&lt;43,7,IF(AI50&lt;44,6,IF(AI50&lt;45,5,IF(AI50&lt;46,4,IF(AI50&lt;47,3,IF(AI50&lt;48,2,IF(AI50&lt;49,1,IF(AI50&lt;50,0,))))))))))))))))))))))))))))))))))))))))))))))))))</f>
        <v>14</v>
      </c>
      <c r="AK50" s="195">
        <v>36</v>
      </c>
      <c r="AL50" s="116">
        <f>IF(AK50&lt;1,0,IF(AK50&lt;2,50,IF(AK50&lt;3,48,IF(AK50&lt;4,46,IF(AK50&lt;5,45,IF(AK50&lt;6,44,IF(AK50&lt;7,43,IF(AK50&lt;8,42,IF(AK50&lt;9,41,IF(AK50&lt;10,40,IF(AK50&lt;11,39,IF(AK50&lt;12,38,IF(AK50&lt;13,37,IF(AK50&lt;14,36,IF(AK50&lt;15,35,IF(AK50&lt;16,34,IF(AK50&lt;17,33,IF(AK50&lt;18,32,IF(AK50&lt;19,31,IF(AK50&lt;20,30,IF(AK50&lt;21,29,IF(AK50&lt;22,28,IF(AK50&lt;23,27,IF(AK50&lt;24,26,IF(AK50&lt;25,25,IF(AK50&lt;26,24,IF(AK50&lt;27,23,IF(AK50&lt;28,22,IF(AK50&lt;29,21,IF(AK50&lt;30,20,IF(AK50&lt;31,19,IF(AK50&lt;32,18,IF(AK50&lt;33,17,IF(AK50&lt;34,16,IF(AK50&lt;35,15,IF(AK50&lt;36,14,IF(AK50&lt;37,13,IF(AK50&lt;38,12,IF(AK50&lt;39,11,IF(AK50&lt;40,10,IF(AK50&lt;41,9,IF(AK50&lt;42,8,IF(AK50&lt;43,7,IF(AK50&lt;44,6,IF(AK50&lt;45,5,IF(AK50&lt;46,4,IF(AK50&lt;47,3,IF(AK50&lt;48,2,IF(AK50&lt;49,1,IF(AK50&lt;50,0,))))))))))))))))))))))))))))))))))))))))))))))))))</f>
        <v>13</v>
      </c>
      <c r="AM50" s="211">
        <f>D50+F50+H50+J50+X50+Z50+AB50+AD50+AF50+AH50+AJ50+AL50</f>
        <v>168.5</v>
      </c>
      <c r="AN50" s="139">
        <f t="shared" si="13"/>
        <v>168.5</v>
      </c>
      <c r="AO50" s="140">
        <f t="shared" si="14"/>
        <v>40</v>
      </c>
      <c r="AP50" s="145">
        <v>28</v>
      </c>
    </row>
    <row r="51" spans="1:42" ht="21" customHeight="1" x14ac:dyDescent="0.25">
      <c r="A51" s="73">
        <v>32</v>
      </c>
      <c r="B51" s="145">
        <v>46</v>
      </c>
      <c r="C51" s="144">
        <v>32</v>
      </c>
      <c r="D51" s="110">
        <f t="shared" ref="D51:D58" si="33">IF(C51&lt;1,0,IF(C51&lt;2,50,IF(C51&lt;3,48,IF(C51&lt;4,46,IF(C51&lt;5,45,IF(C51&lt;6,44,IF(C51&lt;7,43,IF(C51&lt;8,42,IF(C51&lt;9,41,IF(C51&lt;10,40,IF(C51&lt;11,39,IF(C51&lt;12,38,IF(C51&lt;13,37,IF(C51&lt;14,36,IF(C51&lt;15,35,IF(C51&lt;16,34,IF(C51&lt;17,33,IF(C51&lt;18,32,IF(C51&lt;19,31,IF(C51&lt;20,30,IF(C51&lt;21,29,IF(C51&lt;22,28,IF(C51&lt;23,27,IF(C51&lt;24,26,IF(C51&lt;25,25,IF(C51&lt;26,24,IF(C51&lt;27,23,IF(C51&lt;28,22,IF(C51&lt;29,21,IF(C51&lt;30,20,IF(C51&lt;31,19,IF(C51&lt;32,18,IF(C51&lt;33,17,IF(C51&lt;34,16,IF(C51&lt;35,15,IF(C51&lt;36,14,IF(C51&lt;37,13,IF(C51&lt;38,12,IF(C51&lt;39,11,IF(C51&lt;40,10,IF(C51&lt;41,9,IF(C51&lt;42,8,IF(C51&lt;43,7,IF(C51&lt;44,6,IF(C51&lt;45,5,IF(C51&lt;46,4,IF(C51&lt;47,3,IF(C51&lt;48,2,IF(C51&lt;49,1,IF(C51&lt;50,0,))))))))))))))))))))))))))))))))))))))))))))))))))</f>
        <v>17</v>
      </c>
      <c r="E51" s="119" t="s">
        <v>486</v>
      </c>
      <c r="F51" s="110">
        <v>5.5</v>
      </c>
      <c r="G51" s="141">
        <v>40</v>
      </c>
      <c r="H51" s="112">
        <f t="shared" si="1"/>
        <v>9</v>
      </c>
      <c r="I51" s="141">
        <v>42</v>
      </c>
      <c r="J51" s="112">
        <f t="shared" si="2"/>
        <v>7</v>
      </c>
      <c r="K51" s="143"/>
      <c r="L51" s="114">
        <f t="shared" si="15"/>
        <v>0</v>
      </c>
      <c r="M51" s="143"/>
      <c r="N51" s="114">
        <f t="shared" si="20"/>
        <v>0</v>
      </c>
      <c r="O51" s="195"/>
      <c r="P51" s="204">
        <f t="shared" si="30"/>
        <v>0</v>
      </c>
      <c r="Q51" s="195"/>
      <c r="R51" s="204">
        <f t="shared" si="4"/>
        <v>0</v>
      </c>
      <c r="S51" s="142" t="s">
        <v>499</v>
      </c>
      <c r="T51" s="118">
        <v>22.5</v>
      </c>
      <c r="U51" s="142">
        <v>22</v>
      </c>
      <c r="V51" s="118">
        <f t="shared" si="31"/>
        <v>27</v>
      </c>
      <c r="W51" s="119"/>
      <c r="X51" s="206">
        <f t="shared" si="6"/>
        <v>0</v>
      </c>
      <c r="Y51" s="119"/>
      <c r="Z51" s="206">
        <f t="shared" si="7"/>
        <v>0</v>
      </c>
      <c r="AA51" s="147"/>
      <c r="AB51" s="209">
        <f t="shared" si="8"/>
        <v>0</v>
      </c>
      <c r="AC51" s="147"/>
      <c r="AD51" s="209">
        <f t="shared" si="9"/>
        <v>0</v>
      </c>
      <c r="AE51" s="194">
        <v>32</v>
      </c>
      <c r="AF51" s="114">
        <f t="shared" si="25"/>
        <v>17</v>
      </c>
      <c r="AG51" s="194" t="s">
        <v>503</v>
      </c>
      <c r="AH51" s="114">
        <v>23.5</v>
      </c>
      <c r="AI51" s="195">
        <v>34</v>
      </c>
      <c r="AJ51" s="116">
        <f>IF(AI51&lt;1,0,IF(AI51&lt;2,50,IF(AI51&lt;3,48,IF(AI51&lt;4,46,IF(AI51&lt;5,45,IF(AI51&lt;6,44,IF(AI51&lt;7,43,IF(AI51&lt;8,42,IF(AI51&lt;9,41,IF(AI51&lt;10,40,IF(AI51&lt;11,39,IF(AI51&lt;12,38,IF(AI51&lt;13,37,IF(AI51&lt;14,36,IF(AI51&lt;15,35,IF(AI51&lt;16,34,IF(AI51&lt;17,33,IF(AI51&lt;18,32,IF(AI51&lt;19,31,IF(AI51&lt;20,30,IF(AI51&lt;21,29,IF(AI51&lt;22,28,IF(AI51&lt;23,27,IF(AI51&lt;24,26,IF(AI51&lt;25,25,IF(AI51&lt;26,24,IF(AI51&lt;27,23,IF(AI51&lt;28,22,IF(AI51&lt;29,21,IF(AI51&lt;30,20,IF(AI51&lt;31,19,IF(AI51&lt;32,18,IF(AI51&lt;33,17,IF(AI51&lt;34,16,IF(AI51&lt;35,15,IF(AI51&lt;36,14,IF(AI51&lt;37,13,IF(AI51&lt;38,12,IF(AI51&lt;39,11,IF(AI51&lt;40,10,IF(AI51&lt;41,9,IF(AI51&lt;42,8,IF(AI51&lt;43,7,IF(AI51&lt;44,6,IF(AI51&lt;45,5,IF(AI51&lt;46,4,IF(AI51&lt;47,3,IF(AI51&lt;48,2,IF(AI51&lt;49,1,IF(AI51&lt;50,0,))))))))))))))))))))))))))))))))))))))))))))))))))</f>
        <v>15</v>
      </c>
      <c r="AK51" s="195">
        <v>28</v>
      </c>
      <c r="AL51" s="116">
        <f>IF(AK51&lt;1,0,IF(AK51&lt;2,50,IF(AK51&lt;3,48,IF(AK51&lt;4,46,IF(AK51&lt;5,45,IF(AK51&lt;6,44,IF(AK51&lt;7,43,IF(AK51&lt;8,42,IF(AK51&lt;9,41,IF(AK51&lt;10,40,IF(AK51&lt;11,39,IF(AK51&lt;12,38,IF(AK51&lt;13,37,IF(AK51&lt;14,36,IF(AK51&lt;15,35,IF(AK51&lt;16,34,IF(AK51&lt;17,33,IF(AK51&lt;18,32,IF(AK51&lt;19,31,IF(AK51&lt;20,30,IF(AK51&lt;21,29,IF(AK51&lt;22,28,IF(AK51&lt;23,27,IF(AK51&lt;24,26,IF(AK51&lt;25,25,IF(AK51&lt;26,24,IF(AK51&lt;27,23,IF(AK51&lt;28,22,IF(AK51&lt;29,21,IF(AK51&lt;30,20,IF(AK51&lt;31,19,IF(AK51&lt;32,18,IF(AK51&lt;33,17,IF(AK51&lt;34,16,IF(AK51&lt;35,15,IF(AK51&lt;36,14,IF(AK51&lt;37,13,IF(AK51&lt;38,12,IF(AK51&lt;39,11,IF(AK51&lt;40,10,IF(AK51&lt;41,9,IF(AK51&lt;42,8,IF(AK51&lt;43,7,IF(AK51&lt;44,6,IF(AK51&lt;45,5,IF(AK51&lt;46,4,IF(AK51&lt;47,3,IF(AK51&lt;48,2,IF(AK51&lt;49,1,IF(AK51&lt;50,0,))))))))))))))))))))))))))))))))))))))))))))))))))</f>
        <v>21</v>
      </c>
      <c r="AM51" s="211">
        <f>D51+F51+H51+J51+L51+N51+T51+V51+AF51+AH51+AJ51+AL51</f>
        <v>164.5</v>
      </c>
      <c r="AN51" s="139">
        <f t="shared" si="13"/>
        <v>164.5</v>
      </c>
      <c r="AO51" s="140">
        <f t="shared" si="14"/>
        <v>41</v>
      </c>
      <c r="AP51" s="145">
        <v>46</v>
      </c>
    </row>
    <row r="52" spans="1:42" ht="21" customHeight="1" x14ac:dyDescent="0.25">
      <c r="A52" s="73">
        <v>7</v>
      </c>
      <c r="B52" s="145">
        <v>14</v>
      </c>
      <c r="C52" s="144">
        <v>37</v>
      </c>
      <c r="D52" s="110">
        <f t="shared" si="33"/>
        <v>12</v>
      </c>
      <c r="E52" s="119" t="s">
        <v>486</v>
      </c>
      <c r="F52" s="110">
        <v>5.5</v>
      </c>
      <c r="G52" s="141">
        <v>29</v>
      </c>
      <c r="H52" s="112">
        <f t="shared" si="1"/>
        <v>20</v>
      </c>
      <c r="I52" s="141">
        <v>39</v>
      </c>
      <c r="J52" s="112">
        <f t="shared" si="2"/>
        <v>10</v>
      </c>
      <c r="K52" s="143"/>
      <c r="L52" s="203">
        <f t="shared" si="15"/>
        <v>0</v>
      </c>
      <c r="M52" s="143"/>
      <c r="N52" s="203">
        <f t="shared" si="20"/>
        <v>0</v>
      </c>
      <c r="O52" s="195"/>
      <c r="P52" s="204">
        <f t="shared" si="30"/>
        <v>0</v>
      </c>
      <c r="Q52" s="195"/>
      <c r="R52" s="204">
        <f t="shared" si="4"/>
        <v>0</v>
      </c>
      <c r="S52" s="142">
        <v>33</v>
      </c>
      <c r="T52" s="118">
        <f t="shared" ref="T52:T58" si="34">IF(S52&lt;1,0,IF(S52&lt;2,50,IF(S52&lt;3,48,IF(S52&lt;4,46,IF(S52&lt;5,45,IF(S52&lt;6,44,IF(S52&lt;7,43,IF(S52&lt;8,42,IF(S52&lt;9,41,IF(S52&lt;10,40,IF(S52&lt;11,39,IF(S52&lt;12,38,IF(S52&lt;13,37,IF(S52&lt;14,36,IF(S52&lt;15,35,IF(S52&lt;16,34,IF(S52&lt;17,33,IF(S52&lt;18,32,IF(S52&lt;19,31,IF(S52&lt;20,30,IF(S52&lt;21,29,IF(S52&lt;22,28,IF(S52&lt;23,27,IF(S52&lt;24,26,IF(S52&lt;25,25,IF(S52&lt;26,24,IF(S52&lt;27,23,IF(S52&lt;28,22,IF(S52&lt;29,21,IF(S52&lt;30,20,IF(S52&lt;31,19,IF(S52&lt;32,18,IF(S52&lt;33,17,IF(S52&lt;34,16,IF(S52&lt;35,15,IF(S52&lt;36,14,IF(S52&lt;37,13,IF(S52&lt;38,12,IF(S52&lt;39,11,IF(S52&lt;40,10,IF(S52&lt;41,9,IF(S52&lt;42,8,IF(S52&lt;43,7,IF(S52&lt;44,6,IF(S52&lt;45,5,IF(S52&lt;46,4,IF(S52&lt;47,3,IF(S52&lt;48,2,IF(S52&lt;49,1,IF(S52&lt;50,0,))))))))))))))))))))))))))))))))))))))))))))))))))</f>
        <v>16</v>
      </c>
      <c r="U52" s="142">
        <v>41</v>
      </c>
      <c r="V52" s="118">
        <f t="shared" si="31"/>
        <v>8</v>
      </c>
      <c r="W52" s="119"/>
      <c r="X52" s="206">
        <f t="shared" si="6"/>
        <v>0</v>
      </c>
      <c r="Y52" s="119"/>
      <c r="Z52" s="206">
        <f t="shared" si="7"/>
        <v>0</v>
      </c>
      <c r="AA52" s="147"/>
      <c r="AB52" s="112">
        <f t="shared" si="8"/>
        <v>0</v>
      </c>
      <c r="AC52" s="147"/>
      <c r="AD52" s="112">
        <f t="shared" si="9"/>
        <v>0</v>
      </c>
      <c r="AE52" s="194">
        <v>28</v>
      </c>
      <c r="AF52" s="114">
        <f t="shared" si="25"/>
        <v>21</v>
      </c>
      <c r="AG52" s="194">
        <v>32</v>
      </c>
      <c r="AH52" s="114">
        <f>IF(AG52&lt;1,0,IF(AG52&lt;2,50,IF(AG52&lt;3,48,IF(AG52&lt;4,46,IF(AG52&lt;5,45,IF(AG52&lt;6,44,IF(AG52&lt;7,43,IF(AG52&lt;8,42,IF(AG52&lt;9,41,IF(AG52&lt;10,40,IF(AG52&lt;11,39,IF(AG52&lt;12,38,IF(AG52&lt;13,37,IF(AG52&lt;14,36,IF(AG52&lt;15,35,IF(AG52&lt;16,34,IF(AG52&lt;17,33,IF(AG52&lt;18,32,IF(AG52&lt;19,31,IF(AG52&lt;20,30,IF(AG52&lt;21,29,IF(AG52&lt;22,28,IF(AG52&lt;23,27,IF(AG52&lt;24,26,IF(AG52&lt;25,25,IF(AG52&lt;26,24,IF(AG52&lt;27,23,IF(AG52&lt;28,22,IF(AG52&lt;29,21,IF(AG52&lt;30,20,IF(AG52&lt;31,19,IF(AG52&lt;32,18,IF(AG52&lt;33,17,IF(AG52&lt;34,16,IF(AG52&lt;35,15,IF(AG52&lt;36,14,IF(AG52&lt;37,13,IF(AG52&lt;38,12,IF(AG52&lt;39,11,IF(AG52&lt;40,10,IF(AG52&lt;41,9,IF(AG52&lt;42,8,IF(AG52&lt;43,7,IF(AG52&lt;44,6,IF(AG52&lt;45,5,IF(AG52&lt;46,4,IF(AG52&lt;47,3,IF(AG52&lt;48,2,IF(AG52&lt;49,1,IF(AG52&lt;50,0,))))))))))))))))))))))))))))))))))))))))))))))))))</f>
        <v>17</v>
      </c>
      <c r="AI52" s="195">
        <v>37</v>
      </c>
      <c r="AJ52" s="116">
        <f>IF(AI52&lt;1,0,IF(AI52&lt;2,50,IF(AI52&lt;3,48,IF(AI52&lt;4,46,IF(AI52&lt;5,45,IF(AI52&lt;6,44,IF(AI52&lt;7,43,IF(AI52&lt;8,42,IF(AI52&lt;9,41,IF(AI52&lt;10,40,IF(AI52&lt;11,39,IF(AI52&lt;12,38,IF(AI52&lt;13,37,IF(AI52&lt;14,36,IF(AI52&lt;15,35,IF(AI52&lt;16,34,IF(AI52&lt;17,33,IF(AI52&lt;18,32,IF(AI52&lt;19,31,IF(AI52&lt;20,30,IF(AI52&lt;21,29,IF(AI52&lt;22,28,IF(AI52&lt;23,27,IF(AI52&lt;24,26,IF(AI52&lt;25,25,IF(AI52&lt;26,24,IF(AI52&lt;27,23,IF(AI52&lt;28,22,IF(AI52&lt;29,21,IF(AI52&lt;30,20,IF(AI52&lt;31,19,IF(AI52&lt;32,18,IF(AI52&lt;33,17,IF(AI52&lt;34,16,IF(AI52&lt;35,15,IF(AI52&lt;36,14,IF(AI52&lt;37,13,IF(AI52&lt;38,12,IF(AI52&lt;39,11,IF(AI52&lt;40,10,IF(AI52&lt;41,9,IF(AI52&lt;42,8,IF(AI52&lt;43,7,IF(AI52&lt;44,6,IF(AI52&lt;45,5,IF(AI52&lt;46,4,IF(AI52&lt;47,3,IF(AI52&lt;48,2,IF(AI52&lt;49,1,IF(AI52&lt;50,0,))))))))))))))))))))))))))))))))))))))))))))))))))</f>
        <v>12</v>
      </c>
      <c r="AK52" s="195">
        <v>30</v>
      </c>
      <c r="AL52" s="116">
        <f>IF(AK52&lt;1,0,IF(AK52&lt;2,50,IF(AK52&lt;3,48,IF(AK52&lt;4,46,IF(AK52&lt;5,45,IF(AK52&lt;6,44,IF(AK52&lt;7,43,IF(AK52&lt;8,42,IF(AK52&lt;9,41,IF(AK52&lt;10,40,IF(AK52&lt;11,39,IF(AK52&lt;12,38,IF(AK52&lt;13,37,IF(AK52&lt;14,36,IF(AK52&lt;15,35,IF(AK52&lt;16,34,IF(AK52&lt;17,33,IF(AK52&lt;18,32,IF(AK52&lt;19,31,IF(AK52&lt;20,30,IF(AK52&lt;21,29,IF(AK52&lt;22,28,IF(AK52&lt;23,27,IF(AK52&lt;24,26,IF(AK52&lt;25,25,IF(AK52&lt;26,24,IF(AK52&lt;27,23,IF(AK52&lt;28,22,IF(AK52&lt;29,21,IF(AK52&lt;30,20,IF(AK52&lt;31,19,IF(AK52&lt;32,18,IF(AK52&lt;33,17,IF(AK52&lt;34,16,IF(AK52&lt;35,15,IF(AK52&lt;36,14,IF(AK52&lt;37,13,IF(AK52&lt;38,12,IF(AK52&lt;39,11,IF(AK52&lt;40,10,IF(AK52&lt;41,9,IF(AK52&lt;42,8,IF(AK52&lt;43,7,IF(AK52&lt;44,6,IF(AK52&lt;45,5,IF(AK52&lt;46,4,IF(AK52&lt;47,3,IF(AK52&lt;48,2,IF(AK52&lt;49,1,IF(AK52&lt;50,0,))))))))))))))))))))))))))))))))))))))))))))))))))</f>
        <v>19</v>
      </c>
      <c r="AM52" s="211">
        <f>D52+F52+H52+J52+T52+V52+AB52+AD52+AF52+AH52+AJ52+AL52</f>
        <v>140.5</v>
      </c>
      <c r="AN52" s="139">
        <f t="shared" si="13"/>
        <v>140.5</v>
      </c>
      <c r="AO52" s="140">
        <f t="shared" si="14"/>
        <v>42</v>
      </c>
      <c r="AP52" s="145">
        <v>14</v>
      </c>
    </row>
    <row r="53" spans="1:42" ht="21" customHeight="1" x14ac:dyDescent="0.25">
      <c r="A53" s="73">
        <v>25</v>
      </c>
      <c r="B53" s="145">
        <v>39</v>
      </c>
      <c r="C53" s="144">
        <v>45</v>
      </c>
      <c r="D53" s="110">
        <f t="shared" si="33"/>
        <v>4</v>
      </c>
      <c r="E53" s="119">
        <v>37</v>
      </c>
      <c r="F53" s="110">
        <f>IF(E53&lt;1,0,IF(E53&lt;2,50,IF(E53&lt;3,48,IF(E53&lt;4,46,IF(E53&lt;5,45,IF(E53&lt;6,44,IF(E53&lt;7,43,IF(E53&lt;8,42,IF(E53&lt;9,41,IF(E53&lt;10,40,IF(E53&lt;11,39,IF(E53&lt;12,38,IF(E53&lt;13,37,IF(E53&lt;14,36,IF(E53&lt;15,35,IF(E53&lt;16,34,IF(E53&lt;17,33,IF(E53&lt;18,32,IF(E53&lt;19,31,IF(E53&lt;20,30,IF(E53&lt;21,29,IF(E53&lt;22,28,IF(E53&lt;23,27,IF(E53&lt;24,26,IF(E53&lt;25,25,IF(E53&lt;26,24,IF(E53&lt;27,23,IF(E53&lt;28,22,IF(E53&lt;29,21,IF(E53&lt;30,20,IF(E53&lt;31,19,IF(E53&lt;32,18,IF(E53&lt;33,17,IF(E53&lt;34,16,IF(E53&lt;35,15,IF(E53&lt;36,14,IF(E53&lt;37,13,IF(E53&lt;38,12,IF(E53&lt;39,11,IF(E53&lt;40,10,IF(E53&lt;41,9,IF(E53&lt;42,8,IF(E53&lt;43,7,IF(E53&lt;44,6,IF(E53&lt;45,5,IF(E53&lt;46,4,IF(E53&lt;47,3,IF(E53&lt;48,2,IF(E53&lt;49,1,IF(E53&lt;50,0,))))))))))))))))))))))))))))))))))))))))))))))))))</f>
        <v>12</v>
      </c>
      <c r="G53" s="141">
        <v>15</v>
      </c>
      <c r="H53" s="112">
        <f t="shared" si="1"/>
        <v>34</v>
      </c>
      <c r="I53" s="141">
        <v>25</v>
      </c>
      <c r="J53" s="112">
        <f t="shared" si="2"/>
        <v>24</v>
      </c>
      <c r="K53" s="143"/>
      <c r="L53" s="114">
        <f t="shared" si="15"/>
        <v>0</v>
      </c>
      <c r="M53" s="143"/>
      <c r="N53" s="114">
        <f t="shared" si="20"/>
        <v>0</v>
      </c>
      <c r="O53" s="195"/>
      <c r="P53" s="204">
        <f t="shared" si="30"/>
        <v>0</v>
      </c>
      <c r="Q53" s="195"/>
      <c r="R53" s="204">
        <f t="shared" si="4"/>
        <v>0</v>
      </c>
      <c r="S53" s="142"/>
      <c r="T53" s="118">
        <f t="shared" si="34"/>
        <v>0</v>
      </c>
      <c r="U53" s="142">
        <v>30</v>
      </c>
      <c r="V53" s="118">
        <f t="shared" si="31"/>
        <v>19</v>
      </c>
      <c r="W53" s="119"/>
      <c r="X53" s="206">
        <f t="shared" si="6"/>
        <v>0</v>
      </c>
      <c r="Y53" s="119"/>
      <c r="Z53" s="206">
        <f t="shared" si="7"/>
        <v>0</v>
      </c>
      <c r="AA53" s="147"/>
      <c r="AB53" s="209">
        <f t="shared" si="8"/>
        <v>0</v>
      </c>
      <c r="AC53" s="147"/>
      <c r="AD53" s="209">
        <f t="shared" si="9"/>
        <v>0</v>
      </c>
      <c r="AE53" s="194"/>
      <c r="AF53" s="114">
        <f t="shared" si="25"/>
        <v>0</v>
      </c>
      <c r="AG53" s="194">
        <v>30</v>
      </c>
      <c r="AH53" s="114">
        <f>IF(AG53&lt;1,0,IF(AG53&lt;2,50,IF(AG53&lt;3,48,IF(AG53&lt;4,46,IF(AG53&lt;5,45,IF(AG53&lt;6,44,IF(AG53&lt;7,43,IF(AG53&lt;8,42,IF(AG53&lt;9,41,IF(AG53&lt;10,40,IF(AG53&lt;11,39,IF(AG53&lt;12,38,IF(AG53&lt;13,37,IF(AG53&lt;14,36,IF(AG53&lt;15,35,IF(AG53&lt;16,34,IF(AG53&lt;17,33,IF(AG53&lt;18,32,IF(AG53&lt;19,31,IF(AG53&lt;20,30,IF(AG53&lt;21,29,IF(AG53&lt;22,28,IF(AG53&lt;23,27,IF(AG53&lt;24,26,IF(AG53&lt;25,25,IF(AG53&lt;26,24,IF(AG53&lt;27,23,IF(AG53&lt;28,22,IF(AG53&lt;29,21,IF(AG53&lt;30,20,IF(AG53&lt;31,19,IF(AG53&lt;32,18,IF(AG53&lt;33,17,IF(AG53&lt;34,16,IF(AG53&lt;35,15,IF(AG53&lt;36,14,IF(AG53&lt;37,13,IF(AG53&lt;38,12,IF(AG53&lt;39,11,IF(AG53&lt;40,10,IF(AG53&lt;41,9,IF(AG53&lt;42,8,IF(AG53&lt;43,7,IF(AG53&lt;44,6,IF(AG53&lt;45,5,IF(AG53&lt;46,4,IF(AG53&lt;47,3,IF(AG53&lt;48,2,IF(AG53&lt;49,1,IF(AG53&lt;50,0,))))))))))))))))))))))))))))))))))))))))))))))))))</f>
        <v>19</v>
      </c>
      <c r="AI53" s="195"/>
      <c r="AJ53" s="116">
        <f>IF(AI53&lt;1,0,IF(AI53&lt;2,50,IF(AI53&lt;3,48,IF(AI53&lt;4,46,IF(AI53&lt;5,45,IF(AI53&lt;6,44,IF(AI53&lt;7,43,IF(AI53&lt;8,42,IF(AI53&lt;9,41,IF(AI53&lt;10,40,IF(AI53&lt;11,39,IF(AI53&lt;12,38,IF(AI53&lt;13,37,IF(AI53&lt;14,36,IF(AI53&lt;15,35,IF(AI53&lt;16,34,IF(AI53&lt;17,33,IF(AI53&lt;18,32,IF(AI53&lt;19,31,IF(AI53&lt;20,30,IF(AI53&lt;21,29,IF(AI53&lt;22,28,IF(AI53&lt;23,27,IF(AI53&lt;24,26,IF(AI53&lt;25,25,IF(AI53&lt;26,24,IF(AI53&lt;27,23,IF(AI53&lt;28,22,IF(AI53&lt;29,21,IF(AI53&lt;30,20,IF(AI53&lt;31,19,IF(AI53&lt;32,18,IF(AI53&lt;33,17,IF(AI53&lt;34,16,IF(AI53&lt;35,15,IF(AI53&lt;36,14,IF(AI53&lt;37,13,IF(AI53&lt;38,12,IF(AI53&lt;39,11,IF(AI53&lt;40,10,IF(AI53&lt;41,9,IF(AI53&lt;42,8,IF(AI53&lt;43,7,IF(AI53&lt;44,6,IF(AI53&lt;45,5,IF(AI53&lt;46,4,IF(AI53&lt;47,3,IF(AI53&lt;48,2,IF(AI53&lt;49,1,IF(AI53&lt;50,0,))))))))))))))))))))))))))))))))))))))))))))))))))</f>
        <v>0</v>
      </c>
      <c r="AK53" s="195">
        <v>21</v>
      </c>
      <c r="AL53" s="116">
        <f>IF(AK53&lt;1,0,IF(AK53&lt;2,50,IF(AK53&lt;3,48,IF(AK53&lt;4,46,IF(AK53&lt;5,45,IF(AK53&lt;6,44,IF(AK53&lt;7,43,IF(AK53&lt;8,42,IF(AK53&lt;9,41,IF(AK53&lt;10,40,IF(AK53&lt;11,39,IF(AK53&lt;12,38,IF(AK53&lt;13,37,IF(AK53&lt;14,36,IF(AK53&lt;15,35,IF(AK53&lt;16,34,IF(AK53&lt;17,33,IF(AK53&lt;18,32,IF(AK53&lt;19,31,IF(AK53&lt;20,30,IF(AK53&lt;21,29,IF(AK53&lt;22,28,IF(AK53&lt;23,27,IF(AK53&lt;24,26,IF(AK53&lt;25,25,IF(AK53&lt;26,24,IF(AK53&lt;27,23,IF(AK53&lt;28,22,IF(AK53&lt;29,21,IF(AK53&lt;30,20,IF(AK53&lt;31,19,IF(AK53&lt;32,18,IF(AK53&lt;33,17,IF(AK53&lt;34,16,IF(AK53&lt;35,15,IF(AK53&lt;36,14,IF(AK53&lt;37,13,IF(AK53&lt;38,12,IF(AK53&lt;39,11,IF(AK53&lt;40,10,IF(AK53&lt;41,9,IF(AK53&lt;42,8,IF(AK53&lt;43,7,IF(AK53&lt;44,6,IF(AK53&lt;45,5,IF(AK53&lt;46,4,IF(AK53&lt;47,3,IF(AK53&lt;48,2,IF(AK53&lt;49,1,IF(AK53&lt;50,0,))))))))))))))))))))))))))))))))))))))))))))))))))</f>
        <v>28</v>
      </c>
      <c r="AM53" s="211">
        <f>D53+F53+H53+J53+L53+N53+T53+V53+AF53+AH53+AJ53+AL53</f>
        <v>140</v>
      </c>
      <c r="AN53" s="139">
        <f t="shared" si="13"/>
        <v>140</v>
      </c>
      <c r="AO53" s="140">
        <f t="shared" si="14"/>
        <v>43</v>
      </c>
      <c r="AP53" s="145">
        <v>39</v>
      </c>
    </row>
    <row r="54" spans="1:42" ht="21" customHeight="1" x14ac:dyDescent="0.25">
      <c r="A54" s="73">
        <v>9</v>
      </c>
      <c r="B54" s="145">
        <v>18</v>
      </c>
      <c r="C54" s="144">
        <v>2</v>
      </c>
      <c r="D54" s="110">
        <f t="shared" si="33"/>
        <v>48</v>
      </c>
      <c r="E54" s="187" t="s">
        <v>493</v>
      </c>
      <c r="F54" s="110">
        <v>36.5</v>
      </c>
      <c r="G54" s="141"/>
      <c r="H54" s="112">
        <f t="shared" si="1"/>
        <v>0</v>
      </c>
      <c r="I54" s="141"/>
      <c r="J54" s="112">
        <f t="shared" si="2"/>
        <v>0</v>
      </c>
      <c r="K54" s="143"/>
      <c r="L54" s="114">
        <f t="shared" si="15"/>
        <v>0</v>
      </c>
      <c r="M54" s="143"/>
      <c r="N54" s="114">
        <f t="shared" si="20"/>
        <v>0</v>
      </c>
      <c r="O54" s="195"/>
      <c r="P54" s="116">
        <f t="shared" si="30"/>
        <v>0</v>
      </c>
      <c r="Q54" s="195"/>
      <c r="R54" s="116">
        <f t="shared" si="4"/>
        <v>0</v>
      </c>
      <c r="S54" s="142"/>
      <c r="T54" s="118">
        <f t="shared" si="34"/>
        <v>0</v>
      </c>
      <c r="U54" s="142"/>
      <c r="V54" s="118">
        <f t="shared" si="31"/>
        <v>0</v>
      </c>
      <c r="W54" s="119"/>
      <c r="X54" s="206">
        <f t="shared" si="6"/>
        <v>0</v>
      </c>
      <c r="Y54" s="119"/>
      <c r="Z54" s="206">
        <f t="shared" si="7"/>
        <v>0</v>
      </c>
      <c r="AA54" s="147"/>
      <c r="AB54" s="209">
        <f t="shared" si="8"/>
        <v>0</v>
      </c>
      <c r="AC54" s="147"/>
      <c r="AD54" s="209">
        <f t="shared" si="9"/>
        <v>0</v>
      </c>
      <c r="AE54" s="194"/>
      <c r="AF54" s="203">
        <f t="shared" si="25"/>
        <v>0</v>
      </c>
      <c r="AG54" s="194"/>
      <c r="AH54" s="203">
        <f>IF(AG54&lt;1,0,IF(AG54&lt;2,50,IF(AG54&lt;3,48,IF(AG54&lt;4,46,IF(AG54&lt;5,45,IF(AG54&lt;6,44,IF(AG54&lt;7,43,IF(AG54&lt;8,42,IF(AG54&lt;9,41,IF(AG54&lt;10,40,IF(AG54&lt;11,39,IF(AG54&lt;12,38,IF(AG54&lt;13,37,IF(AG54&lt;14,36,IF(AG54&lt;15,35,IF(AG54&lt;16,34,IF(AG54&lt;17,33,IF(AG54&lt;18,32,IF(AG54&lt;19,31,IF(AG54&lt;20,30,IF(AG54&lt;21,29,IF(AG54&lt;22,28,IF(AG54&lt;23,27,IF(AG54&lt;24,26,IF(AG54&lt;25,25,IF(AG54&lt;26,24,IF(AG54&lt;27,23,IF(AG54&lt;28,22,IF(AG54&lt;29,21,IF(AG54&lt;30,20,IF(AG54&lt;31,19,IF(AG54&lt;32,18,IF(AG54&lt;33,17,IF(AG54&lt;34,16,IF(AG54&lt;35,15,IF(AG54&lt;36,14,IF(AG54&lt;37,13,IF(AG54&lt;38,12,IF(AG54&lt;39,11,IF(AG54&lt;40,10,IF(AG54&lt;41,9,IF(AG54&lt;42,8,IF(AG54&lt;43,7,IF(AG54&lt;44,6,IF(AG54&lt;45,5,IF(AG54&lt;46,4,IF(AG54&lt;47,3,IF(AG54&lt;48,2,IF(AG54&lt;49,1,IF(AG54&lt;50,0,))))))))))))))))))))))))))))))))))))))))))))))))))</f>
        <v>0</v>
      </c>
      <c r="AI54" s="180" t="s">
        <v>500</v>
      </c>
      <c r="AJ54" s="116">
        <v>38</v>
      </c>
      <c r="AK54" s="195" t="s">
        <v>507</v>
      </c>
      <c r="AL54" s="116">
        <v>17</v>
      </c>
      <c r="AM54" s="211">
        <f>D54+F54+H54+J54+L54+N54+P54+R54+T54+V54+AJ54+AL54</f>
        <v>139.5</v>
      </c>
      <c r="AN54" s="139">
        <f t="shared" si="13"/>
        <v>139.5</v>
      </c>
      <c r="AO54" s="140">
        <f t="shared" si="14"/>
        <v>44</v>
      </c>
      <c r="AP54" s="145">
        <v>18</v>
      </c>
    </row>
    <row r="55" spans="1:42" ht="21" customHeight="1" x14ac:dyDescent="0.25">
      <c r="A55" s="73">
        <v>37</v>
      </c>
      <c r="B55" s="145">
        <v>51</v>
      </c>
      <c r="C55" s="144">
        <v>40</v>
      </c>
      <c r="D55" s="110">
        <f t="shared" si="33"/>
        <v>9</v>
      </c>
      <c r="E55" s="191" t="s">
        <v>490</v>
      </c>
      <c r="F55" s="110">
        <v>18</v>
      </c>
      <c r="G55" s="141">
        <v>16</v>
      </c>
      <c r="H55" s="112">
        <f t="shared" si="1"/>
        <v>33</v>
      </c>
      <c r="I55" s="141">
        <v>15</v>
      </c>
      <c r="J55" s="112">
        <f t="shared" si="2"/>
        <v>34</v>
      </c>
      <c r="K55" s="143"/>
      <c r="L55" s="203">
        <f t="shared" si="15"/>
        <v>0</v>
      </c>
      <c r="M55" s="143"/>
      <c r="N55" s="203">
        <f t="shared" si="20"/>
        <v>0</v>
      </c>
      <c r="O55" s="195"/>
      <c r="P55" s="204">
        <f t="shared" si="30"/>
        <v>0</v>
      </c>
      <c r="Q55" s="195"/>
      <c r="R55" s="204">
        <f t="shared" si="4"/>
        <v>0</v>
      </c>
      <c r="S55" s="142"/>
      <c r="T55" s="205">
        <f t="shared" si="34"/>
        <v>0</v>
      </c>
      <c r="U55" s="142"/>
      <c r="V55" s="205">
        <f t="shared" si="31"/>
        <v>0</v>
      </c>
      <c r="W55" s="119"/>
      <c r="X55" s="110">
        <f t="shared" si="6"/>
        <v>0</v>
      </c>
      <c r="Y55" s="119"/>
      <c r="Z55" s="110">
        <f t="shared" si="7"/>
        <v>0</v>
      </c>
      <c r="AA55" s="147"/>
      <c r="AB55" s="112">
        <f t="shared" si="8"/>
        <v>0</v>
      </c>
      <c r="AC55" s="147"/>
      <c r="AD55" s="112">
        <f t="shared" si="9"/>
        <v>0</v>
      </c>
      <c r="AE55" s="194" t="s">
        <v>501</v>
      </c>
      <c r="AF55" s="114">
        <v>27.5</v>
      </c>
      <c r="AG55" s="194" t="s">
        <v>504</v>
      </c>
      <c r="AH55" s="114">
        <v>14.5</v>
      </c>
      <c r="AI55" s="195"/>
      <c r="AJ55" s="116">
        <f>IF(AI55&lt;1,0,IF(AI55&lt;2,50,IF(AI55&lt;3,48,IF(AI55&lt;4,46,IF(AI55&lt;5,45,IF(AI55&lt;6,44,IF(AI55&lt;7,43,IF(AI55&lt;8,42,IF(AI55&lt;9,41,IF(AI55&lt;10,40,IF(AI55&lt;11,39,IF(AI55&lt;12,38,IF(AI55&lt;13,37,IF(AI55&lt;14,36,IF(AI55&lt;15,35,IF(AI55&lt;16,34,IF(AI55&lt;17,33,IF(AI55&lt;18,32,IF(AI55&lt;19,31,IF(AI55&lt;20,30,IF(AI55&lt;21,29,IF(AI55&lt;22,28,IF(AI55&lt;23,27,IF(AI55&lt;24,26,IF(AI55&lt;25,25,IF(AI55&lt;26,24,IF(AI55&lt;27,23,IF(AI55&lt;28,22,IF(AI55&lt;29,21,IF(AI55&lt;30,20,IF(AI55&lt;31,19,IF(AI55&lt;32,18,IF(AI55&lt;33,17,IF(AI55&lt;34,16,IF(AI55&lt;35,15,IF(AI55&lt;36,14,IF(AI55&lt;37,13,IF(AI55&lt;38,12,IF(AI55&lt;39,11,IF(AI55&lt;40,10,IF(AI55&lt;41,9,IF(AI55&lt;42,8,IF(AI55&lt;43,7,IF(AI55&lt;44,6,IF(AI55&lt;45,5,IF(AI55&lt;46,4,IF(AI55&lt;47,3,IF(AI55&lt;48,2,IF(AI55&lt;49,1,IF(AI55&lt;50,0,))))))))))))))))))))))))))))))))))))))))))))))))))</f>
        <v>0</v>
      </c>
      <c r="AK55" s="195"/>
      <c r="AL55" s="116">
        <f>IF(AK55&lt;1,0,IF(AK55&lt;2,50,IF(AK55&lt;3,48,IF(AK55&lt;4,46,IF(AK55&lt;5,45,IF(AK55&lt;6,44,IF(AK55&lt;7,43,IF(AK55&lt;8,42,IF(AK55&lt;9,41,IF(AK55&lt;10,40,IF(AK55&lt;11,39,IF(AK55&lt;12,38,IF(AK55&lt;13,37,IF(AK55&lt;14,36,IF(AK55&lt;15,35,IF(AK55&lt;16,34,IF(AK55&lt;17,33,IF(AK55&lt;18,32,IF(AK55&lt;19,31,IF(AK55&lt;20,30,IF(AK55&lt;21,29,IF(AK55&lt;22,28,IF(AK55&lt;23,27,IF(AK55&lt;24,26,IF(AK55&lt;25,25,IF(AK55&lt;26,24,IF(AK55&lt;27,23,IF(AK55&lt;28,22,IF(AK55&lt;29,21,IF(AK55&lt;30,20,IF(AK55&lt;31,19,IF(AK55&lt;32,18,IF(AK55&lt;33,17,IF(AK55&lt;34,16,IF(AK55&lt;35,15,IF(AK55&lt;36,14,IF(AK55&lt;37,13,IF(AK55&lt;38,12,IF(AK55&lt;39,11,IF(AK55&lt;40,10,IF(AK55&lt;41,9,IF(AK55&lt;42,8,IF(AK55&lt;43,7,IF(AK55&lt;44,6,IF(AK55&lt;45,5,IF(AK55&lt;46,4,IF(AK55&lt;47,3,IF(AK55&lt;48,2,IF(AK55&lt;49,1,IF(AK55&lt;50,0,))))))))))))))))))))))))))))))))))))))))))))))))))</f>
        <v>0</v>
      </c>
      <c r="AM55" s="211">
        <f>D55+F55+H55+J55+X55+Z55+AB55+AD55+AF55+AH55+AJ55+AL55</f>
        <v>136</v>
      </c>
      <c r="AN55" s="139">
        <f t="shared" si="13"/>
        <v>136</v>
      </c>
      <c r="AO55" s="140">
        <f t="shared" si="14"/>
        <v>45</v>
      </c>
      <c r="AP55" s="145">
        <v>51</v>
      </c>
    </row>
    <row r="56" spans="1:42" ht="21" customHeight="1" x14ac:dyDescent="0.25">
      <c r="A56" s="73">
        <v>42</v>
      </c>
      <c r="B56" s="145">
        <v>58</v>
      </c>
      <c r="C56" s="144">
        <v>14</v>
      </c>
      <c r="D56" s="110">
        <f t="shared" si="33"/>
        <v>35</v>
      </c>
      <c r="E56" s="191">
        <v>45</v>
      </c>
      <c r="F56" s="110">
        <f>IF(E56&lt;1,0,IF(E56&lt;2,50,IF(E56&lt;3,48,IF(E56&lt;4,46,IF(E56&lt;5,45,IF(E56&lt;6,44,IF(E56&lt;7,43,IF(E56&lt;8,42,IF(E56&lt;9,41,IF(E56&lt;10,40,IF(E56&lt;11,39,IF(E56&lt;12,38,IF(E56&lt;13,37,IF(E56&lt;14,36,IF(E56&lt;15,35,IF(E56&lt;16,34,IF(E56&lt;17,33,IF(E56&lt;18,32,IF(E56&lt;19,31,IF(E56&lt;20,30,IF(E56&lt;21,29,IF(E56&lt;22,28,IF(E56&lt;23,27,IF(E56&lt;24,26,IF(E56&lt;25,25,IF(E56&lt;26,24,IF(E56&lt;27,23,IF(E56&lt;28,22,IF(E56&lt;29,21,IF(E56&lt;30,20,IF(E56&lt;31,19,IF(E56&lt;32,18,IF(E56&lt;33,17,IF(E56&lt;34,16,IF(E56&lt;35,15,IF(E56&lt;36,14,IF(E56&lt;37,13,IF(E56&lt;38,12,IF(E56&lt;39,11,IF(E56&lt;40,10,IF(E56&lt;41,9,IF(E56&lt;42,8,IF(E56&lt;43,7,IF(E56&lt;44,6,IF(E56&lt;45,5,IF(E56&lt;46,4,IF(E56&lt;47,3,IF(E56&lt;48,2,IF(E56&lt;49,1,IF(E56&lt;50,0,))))))))))))))))))))))))))))))))))))))))))))))))))</f>
        <v>4</v>
      </c>
      <c r="G56" s="141"/>
      <c r="H56" s="112">
        <f t="shared" si="1"/>
        <v>0</v>
      </c>
      <c r="I56" s="141"/>
      <c r="J56" s="112">
        <f t="shared" si="2"/>
        <v>0</v>
      </c>
      <c r="K56" s="143"/>
      <c r="L56" s="114">
        <f t="shared" si="15"/>
        <v>0</v>
      </c>
      <c r="M56" s="143"/>
      <c r="N56" s="114">
        <f t="shared" si="20"/>
        <v>0</v>
      </c>
      <c r="O56" s="195"/>
      <c r="P56" s="116">
        <f t="shared" si="30"/>
        <v>0</v>
      </c>
      <c r="Q56" s="195"/>
      <c r="R56" s="116">
        <f t="shared" si="4"/>
        <v>0</v>
      </c>
      <c r="S56" s="142"/>
      <c r="T56" s="118">
        <f t="shared" si="34"/>
        <v>0</v>
      </c>
      <c r="U56" s="142"/>
      <c r="V56" s="118">
        <f t="shared" si="31"/>
        <v>0</v>
      </c>
      <c r="W56" s="119"/>
      <c r="X56" s="110">
        <f t="shared" si="6"/>
        <v>0</v>
      </c>
      <c r="Y56" s="119"/>
      <c r="Z56" s="110">
        <f t="shared" si="7"/>
        <v>0</v>
      </c>
      <c r="AA56" s="147"/>
      <c r="AB56" s="209">
        <f t="shared" si="8"/>
        <v>0</v>
      </c>
      <c r="AC56" s="147"/>
      <c r="AD56" s="209">
        <f t="shared" si="9"/>
        <v>0</v>
      </c>
      <c r="AE56" s="194"/>
      <c r="AF56" s="203">
        <f>IF(AE56&lt;1,0,IF(AE56&lt;2,50,IF(AE56&lt;3,48,IF(AE56&lt;4,46,IF(AE56&lt;5,45,IF(AE56&lt;6,44,IF(AE56&lt;7,43,IF(AE56&lt;8,42,IF(AE56&lt;9,41,IF(AE56&lt;10,40,IF(AE56&lt;11,39,IF(AE56&lt;12,38,IF(AE56&lt;13,37,IF(AE56&lt;14,36,IF(AE56&lt;15,35,IF(AE56&lt;16,34,IF(AE56&lt;17,33,IF(AE56&lt;18,32,IF(AE56&lt;19,31,IF(AE56&lt;20,30,IF(AE56&lt;21,29,IF(AE56&lt;22,28,IF(AE56&lt;23,27,IF(AE56&lt;24,26,IF(AE56&lt;25,25,IF(AE56&lt;26,24,IF(AE56&lt;27,23,IF(AE56&lt;28,22,IF(AE56&lt;29,21,IF(AE56&lt;30,20,IF(AE56&lt;31,19,IF(AE56&lt;32,18,IF(AE56&lt;33,17,IF(AE56&lt;34,16,IF(AE56&lt;35,15,IF(AE56&lt;36,14,IF(AE56&lt;37,13,IF(AE56&lt;38,12,IF(AE56&lt;39,11,IF(AE56&lt;40,10,IF(AE56&lt;41,9,IF(AE56&lt;42,8,IF(AE56&lt;43,7,IF(AE56&lt;44,6,IF(AE56&lt;45,5,IF(AE56&lt;46,4,IF(AE56&lt;47,3,IF(AE56&lt;48,2,IF(AE56&lt;49,1,IF(AE56&lt;50,0,))))))))))))))))))))))))))))))))))))))))))))))))))</f>
        <v>0</v>
      </c>
      <c r="AG56" s="194"/>
      <c r="AH56" s="203">
        <f>IF(AG56&lt;1,0,IF(AG56&lt;2,50,IF(AG56&lt;3,48,IF(AG56&lt;4,46,IF(AG56&lt;5,45,IF(AG56&lt;6,44,IF(AG56&lt;7,43,IF(AG56&lt;8,42,IF(AG56&lt;9,41,IF(AG56&lt;10,40,IF(AG56&lt;11,39,IF(AG56&lt;12,38,IF(AG56&lt;13,37,IF(AG56&lt;14,36,IF(AG56&lt;15,35,IF(AG56&lt;16,34,IF(AG56&lt;17,33,IF(AG56&lt;18,32,IF(AG56&lt;19,31,IF(AG56&lt;20,30,IF(AG56&lt;21,29,IF(AG56&lt;22,28,IF(AG56&lt;23,27,IF(AG56&lt;24,26,IF(AG56&lt;25,25,IF(AG56&lt;26,24,IF(AG56&lt;27,23,IF(AG56&lt;28,22,IF(AG56&lt;29,21,IF(AG56&lt;30,20,IF(AG56&lt;31,19,IF(AG56&lt;32,18,IF(AG56&lt;33,17,IF(AG56&lt;34,16,IF(AG56&lt;35,15,IF(AG56&lt;36,14,IF(AG56&lt;37,13,IF(AG56&lt;38,12,IF(AG56&lt;39,11,IF(AG56&lt;40,10,IF(AG56&lt;41,9,IF(AG56&lt;42,8,IF(AG56&lt;43,7,IF(AG56&lt;44,6,IF(AG56&lt;45,5,IF(AG56&lt;46,4,IF(AG56&lt;47,3,IF(AG56&lt;48,2,IF(AG56&lt;49,1,IF(AG56&lt;50,0,))))))))))))))))))))))))))))))))))))))))))))))))))</f>
        <v>0</v>
      </c>
      <c r="AI56" s="195"/>
      <c r="AJ56" s="204">
        <f>IF(AI56&lt;1,0,IF(AI56&lt;2,50,IF(AI56&lt;3,48,IF(AI56&lt;4,46,IF(AI56&lt;5,45,IF(AI56&lt;6,44,IF(AI56&lt;7,43,IF(AI56&lt;8,42,IF(AI56&lt;9,41,IF(AI56&lt;10,40,IF(AI56&lt;11,39,IF(AI56&lt;12,38,IF(AI56&lt;13,37,IF(AI56&lt;14,36,IF(AI56&lt;15,35,IF(AI56&lt;16,34,IF(AI56&lt;17,33,IF(AI56&lt;18,32,IF(AI56&lt;19,31,IF(AI56&lt;20,30,IF(AI56&lt;21,29,IF(AI56&lt;22,28,IF(AI56&lt;23,27,IF(AI56&lt;24,26,IF(AI56&lt;25,25,IF(AI56&lt;26,24,IF(AI56&lt;27,23,IF(AI56&lt;28,22,IF(AI56&lt;29,21,IF(AI56&lt;30,20,IF(AI56&lt;31,19,IF(AI56&lt;32,18,IF(AI56&lt;33,17,IF(AI56&lt;34,16,IF(AI56&lt;35,15,IF(AI56&lt;36,14,IF(AI56&lt;37,13,IF(AI56&lt;38,12,IF(AI56&lt;39,11,IF(AI56&lt;40,10,IF(AI56&lt;41,9,IF(AI56&lt;42,8,IF(AI56&lt;43,7,IF(AI56&lt;44,6,IF(AI56&lt;45,5,IF(AI56&lt;46,4,IF(AI56&lt;47,3,IF(AI56&lt;48,2,IF(AI56&lt;49,1,IF(AI56&lt;50,0,))))))))))))))))))))))))))))))))))))))))))))))))))</f>
        <v>0</v>
      </c>
      <c r="AK56" s="195"/>
      <c r="AL56" s="204">
        <f>IF(AK56&lt;1,0,IF(AK56&lt;2,50,IF(AK56&lt;3,48,IF(AK56&lt;4,46,IF(AK56&lt;5,45,IF(AK56&lt;6,44,IF(AK56&lt;7,43,IF(AK56&lt;8,42,IF(AK56&lt;9,41,IF(AK56&lt;10,40,IF(AK56&lt;11,39,IF(AK56&lt;12,38,IF(AK56&lt;13,37,IF(AK56&lt;14,36,IF(AK56&lt;15,35,IF(AK56&lt;16,34,IF(AK56&lt;17,33,IF(AK56&lt;18,32,IF(AK56&lt;19,31,IF(AK56&lt;20,30,IF(AK56&lt;21,29,IF(AK56&lt;22,28,IF(AK56&lt;23,27,IF(AK56&lt;24,26,IF(AK56&lt;25,25,IF(AK56&lt;26,24,IF(AK56&lt;27,23,IF(AK56&lt;28,22,IF(AK56&lt;29,21,IF(AK56&lt;30,20,IF(AK56&lt;31,19,IF(AK56&lt;32,18,IF(AK56&lt;33,17,IF(AK56&lt;34,16,IF(AK56&lt;35,15,IF(AK56&lt;36,14,IF(AK56&lt;37,13,IF(AK56&lt;38,12,IF(AK56&lt;39,11,IF(AK56&lt;40,10,IF(AK56&lt;41,9,IF(AK56&lt;42,8,IF(AK56&lt;43,7,IF(AK56&lt;44,6,IF(AK56&lt;45,5,IF(AK56&lt;46,4,IF(AK56&lt;47,3,IF(AK56&lt;48,2,IF(AK56&lt;49,1,IF(AK56&lt;50,0,))))))))))))))))))))))))))))))))))))))))))))))))))</f>
        <v>0</v>
      </c>
      <c r="AM56" s="211">
        <f>D56+F56+H56+J56+L56+N56+P56+R56+T56+V56+X56+Z56</f>
        <v>39</v>
      </c>
      <c r="AN56" s="139">
        <f t="shared" si="13"/>
        <v>39</v>
      </c>
      <c r="AO56" s="140">
        <f t="shared" si="14"/>
        <v>46</v>
      </c>
      <c r="AP56" s="145">
        <v>58</v>
      </c>
    </row>
    <row r="57" spans="1:42" ht="21" customHeight="1" x14ac:dyDescent="0.25">
      <c r="A57" s="73">
        <v>44</v>
      </c>
      <c r="B57" s="145">
        <v>63</v>
      </c>
      <c r="C57" s="144">
        <v>43</v>
      </c>
      <c r="D57" s="110">
        <f t="shared" si="33"/>
        <v>6</v>
      </c>
      <c r="E57" s="191" t="s">
        <v>488</v>
      </c>
      <c r="F57" s="110">
        <v>10.5</v>
      </c>
      <c r="G57" s="141"/>
      <c r="H57" s="112">
        <f t="shared" si="1"/>
        <v>0</v>
      </c>
      <c r="I57" s="141"/>
      <c r="J57" s="112">
        <f t="shared" si="2"/>
        <v>0</v>
      </c>
      <c r="K57" s="143"/>
      <c r="L57" s="114">
        <f t="shared" si="15"/>
        <v>0</v>
      </c>
      <c r="M57" s="143"/>
      <c r="N57" s="114">
        <f t="shared" si="20"/>
        <v>0</v>
      </c>
      <c r="O57" s="195"/>
      <c r="P57" s="116">
        <f t="shared" si="30"/>
        <v>0</v>
      </c>
      <c r="Q57" s="195"/>
      <c r="R57" s="116">
        <f t="shared" si="4"/>
        <v>0</v>
      </c>
      <c r="S57" s="142"/>
      <c r="T57" s="118">
        <f t="shared" si="34"/>
        <v>0</v>
      </c>
      <c r="U57" s="142"/>
      <c r="V57" s="118">
        <f t="shared" si="31"/>
        <v>0</v>
      </c>
      <c r="W57" s="119"/>
      <c r="X57" s="110">
        <f t="shared" si="6"/>
        <v>0</v>
      </c>
      <c r="Y57" s="119"/>
      <c r="Z57" s="110">
        <f t="shared" si="7"/>
        <v>0</v>
      </c>
      <c r="AA57" s="147"/>
      <c r="AB57" s="209">
        <f t="shared" si="8"/>
        <v>0</v>
      </c>
      <c r="AC57" s="147"/>
      <c r="AD57" s="209">
        <f t="shared" si="9"/>
        <v>0</v>
      </c>
      <c r="AE57" s="194"/>
      <c r="AF57" s="203">
        <f>IF(AE57&lt;1,0,IF(AE57&lt;2,50,IF(AE57&lt;3,48,IF(AE57&lt;4,46,IF(AE57&lt;5,45,IF(AE57&lt;6,44,IF(AE57&lt;7,43,IF(AE57&lt;8,42,IF(AE57&lt;9,41,IF(AE57&lt;10,40,IF(AE57&lt;11,39,IF(AE57&lt;12,38,IF(AE57&lt;13,37,IF(AE57&lt;14,36,IF(AE57&lt;15,35,IF(AE57&lt;16,34,IF(AE57&lt;17,33,IF(AE57&lt;18,32,IF(AE57&lt;19,31,IF(AE57&lt;20,30,IF(AE57&lt;21,29,IF(AE57&lt;22,28,IF(AE57&lt;23,27,IF(AE57&lt;24,26,IF(AE57&lt;25,25,IF(AE57&lt;26,24,IF(AE57&lt;27,23,IF(AE57&lt;28,22,IF(AE57&lt;29,21,IF(AE57&lt;30,20,IF(AE57&lt;31,19,IF(AE57&lt;32,18,IF(AE57&lt;33,17,IF(AE57&lt;34,16,IF(AE57&lt;35,15,IF(AE57&lt;36,14,IF(AE57&lt;37,13,IF(AE57&lt;38,12,IF(AE57&lt;39,11,IF(AE57&lt;40,10,IF(AE57&lt;41,9,IF(AE57&lt;42,8,IF(AE57&lt;43,7,IF(AE57&lt;44,6,IF(AE57&lt;45,5,IF(AE57&lt;46,4,IF(AE57&lt;47,3,IF(AE57&lt;48,2,IF(AE57&lt;49,1,IF(AE57&lt;50,0,))))))))))))))))))))))))))))))))))))))))))))))))))</f>
        <v>0</v>
      </c>
      <c r="AG57" s="194"/>
      <c r="AH57" s="203">
        <f>IF(AG57&lt;1,0,IF(AG57&lt;2,50,IF(AG57&lt;3,48,IF(AG57&lt;4,46,IF(AG57&lt;5,45,IF(AG57&lt;6,44,IF(AG57&lt;7,43,IF(AG57&lt;8,42,IF(AG57&lt;9,41,IF(AG57&lt;10,40,IF(AG57&lt;11,39,IF(AG57&lt;12,38,IF(AG57&lt;13,37,IF(AG57&lt;14,36,IF(AG57&lt;15,35,IF(AG57&lt;16,34,IF(AG57&lt;17,33,IF(AG57&lt;18,32,IF(AG57&lt;19,31,IF(AG57&lt;20,30,IF(AG57&lt;21,29,IF(AG57&lt;22,28,IF(AG57&lt;23,27,IF(AG57&lt;24,26,IF(AG57&lt;25,25,IF(AG57&lt;26,24,IF(AG57&lt;27,23,IF(AG57&lt;28,22,IF(AG57&lt;29,21,IF(AG57&lt;30,20,IF(AG57&lt;31,19,IF(AG57&lt;32,18,IF(AG57&lt;33,17,IF(AG57&lt;34,16,IF(AG57&lt;35,15,IF(AG57&lt;36,14,IF(AG57&lt;37,13,IF(AG57&lt;38,12,IF(AG57&lt;39,11,IF(AG57&lt;40,10,IF(AG57&lt;41,9,IF(AG57&lt;42,8,IF(AG57&lt;43,7,IF(AG57&lt;44,6,IF(AG57&lt;45,5,IF(AG57&lt;46,4,IF(AG57&lt;47,3,IF(AG57&lt;48,2,IF(AG57&lt;49,1,IF(AG57&lt;50,0,))))))))))))))))))))))))))))))))))))))))))))))))))</f>
        <v>0</v>
      </c>
      <c r="AI57" s="195"/>
      <c r="AJ57" s="204">
        <f>IF(AI57&lt;1,0,IF(AI57&lt;2,50,IF(AI57&lt;3,48,IF(AI57&lt;4,46,IF(AI57&lt;5,45,IF(AI57&lt;6,44,IF(AI57&lt;7,43,IF(AI57&lt;8,42,IF(AI57&lt;9,41,IF(AI57&lt;10,40,IF(AI57&lt;11,39,IF(AI57&lt;12,38,IF(AI57&lt;13,37,IF(AI57&lt;14,36,IF(AI57&lt;15,35,IF(AI57&lt;16,34,IF(AI57&lt;17,33,IF(AI57&lt;18,32,IF(AI57&lt;19,31,IF(AI57&lt;20,30,IF(AI57&lt;21,29,IF(AI57&lt;22,28,IF(AI57&lt;23,27,IF(AI57&lt;24,26,IF(AI57&lt;25,25,IF(AI57&lt;26,24,IF(AI57&lt;27,23,IF(AI57&lt;28,22,IF(AI57&lt;29,21,IF(AI57&lt;30,20,IF(AI57&lt;31,19,IF(AI57&lt;32,18,IF(AI57&lt;33,17,IF(AI57&lt;34,16,IF(AI57&lt;35,15,IF(AI57&lt;36,14,IF(AI57&lt;37,13,IF(AI57&lt;38,12,IF(AI57&lt;39,11,IF(AI57&lt;40,10,IF(AI57&lt;41,9,IF(AI57&lt;42,8,IF(AI57&lt;43,7,IF(AI57&lt;44,6,IF(AI57&lt;45,5,IF(AI57&lt;46,4,IF(AI57&lt;47,3,IF(AI57&lt;48,2,IF(AI57&lt;49,1,IF(AI57&lt;50,0,))))))))))))))))))))))))))))))))))))))))))))))))))</f>
        <v>0</v>
      </c>
      <c r="AK57" s="195"/>
      <c r="AL57" s="204">
        <f>IF(AK57&lt;1,0,IF(AK57&lt;2,50,IF(AK57&lt;3,48,IF(AK57&lt;4,46,IF(AK57&lt;5,45,IF(AK57&lt;6,44,IF(AK57&lt;7,43,IF(AK57&lt;8,42,IF(AK57&lt;9,41,IF(AK57&lt;10,40,IF(AK57&lt;11,39,IF(AK57&lt;12,38,IF(AK57&lt;13,37,IF(AK57&lt;14,36,IF(AK57&lt;15,35,IF(AK57&lt;16,34,IF(AK57&lt;17,33,IF(AK57&lt;18,32,IF(AK57&lt;19,31,IF(AK57&lt;20,30,IF(AK57&lt;21,29,IF(AK57&lt;22,28,IF(AK57&lt;23,27,IF(AK57&lt;24,26,IF(AK57&lt;25,25,IF(AK57&lt;26,24,IF(AK57&lt;27,23,IF(AK57&lt;28,22,IF(AK57&lt;29,21,IF(AK57&lt;30,20,IF(AK57&lt;31,19,IF(AK57&lt;32,18,IF(AK57&lt;33,17,IF(AK57&lt;34,16,IF(AK57&lt;35,15,IF(AK57&lt;36,14,IF(AK57&lt;37,13,IF(AK57&lt;38,12,IF(AK57&lt;39,11,IF(AK57&lt;40,10,IF(AK57&lt;41,9,IF(AK57&lt;42,8,IF(AK57&lt;43,7,IF(AK57&lt;44,6,IF(AK57&lt;45,5,IF(AK57&lt;46,4,IF(AK57&lt;47,3,IF(AK57&lt;48,2,IF(AK57&lt;49,1,IF(AK57&lt;50,0,))))))))))))))))))))))))))))))))))))))))))))))))))</f>
        <v>0</v>
      </c>
      <c r="AM57" s="211">
        <f>D57+F57+H57+J57+L57+N57+P57+R57+T57+V57+X57+Z57</f>
        <v>16.5</v>
      </c>
      <c r="AN57" s="139">
        <f t="shared" si="13"/>
        <v>16.5</v>
      </c>
      <c r="AO57" s="140">
        <f t="shared" si="14"/>
        <v>47</v>
      </c>
      <c r="AP57" s="145">
        <v>63</v>
      </c>
    </row>
    <row r="58" spans="1:42" ht="21" customHeight="1" x14ac:dyDescent="0.25">
      <c r="A58" s="73">
        <v>48</v>
      </c>
      <c r="B58" s="146" t="s">
        <v>450</v>
      </c>
      <c r="C58" s="144"/>
      <c r="D58" s="206">
        <f t="shared" si="33"/>
        <v>0</v>
      </c>
      <c r="E58" s="191" t="s">
        <v>471</v>
      </c>
      <c r="F58" s="206">
        <f>IF(E58&lt;1,0,IF(E58&lt;2,50,IF(E58&lt;3,48,IF(E58&lt;4,46,IF(E58&lt;5,45,IF(E58&lt;6,44,IF(E58&lt;7,43,IF(E58&lt;8,42,IF(E58&lt;9,41,IF(E58&lt;10,40,IF(E58&lt;11,39,IF(E58&lt;12,38,IF(E58&lt;13,37,IF(E58&lt;14,36,IF(E58&lt;15,35,IF(E58&lt;16,34,IF(E58&lt;17,33,IF(E58&lt;18,32,IF(E58&lt;19,31,IF(E58&lt;20,30,IF(E58&lt;21,29,IF(E58&lt;22,28,IF(E58&lt;23,27,IF(E58&lt;24,26,IF(E58&lt;25,25,IF(E58&lt;26,24,IF(E58&lt;27,23,IF(E58&lt;28,22,IF(E58&lt;29,21,IF(E58&lt;30,20,IF(E58&lt;31,19,IF(E58&lt;32,18,IF(E58&lt;33,17,IF(E58&lt;34,16,IF(E58&lt;35,15,IF(E58&lt;36,14,IF(E58&lt;37,13,IF(E58&lt;38,12,IF(E58&lt;39,11,IF(E58&lt;40,10,IF(E58&lt;41,9,IF(E58&lt;42,8,IF(E58&lt;43,7,IF(E58&lt;44,6,IF(E58&lt;45,5,IF(E58&lt;46,4,IF(E58&lt;47,3,IF(E58&lt;48,2,IF(E58&lt;49,1,IF(E58&lt;50,0,))))))))))))))))))))))))))))))))))))))))))))))))))</f>
        <v>0</v>
      </c>
      <c r="G58" s="141"/>
      <c r="H58" s="112">
        <f t="shared" si="1"/>
        <v>0</v>
      </c>
      <c r="I58" s="141"/>
      <c r="J58" s="112">
        <f t="shared" si="2"/>
        <v>0</v>
      </c>
      <c r="K58" s="143"/>
      <c r="L58" s="203">
        <f t="shared" si="15"/>
        <v>0</v>
      </c>
      <c r="M58" s="143"/>
      <c r="N58" s="203">
        <f t="shared" si="20"/>
        <v>0</v>
      </c>
      <c r="O58" s="195"/>
      <c r="P58" s="116">
        <f t="shared" si="30"/>
        <v>0</v>
      </c>
      <c r="Q58" s="195"/>
      <c r="R58" s="116">
        <f t="shared" si="4"/>
        <v>0</v>
      </c>
      <c r="S58" s="142"/>
      <c r="T58" s="118">
        <f t="shared" si="34"/>
        <v>0</v>
      </c>
      <c r="U58" s="142"/>
      <c r="V58" s="118">
        <f t="shared" si="31"/>
        <v>0</v>
      </c>
      <c r="W58" s="119"/>
      <c r="X58" s="206">
        <f t="shared" si="6"/>
        <v>0</v>
      </c>
      <c r="Y58" s="119"/>
      <c r="Z58" s="206">
        <f t="shared" si="7"/>
        <v>0</v>
      </c>
      <c r="AA58" s="147"/>
      <c r="AB58" s="112">
        <f t="shared" si="8"/>
        <v>0</v>
      </c>
      <c r="AC58" s="147"/>
      <c r="AD58" s="112">
        <f t="shared" si="9"/>
        <v>0</v>
      </c>
      <c r="AE58" s="194"/>
      <c r="AF58" s="114">
        <f>IF(AE58&lt;1,0,IF(AE58&lt;2,50,IF(AE58&lt;3,48,IF(AE58&lt;4,46,IF(AE58&lt;5,45,IF(AE58&lt;6,44,IF(AE58&lt;7,43,IF(AE58&lt;8,42,IF(AE58&lt;9,41,IF(AE58&lt;10,40,IF(AE58&lt;11,39,IF(AE58&lt;12,38,IF(AE58&lt;13,37,IF(AE58&lt;14,36,IF(AE58&lt;15,35,IF(AE58&lt;16,34,IF(AE58&lt;17,33,IF(AE58&lt;18,32,IF(AE58&lt;19,31,IF(AE58&lt;20,30,IF(AE58&lt;21,29,IF(AE58&lt;22,28,IF(AE58&lt;23,27,IF(AE58&lt;24,26,IF(AE58&lt;25,25,IF(AE58&lt;26,24,IF(AE58&lt;27,23,IF(AE58&lt;28,22,IF(AE58&lt;29,21,IF(AE58&lt;30,20,IF(AE58&lt;31,19,IF(AE58&lt;32,18,IF(AE58&lt;33,17,IF(AE58&lt;34,16,IF(AE58&lt;35,15,IF(AE58&lt;36,14,IF(AE58&lt;37,13,IF(AE58&lt;38,12,IF(AE58&lt;39,11,IF(AE58&lt;40,10,IF(AE58&lt;41,9,IF(AE58&lt;42,8,IF(AE58&lt;43,7,IF(AE58&lt;44,6,IF(AE58&lt;45,5,IF(AE58&lt;46,4,IF(AE58&lt;47,3,IF(AE58&lt;48,2,IF(AE58&lt;49,1,IF(AE58&lt;50,0,))))))))))))))))))))))))))))))))))))))))))))))))))</f>
        <v>0</v>
      </c>
      <c r="AG58" s="194"/>
      <c r="AH58" s="114">
        <f>IF(AG58&lt;1,0,IF(AG58&lt;2,50,IF(AG58&lt;3,48,IF(AG58&lt;4,46,IF(AG58&lt;5,45,IF(AG58&lt;6,44,IF(AG58&lt;7,43,IF(AG58&lt;8,42,IF(AG58&lt;9,41,IF(AG58&lt;10,40,IF(AG58&lt;11,39,IF(AG58&lt;12,38,IF(AG58&lt;13,37,IF(AG58&lt;14,36,IF(AG58&lt;15,35,IF(AG58&lt;16,34,IF(AG58&lt;17,33,IF(AG58&lt;18,32,IF(AG58&lt;19,31,IF(AG58&lt;20,30,IF(AG58&lt;21,29,IF(AG58&lt;22,28,IF(AG58&lt;23,27,IF(AG58&lt;24,26,IF(AG58&lt;25,25,IF(AG58&lt;26,24,IF(AG58&lt;27,23,IF(AG58&lt;28,22,IF(AG58&lt;29,21,IF(AG58&lt;30,20,IF(AG58&lt;31,19,IF(AG58&lt;32,18,IF(AG58&lt;33,17,IF(AG58&lt;34,16,IF(AG58&lt;35,15,IF(AG58&lt;36,14,IF(AG58&lt;37,13,IF(AG58&lt;38,12,IF(AG58&lt;39,11,IF(AG58&lt;40,10,IF(AG58&lt;41,9,IF(AG58&lt;42,8,IF(AG58&lt;43,7,IF(AG58&lt;44,6,IF(AG58&lt;45,5,IF(AG58&lt;46,4,IF(AG58&lt;47,3,IF(AG58&lt;48,2,IF(AG58&lt;49,1,IF(AG58&lt;50,0,))))))))))))))))))))))))))))))))))))))))))))))))))</f>
        <v>0</v>
      </c>
      <c r="AI58" s="195"/>
      <c r="AJ58" s="116">
        <f>IF(AI58&lt;1,0,IF(AI58&lt;2,50,IF(AI58&lt;3,48,IF(AI58&lt;4,46,IF(AI58&lt;5,45,IF(AI58&lt;6,44,IF(AI58&lt;7,43,IF(AI58&lt;8,42,IF(AI58&lt;9,41,IF(AI58&lt;10,40,IF(AI58&lt;11,39,IF(AI58&lt;12,38,IF(AI58&lt;13,37,IF(AI58&lt;14,36,IF(AI58&lt;15,35,IF(AI58&lt;16,34,IF(AI58&lt;17,33,IF(AI58&lt;18,32,IF(AI58&lt;19,31,IF(AI58&lt;20,30,IF(AI58&lt;21,29,IF(AI58&lt;22,28,IF(AI58&lt;23,27,IF(AI58&lt;24,26,IF(AI58&lt;25,25,IF(AI58&lt;26,24,IF(AI58&lt;27,23,IF(AI58&lt;28,22,IF(AI58&lt;29,21,IF(AI58&lt;30,20,IF(AI58&lt;31,19,IF(AI58&lt;32,18,IF(AI58&lt;33,17,IF(AI58&lt;34,16,IF(AI58&lt;35,15,IF(AI58&lt;36,14,IF(AI58&lt;37,13,IF(AI58&lt;38,12,IF(AI58&lt;39,11,IF(AI58&lt;40,10,IF(AI58&lt;41,9,IF(AI58&lt;42,8,IF(AI58&lt;43,7,IF(AI58&lt;44,6,IF(AI58&lt;45,5,IF(AI58&lt;46,4,IF(AI58&lt;47,3,IF(AI58&lt;48,2,IF(AI58&lt;49,1,IF(AI58&lt;50,0,))))))))))))))))))))))))))))))))))))))))))))))))))</f>
        <v>0</v>
      </c>
      <c r="AK58" s="195"/>
      <c r="AL58" s="116">
        <f>IF(AK58&lt;1,0,IF(AK58&lt;2,50,IF(AK58&lt;3,48,IF(AK58&lt;4,46,IF(AK58&lt;5,45,IF(AK58&lt;6,44,IF(AK58&lt;7,43,IF(AK58&lt;8,42,IF(AK58&lt;9,41,IF(AK58&lt;10,40,IF(AK58&lt;11,39,IF(AK58&lt;12,38,IF(AK58&lt;13,37,IF(AK58&lt;14,36,IF(AK58&lt;15,35,IF(AK58&lt;16,34,IF(AK58&lt;17,33,IF(AK58&lt;18,32,IF(AK58&lt;19,31,IF(AK58&lt;20,30,IF(AK58&lt;21,29,IF(AK58&lt;22,28,IF(AK58&lt;23,27,IF(AK58&lt;24,26,IF(AK58&lt;25,25,IF(AK58&lt;26,24,IF(AK58&lt;27,23,IF(AK58&lt;28,22,IF(AK58&lt;29,21,IF(AK58&lt;30,20,IF(AK58&lt;31,19,IF(AK58&lt;32,18,IF(AK58&lt;33,17,IF(AK58&lt;34,16,IF(AK58&lt;35,15,IF(AK58&lt;36,14,IF(AK58&lt;37,13,IF(AK58&lt;38,12,IF(AK58&lt;39,11,IF(AK58&lt;40,10,IF(AK58&lt;41,9,IF(AK58&lt;42,8,IF(AK58&lt;43,7,IF(AK58&lt;44,6,IF(AK58&lt;45,5,IF(AK58&lt;46,4,IF(AK58&lt;47,3,IF(AK58&lt;48,2,IF(AK58&lt;49,1,IF(AK58&lt;50,0,))))))))))))))))))))))))))))))))))))))))))))))))))</f>
        <v>0</v>
      </c>
      <c r="AM58" s="211">
        <f>H58+J58+P58+R58+T58+V58+AB58+AD58+AF58+AH58+AJ58+AL58</f>
        <v>0</v>
      </c>
      <c r="AN58" s="139">
        <f t="shared" si="13"/>
        <v>0</v>
      </c>
      <c r="AO58" s="140">
        <f t="shared" si="14"/>
        <v>48</v>
      </c>
      <c r="AP58" s="146" t="s">
        <v>450</v>
      </c>
    </row>
  </sheetData>
  <autoFilter ref="A10:AP58">
    <sortState ref="A11:AP58">
      <sortCondition ref="AO10:AO58"/>
    </sortState>
  </autoFilter>
  <mergeCells count="73">
    <mergeCell ref="A1:AO1"/>
    <mergeCell ref="A2:AO2"/>
    <mergeCell ref="A3:AO3"/>
    <mergeCell ref="A6:A9"/>
    <mergeCell ref="B6:B9"/>
    <mergeCell ref="C6:F6"/>
    <mergeCell ref="G6:J6"/>
    <mergeCell ref="K6:N6"/>
    <mergeCell ref="O6:R6"/>
    <mergeCell ref="S6:V6"/>
    <mergeCell ref="K4:AE4"/>
    <mergeCell ref="AN6:AN9"/>
    <mergeCell ref="AE7:AF7"/>
    <mergeCell ref="AG7:AH7"/>
    <mergeCell ref="AI7:AJ7"/>
    <mergeCell ref="AK7:AL7"/>
    <mergeCell ref="AC7:AD7"/>
    <mergeCell ref="AO6:AO9"/>
    <mergeCell ref="AP6:AP9"/>
    <mergeCell ref="C7:D7"/>
    <mergeCell ref="E7:F7"/>
    <mergeCell ref="G7:H7"/>
    <mergeCell ref="I7:J7"/>
    <mergeCell ref="K7:L7"/>
    <mergeCell ref="M7:N7"/>
    <mergeCell ref="O7:P7"/>
    <mergeCell ref="Q7:R7"/>
    <mergeCell ref="W6:Z6"/>
    <mergeCell ref="AA6:AD6"/>
    <mergeCell ref="AE6:AH6"/>
    <mergeCell ref="AI6:AL6"/>
    <mergeCell ref="AM6:AM9"/>
    <mergeCell ref="S7:T7"/>
    <mergeCell ref="U7:V7"/>
    <mergeCell ref="W7:X7"/>
    <mergeCell ref="Y7:Z7"/>
    <mergeCell ref="AA7:AB7"/>
    <mergeCell ref="N8:N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Z8:Z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AL8:AL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</mergeCells>
  <pageMargins left="0.19685039370078741" right="0.19685039370078741" top="0.19685039370078741" bottom="0.19685039370078741" header="0.31496062992125984" footer="0.31496062992125984"/>
  <pageSetup paperSize="9" scale="44" fitToHeight="0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P58"/>
  <sheetViews>
    <sheetView zoomScale="60" zoomScaleNormal="60" workbookViewId="0">
      <selection activeCell="H17" sqref="H17"/>
    </sheetView>
  </sheetViews>
  <sheetFormatPr defaultRowHeight="15" x14ac:dyDescent="0.25"/>
  <cols>
    <col min="1" max="1" width="4.7109375" style="39" customWidth="1"/>
    <col min="2" max="2" width="7.42578125" style="39" customWidth="1"/>
    <col min="3" max="3" width="7.7109375" style="39" customWidth="1"/>
    <col min="4" max="4" width="7.7109375" customWidth="1"/>
    <col min="5" max="5" width="7.7109375" style="39" customWidth="1"/>
    <col min="6" max="6" width="7.7109375" customWidth="1"/>
    <col min="7" max="7" width="7.7109375" style="39" customWidth="1"/>
    <col min="8" max="8" width="7.7109375" customWidth="1"/>
    <col min="9" max="9" width="7.7109375" style="39" customWidth="1"/>
    <col min="10" max="10" width="7.7109375" customWidth="1"/>
    <col min="11" max="11" width="7.7109375" style="207" customWidth="1"/>
    <col min="12" max="12" width="7.7109375" style="208" customWidth="1"/>
    <col min="13" max="13" width="7.7109375" style="207" customWidth="1"/>
    <col min="14" max="14" width="7.7109375" style="208" customWidth="1"/>
    <col min="15" max="15" width="7.7109375" style="207" customWidth="1"/>
    <col min="16" max="16" width="7.7109375" style="208" customWidth="1"/>
    <col min="17" max="17" width="7.7109375" style="207" customWidth="1"/>
    <col min="18" max="18" width="7.7109375" style="208" customWidth="1"/>
    <col min="19" max="19" width="7.7109375" style="207" customWidth="1"/>
    <col min="20" max="20" width="7.7109375" style="208" customWidth="1"/>
    <col min="21" max="21" width="7.7109375" style="207" customWidth="1"/>
    <col min="22" max="22" width="7.7109375" style="208" customWidth="1"/>
    <col min="23" max="23" width="7.7109375" style="207" customWidth="1"/>
    <col min="24" max="24" width="7.7109375" style="208" customWidth="1"/>
    <col min="25" max="25" width="7.7109375" style="207" customWidth="1"/>
    <col min="26" max="26" width="7.7109375" style="208" customWidth="1"/>
    <col min="27" max="27" width="7.7109375" style="39" customWidth="1"/>
    <col min="28" max="28" width="7.7109375" customWidth="1"/>
    <col min="29" max="29" width="7.7109375" style="39" customWidth="1"/>
    <col min="30" max="30" width="7.7109375" customWidth="1"/>
    <col min="31" max="31" width="7.7109375" style="39" customWidth="1"/>
    <col min="32" max="32" width="7.7109375" customWidth="1"/>
    <col min="33" max="33" width="7.7109375" style="39" customWidth="1"/>
    <col min="34" max="34" width="7.7109375" customWidth="1"/>
    <col min="35" max="35" width="7.7109375" style="39" customWidth="1"/>
    <col min="36" max="36" width="7.7109375" customWidth="1"/>
    <col min="37" max="37" width="7.7109375" style="39" customWidth="1"/>
    <col min="38" max="38" width="7.7109375" customWidth="1"/>
    <col min="39" max="39" width="12.7109375" hidden="1" customWidth="1"/>
    <col min="40" max="40" width="10.85546875" customWidth="1"/>
    <col min="41" max="41" width="10.5703125" customWidth="1"/>
  </cols>
  <sheetData>
    <row r="1" spans="1:42" x14ac:dyDescent="0.25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</row>
    <row r="2" spans="1:42" x14ac:dyDescent="0.25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</row>
    <row r="3" spans="1:42" ht="24" customHeight="1" x14ac:dyDescent="0.35">
      <c r="A3" s="252" t="s">
        <v>470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</row>
    <row r="4" spans="1:42" ht="24" customHeight="1" x14ac:dyDescent="0.3">
      <c r="A4" s="183"/>
      <c r="B4" s="183"/>
      <c r="C4" s="183"/>
      <c r="D4" s="183"/>
      <c r="E4" s="137"/>
      <c r="F4" s="137"/>
      <c r="G4" s="137"/>
      <c r="H4" s="137"/>
      <c r="I4" s="137"/>
      <c r="J4" s="137"/>
      <c r="K4" s="276" t="s">
        <v>510</v>
      </c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183"/>
      <c r="AG4" s="183"/>
      <c r="AH4" s="183"/>
      <c r="AI4" s="183"/>
      <c r="AJ4" s="183"/>
      <c r="AK4" s="183"/>
      <c r="AL4" s="183"/>
      <c r="AM4" s="183"/>
      <c r="AN4" s="183"/>
      <c r="AO4" s="183"/>
    </row>
    <row r="5" spans="1:42" ht="19.5" customHeight="1" x14ac:dyDescent="0.25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</row>
    <row r="6" spans="1:42" ht="57" customHeight="1" x14ac:dyDescent="0.25">
      <c r="A6" s="226" t="s">
        <v>56</v>
      </c>
      <c r="B6" s="226" t="s">
        <v>41</v>
      </c>
      <c r="C6" s="237" t="s">
        <v>473</v>
      </c>
      <c r="D6" s="237"/>
      <c r="E6" s="237"/>
      <c r="F6" s="237"/>
      <c r="G6" s="238" t="s">
        <v>472</v>
      </c>
      <c r="H6" s="238"/>
      <c r="I6" s="238"/>
      <c r="J6" s="238"/>
      <c r="K6" s="273" t="s">
        <v>478</v>
      </c>
      <c r="L6" s="273"/>
      <c r="M6" s="273"/>
      <c r="N6" s="273"/>
      <c r="O6" s="274" t="s">
        <v>480</v>
      </c>
      <c r="P6" s="274"/>
      <c r="Q6" s="274"/>
      <c r="R6" s="274"/>
      <c r="S6" s="275" t="s">
        <v>479</v>
      </c>
      <c r="T6" s="275"/>
      <c r="U6" s="275"/>
      <c r="V6" s="275"/>
      <c r="W6" s="272" t="s">
        <v>481</v>
      </c>
      <c r="X6" s="272"/>
      <c r="Y6" s="272"/>
      <c r="Z6" s="272"/>
      <c r="AA6" s="238" t="s">
        <v>482</v>
      </c>
      <c r="AB6" s="238"/>
      <c r="AC6" s="238"/>
      <c r="AD6" s="238"/>
      <c r="AE6" s="239" t="s">
        <v>483</v>
      </c>
      <c r="AF6" s="239"/>
      <c r="AG6" s="239"/>
      <c r="AH6" s="239"/>
      <c r="AI6" s="229" t="s">
        <v>508</v>
      </c>
      <c r="AJ6" s="229"/>
      <c r="AK6" s="229"/>
      <c r="AL6" s="229"/>
      <c r="AM6" s="227" t="s">
        <v>24</v>
      </c>
      <c r="AN6" s="258" t="s">
        <v>509</v>
      </c>
      <c r="AO6" s="255" t="s">
        <v>27</v>
      </c>
      <c r="AP6" s="225" t="s">
        <v>41</v>
      </c>
    </row>
    <row r="7" spans="1:42" ht="28.5" customHeight="1" x14ac:dyDescent="0.25">
      <c r="A7" s="226"/>
      <c r="B7" s="226"/>
      <c r="C7" s="244" t="s">
        <v>444</v>
      </c>
      <c r="D7" s="244"/>
      <c r="E7" s="244" t="s">
        <v>445</v>
      </c>
      <c r="F7" s="244"/>
      <c r="G7" s="233" t="s">
        <v>444</v>
      </c>
      <c r="H7" s="233"/>
      <c r="I7" s="233" t="s">
        <v>445</v>
      </c>
      <c r="J7" s="233"/>
      <c r="K7" s="270" t="s">
        <v>444</v>
      </c>
      <c r="L7" s="270"/>
      <c r="M7" s="270" t="s">
        <v>445</v>
      </c>
      <c r="N7" s="270"/>
      <c r="O7" s="271" t="s">
        <v>444</v>
      </c>
      <c r="P7" s="271"/>
      <c r="Q7" s="271" t="s">
        <v>445</v>
      </c>
      <c r="R7" s="271"/>
      <c r="S7" s="269" t="s">
        <v>444</v>
      </c>
      <c r="T7" s="269"/>
      <c r="U7" s="269" t="s">
        <v>445</v>
      </c>
      <c r="V7" s="269"/>
      <c r="W7" s="243" t="s">
        <v>444</v>
      </c>
      <c r="X7" s="243"/>
      <c r="Y7" s="243" t="s">
        <v>445</v>
      </c>
      <c r="Z7" s="243"/>
      <c r="AA7" s="233" t="s">
        <v>444</v>
      </c>
      <c r="AB7" s="233"/>
      <c r="AC7" s="233" t="s">
        <v>445</v>
      </c>
      <c r="AD7" s="233"/>
      <c r="AE7" s="240" t="s">
        <v>444</v>
      </c>
      <c r="AF7" s="240"/>
      <c r="AG7" s="240" t="s">
        <v>445</v>
      </c>
      <c r="AH7" s="240"/>
      <c r="AI7" s="230" t="s">
        <v>444</v>
      </c>
      <c r="AJ7" s="230"/>
      <c r="AK7" s="230" t="s">
        <v>445</v>
      </c>
      <c r="AL7" s="230"/>
      <c r="AM7" s="227"/>
      <c r="AN7" s="259"/>
      <c r="AO7" s="256"/>
      <c r="AP7" s="225"/>
    </row>
    <row r="8" spans="1:42" ht="11.25" customHeight="1" x14ac:dyDescent="0.25">
      <c r="A8" s="226"/>
      <c r="B8" s="226"/>
      <c r="C8" s="247" t="s">
        <v>61</v>
      </c>
      <c r="D8" s="246" t="s">
        <v>3</v>
      </c>
      <c r="E8" s="247" t="s">
        <v>61</v>
      </c>
      <c r="F8" s="246" t="s">
        <v>3</v>
      </c>
      <c r="G8" s="234" t="s">
        <v>61</v>
      </c>
      <c r="H8" s="253" t="s">
        <v>3</v>
      </c>
      <c r="I8" s="234" t="s">
        <v>61</v>
      </c>
      <c r="J8" s="235" t="s">
        <v>3</v>
      </c>
      <c r="K8" s="268" t="s">
        <v>61</v>
      </c>
      <c r="L8" s="267" t="s">
        <v>3</v>
      </c>
      <c r="M8" s="268" t="s">
        <v>61</v>
      </c>
      <c r="N8" s="267" t="s">
        <v>3</v>
      </c>
      <c r="O8" s="263" t="s">
        <v>61</v>
      </c>
      <c r="P8" s="264" t="s">
        <v>3</v>
      </c>
      <c r="Q8" s="263" t="s">
        <v>61</v>
      </c>
      <c r="R8" s="264" t="s">
        <v>3</v>
      </c>
      <c r="S8" s="265" t="s">
        <v>61</v>
      </c>
      <c r="T8" s="266" t="s">
        <v>3</v>
      </c>
      <c r="U8" s="265" t="s">
        <v>61</v>
      </c>
      <c r="V8" s="266" t="s">
        <v>3</v>
      </c>
      <c r="W8" s="245" t="s">
        <v>61</v>
      </c>
      <c r="X8" s="262" t="s">
        <v>3</v>
      </c>
      <c r="Y8" s="245" t="s">
        <v>61</v>
      </c>
      <c r="Z8" s="262" t="s">
        <v>3</v>
      </c>
      <c r="AA8" s="234" t="s">
        <v>61</v>
      </c>
      <c r="AB8" s="235" t="s">
        <v>3</v>
      </c>
      <c r="AC8" s="234" t="s">
        <v>61</v>
      </c>
      <c r="AD8" s="235" t="s">
        <v>3</v>
      </c>
      <c r="AE8" s="241" t="s">
        <v>61</v>
      </c>
      <c r="AF8" s="242" t="s">
        <v>3</v>
      </c>
      <c r="AG8" s="241" t="s">
        <v>61</v>
      </c>
      <c r="AH8" s="242" t="s">
        <v>3</v>
      </c>
      <c r="AI8" s="231" t="s">
        <v>61</v>
      </c>
      <c r="AJ8" s="232" t="s">
        <v>3</v>
      </c>
      <c r="AK8" s="231" t="s">
        <v>61</v>
      </c>
      <c r="AL8" s="232" t="s">
        <v>3</v>
      </c>
      <c r="AM8" s="227"/>
      <c r="AN8" s="259"/>
      <c r="AO8" s="256"/>
      <c r="AP8" s="225"/>
    </row>
    <row r="9" spans="1:42" x14ac:dyDescent="0.25">
      <c r="A9" s="226"/>
      <c r="B9" s="226"/>
      <c r="C9" s="247"/>
      <c r="D9" s="246"/>
      <c r="E9" s="247"/>
      <c r="F9" s="246"/>
      <c r="G9" s="234"/>
      <c r="H9" s="254"/>
      <c r="I9" s="234"/>
      <c r="J9" s="235"/>
      <c r="K9" s="268"/>
      <c r="L9" s="267"/>
      <c r="M9" s="268"/>
      <c r="N9" s="267"/>
      <c r="O9" s="263"/>
      <c r="P9" s="264"/>
      <c r="Q9" s="263"/>
      <c r="R9" s="264"/>
      <c r="S9" s="265"/>
      <c r="T9" s="266"/>
      <c r="U9" s="265"/>
      <c r="V9" s="266"/>
      <c r="W9" s="245"/>
      <c r="X9" s="262"/>
      <c r="Y9" s="245"/>
      <c r="Z9" s="262"/>
      <c r="AA9" s="234"/>
      <c r="AB9" s="235"/>
      <c r="AC9" s="234"/>
      <c r="AD9" s="235"/>
      <c r="AE9" s="241"/>
      <c r="AF9" s="242"/>
      <c r="AG9" s="241"/>
      <c r="AH9" s="242"/>
      <c r="AI9" s="231"/>
      <c r="AJ9" s="232"/>
      <c r="AK9" s="231"/>
      <c r="AL9" s="232"/>
      <c r="AM9" s="227"/>
      <c r="AN9" s="260"/>
      <c r="AO9" s="257"/>
      <c r="AP9" s="225"/>
    </row>
    <row r="10" spans="1:42" x14ac:dyDescent="0.25">
      <c r="A10" s="186"/>
      <c r="B10" s="186"/>
      <c r="C10" s="96"/>
      <c r="D10" s="97"/>
      <c r="E10" s="96"/>
      <c r="F10" s="97"/>
      <c r="G10" s="98"/>
      <c r="H10" s="184"/>
      <c r="I10" s="98"/>
      <c r="J10" s="184"/>
      <c r="K10" s="196"/>
      <c r="L10" s="197"/>
      <c r="M10" s="196"/>
      <c r="N10" s="197"/>
      <c r="O10" s="198"/>
      <c r="P10" s="199"/>
      <c r="Q10" s="198"/>
      <c r="R10" s="199"/>
      <c r="S10" s="200"/>
      <c r="T10" s="201"/>
      <c r="U10" s="200"/>
      <c r="V10" s="201"/>
      <c r="W10" s="106"/>
      <c r="X10" s="202"/>
      <c r="Y10" s="106"/>
      <c r="Z10" s="202"/>
      <c r="AA10" s="98"/>
      <c r="AB10" s="184"/>
      <c r="AC10" s="98"/>
      <c r="AD10" s="184"/>
      <c r="AE10" s="100"/>
      <c r="AF10" s="101"/>
      <c r="AG10" s="100"/>
      <c r="AH10" s="101"/>
      <c r="AI10" s="102"/>
      <c r="AJ10" s="103"/>
      <c r="AK10" s="102"/>
      <c r="AL10" s="103"/>
      <c r="AM10" s="107"/>
      <c r="AN10" s="108"/>
      <c r="AO10" s="108"/>
      <c r="AP10" s="132"/>
    </row>
    <row r="11" spans="1:42" ht="21" customHeight="1" x14ac:dyDescent="0.25">
      <c r="A11" s="73">
        <v>1</v>
      </c>
      <c r="B11" s="145">
        <v>5</v>
      </c>
      <c r="C11" s="144">
        <v>8</v>
      </c>
      <c r="D11" s="110">
        <f>IF(C11&lt;1,0,IF(C11&lt;2,50,IF(C11&lt;3,48,IF(C11&lt;4,46,IF(C11&lt;5,45,IF(C11&lt;6,44,IF(C11&lt;7,43,IF(C11&lt;8,42,IF(C11&lt;9,41,IF(C11&lt;10,40,IF(C11&lt;11,39,IF(C11&lt;12,38,IF(C11&lt;13,37,IF(C11&lt;14,36,IF(C11&lt;15,35,IF(C11&lt;16,34,IF(C11&lt;17,33,IF(C11&lt;18,32,IF(C11&lt;19,31,IF(C11&lt;20,30,IF(C11&lt;21,29,IF(C11&lt;22,28,IF(C11&lt;23,27,IF(C11&lt;24,26,IF(C11&lt;25,25,IF(C11&lt;26,24,IF(C11&lt;27,23,IF(C11&lt;28,22,IF(C11&lt;29,21,IF(C11&lt;30,20,IF(C11&lt;31,19,IF(C11&lt;32,18,IF(C11&lt;33,17,IF(C11&lt;34,16,IF(C11&lt;35,15,IF(C11&lt;36,14,IF(C11&lt;37,13,IF(C11&lt;38,12,IF(C11&lt;39,11,IF(C11&lt;40,10,IF(C11&lt;41,9,IF(C11&lt;42,8,IF(C11&lt;43,7,IF(C11&lt;44,6,IF(C11&lt;45,5,IF(C11&lt;46,4,IF(C11&lt;47,3,IF(C11&lt;48,2,IF(C11&lt;49,1,IF(C11&lt;50,0,))))))))))))))))))))))))))))))))))))))))))))))))))</f>
        <v>41</v>
      </c>
      <c r="E11" s="119">
        <v>28</v>
      </c>
      <c r="F11" s="206">
        <f>IF(E11&lt;1,0,IF(E11&lt;2,50,IF(E11&lt;3,48,IF(E11&lt;4,46,IF(E11&lt;5,45,IF(E11&lt;6,44,IF(E11&lt;7,43,IF(E11&lt;8,42,IF(E11&lt;9,41,IF(E11&lt;10,40,IF(E11&lt;11,39,IF(E11&lt;12,38,IF(E11&lt;13,37,IF(E11&lt;14,36,IF(E11&lt;15,35,IF(E11&lt;16,34,IF(E11&lt;17,33,IF(E11&lt;18,32,IF(E11&lt;19,31,IF(E11&lt;20,30,IF(E11&lt;21,29,IF(E11&lt;22,28,IF(E11&lt;23,27,IF(E11&lt;24,26,IF(E11&lt;25,25,IF(E11&lt;26,24,IF(E11&lt;27,23,IF(E11&lt;28,22,IF(E11&lt;29,21,IF(E11&lt;30,20,IF(E11&lt;31,19,IF(E11&lt;32,18,IF(E11&lt;33,17,IF(E11&lt;34,16,IF(E11&lt;35,15,IF(E11&lt;36,14,IF(E11&lt;37,13,IF(E11&lt;38,12,IF(E11&lt;39,11,IF(E11&lt;40,10,IF(E11&lt;41,9,IF(E11&lt;42,8,IF(E11&lt;43,7,IF(E11&lt;44,6,IF(E11&lt;45,5,IF(E11&lt;46,4,IF(E11&lt;47,3,IF(E11&lt;48,2,IF(E11&lt;49,1,IF(E11&lt;50,0,))))))))))))))))))))))))))))))))))))))))))))))))))</f>
        <v>21</v>
      </c>
      <c r="G11" s="141">
        <v>33</v>
      </c>
      <c r="H11" s="209">
        <f t="shared" ref="H11:H58" si="0">IF(G11&lt;1,0,IF(G11&lt;2,50,IF(G11&lt;3,48,IF(G11&lt;4,46,IF(G11&lt;5,45,IF(G11&lt;6,44,IF(G11&lt;7,43,IF(G11&lt;8,42,IF(G11&lt;9,41,IF(G11&lt;10,40,IF(G11&lt;11,39,IF(G11&lt;12,38,IF(G11&lt;13,37,IF(G11&lt;14,36,IF(G11&lt;15,35,IF(G11&lt;16,34,IF(G11&lt;17,33,IF(G11&lt;18,32,IF(G11&lt;19,31,IF(G11&lt;20,30,IF(G11&lt;21,29,IF(G11&lt;22,28,IF(G11&lt;23,27,IF(G11&lt;24,26,IF(G11&lt;25,25,IF(G11&lt;26,24,IF(G11&lt;27,23,IF(G11&lt;28,22,IF(G11&lt;29,21,IF(G11&lt;30,20,IF(G11&lt;31,19,IF(G11&lt;32,18,IF(G11&lt;33,17,IF(G11&lt;34,16,IF(G11&lt;35,15,IF(G11&lt;36,14,IF(G11&lt;37,13,IF(G11&lt;38,12,IF(G11&lt;39,11,IF(G11&lt;40,10,IF(G11&lt;41,9,IF(G11&lt;42,8,IF(G11&lt;43,7,IF(G11&lt;44,6,IF(G11&lt;45,5,IF(G11&lt;46,4,IF(G11&lt;47,3,IF(G11&lt;48,2,IF(G11&lt;49,1,IF(G11&lt;50,0,))))))))))))))))))))))))))))))))))))))))))))))))))</f>
        <v>16</v>
      </c>
      <c r="I11" s="141">
        <v>32</v>
      </c>
      <c r="J11" s="209">
        <f t="shared" ref="J11:J58" si="1">IF(I11&lt;1,0,IF(I11&lt;2,50,IF(I11&lt;3,48,IF(I11&lt;4,46,IF(I11&lt;5,45,IF(I11&lt;6,44,IF(I11&lt;7,43,IF(I11&lt;8,42,IF(I11&lt;9,41,IF(I11&lt;10,40,IF(I11&lt;11,39,IF(I11&lt;12,38,IF(I11&lt;13,37,IF(I11&lt;14,36,IF(I11&lt;15,35,IF(I11&lt;16,34,IF(I11&lt;17,33,IF(I11&lt;18,32,IF(I11&lt;19,31,IF(I11&lt;20,30,IF(I11&lt;21,29,IF(I11&lt;22,28,IF(I11&lt;23,27,IF(I11&lt;24,26,IF(I11&lt;25,25,IF(I11&lt;26,24,IF(I11&lt;27,23,IF(I11&lt;28,22,IF(I11&lt;29,21,IF(I11&lt;30,20,IF(I11&lt;31,19,IF(I11&lt;32,18,IF(I11&lt;33,17,IF(I11&lt;34,16,IF(I11&lt;35,15,IF(I11&lt;36,14,IF(I11&lt;37,13,IF(I11&lt;38,12,IF(I11&lt;39,11,IF(I11&lt;40,10,IF(I11&lt;41,9,IF(I11&lt;42,8,IF(I11&lt;43,7,IF(I11&lt;44,6,IF(I11&lt;45,5,IF(I11&lt;46,4,IF(I11&lt;47,3,IF(I11&lt;48,2,IF(I11&lt;49,1,IF(I11&lt;50,0,))))))))))))))))))))))))))))))))))))))))))))))))))</f>
        <v>17</v>
      </c>
      <c r="K11" s="143">
        <v>27</v>
      </c>
      <c r="L11" s="203">
        <f>IF(K11&lt;1,0,IF(K11&lt;2,50,IF(K11&lt;3,48,IF(K11&lt;4,46,IF(K11&lt;5,45,IF(K11&lt;6,44,IF(K11&lt;7,43,IF(K11&lt;8,42,IF(K11&lt;9,41,IF(K11&lt;10,40,IF(K11&lt;11,39,IF(K11&lt;12,38,IF(K11&lt;13,37,IF(K11&lt;14,36,IF(K11&lt;15,35,IF(K11&lt;16,34,IF(K11&lt;17,33,IF(K11&lt;18,32,IF(K11&lt;19,31,IF(K11&lt;20,30,IF(K11&lt;21,29,IF(K11&lt;22,28,IF(K11&lt;23,27,IF(K11&lt;24,26,IF(K11&lt;25,25,IF(K11&lt;26,24,IF(K11&lt;27,23,IF(K11&lt;28,22,IF(K11&lt;29,21,IF(K11&lt;30,20,IF(K11&lt;31,19,IF(K11&lt;32,18,IF(K11&lt;33,17,IF(K11&lt;34,16,IF(K11&lt;35,15,IF(K11&lt;36,14,IF(K11&lt;37,13,IF(K11&lt;38,12,IF(K11&lt;39,11,IF(K11&lt;40,10,IF(K11&lt;41,9,IF(K11&lt;42,8,IF(K11&lt;43,7,IF(K11&lt;44,6,IF(K11&lt;45,5,IF(K11&lt;46,4,IF(K11&lt;47,3,IF(K11&lt;48,2,IF(K11&lt;49,1,IF(K11&lt;50,0,))))))))))))))))))))))))))))))))))))))))))))))))))</f>
        <v>22</v>
      </c>
      <c r="M11" s="143">
        <v>21</v>
      </c>
      <c r="N11" s="114">
        <f t="shared" ref="N11:N22" si="2">IF(M11&lt;1,0,IF(M11&lt;2,50,IF(M11&lt;3,48,IF(M11&lt;4,46,IF(M11&lt;5,45,IF(M11&lt;6,44,IF(M11&lt;7,43,IF(M11&lt;8,42,IF(M11&lt;9,41,IF(M11&lt;10,40,IF(M11&lt;11,39,IF(M11&lt;12,38,IF(M11&lt;13,37,IF(M11&lt;14,36,IF(M11&lt;15,35,IF(M11&lt;16,34,IF(M11&lt;17,33,IF(M11&lt;18,32,IF(M11&lt;19,31,IF(M11&lt;20,30,IF(M11&lt;21,29,IF(M11&lt;22,28,IF(M11&lt;23,27,IF(M11&lt;24,26,IF(M11&lt;25,25,IF(M11&lt;26,24,IF(M11&lt;27,23,IF(M11&lt;28,22,IF(M11&lt;29,21,IF(M11&lt;30,20,IF(M11&lt;31,19,IF(M11&lt;32,18,IF(M11&lt;33,17,IF(M11&lt;34,16,IF(M11&lt;35,15,IF(M11&lt;36,14,IF(M11&lt;37,13,IF(M11&lt;38,12,IF(M11&lt;39,11,IF(M11&lt;40,10,IF(M11&lt;41,9,IF(M11&lt;42,8,IF(M11&lt;43,7,IF(M11&lt;44,6,IF(M11&lt;45,5,IF(M11&lt;46,4,IF(M11&lt;47,3,IF(M11&lt;48,2,IF(M11&lt;49,1,IF(M11&lt;50,0,))))))))))))))))))))))))))))))))))))))))))))))))))</f>
        <v>28</v>
      </c>
      <c r="O11" s="150">
        <v>11</v>
      </c>
      <c r="P11" s="116">
        <f t="shared" ref="P11:P19" si="3">IF(O11&lt;1,0,IF(O11&lt;2,50,IF(O11&lt;3,48,IF(O11&lt;4,46,IF(O11&lt;5,45,IF(O11&lt;6,44,IF(O11&lt;7,43,IF(O11&lt;8,42,IF(O11&lt;9,41,IF(O11&lt;10,40,IF(O11&lt;11,39,IF(O11&lt;12,38,IF(O11&lt;13,37,IF(O11&lt;14,36,IF(O11&lt;15,35,IF(O11&lt;16,34,IF(O11&lt;17,33,IF(O11&lt;18,32,IF(O11&lt;19,31,IF(O11&lt;20,30,IF(O11&lt;21,29,IF(O11&lt;22,28,IF(O11&lt;23,27,IF(O11&lt;24,26,IF(O11&lt;25,25,IF(O11&lt;26,24,IF(O11&lt;27,23,IF(O11&lt;28,22,IF(O11&lt;29,21,IF(O11&lt;30,20,IF(O11&lt;31,19,IF(O11&lt;32,18,IF(O11&lt;33,17,IF(O11&lt;34,16,IF(O11&lt;35,15,IF(O11&lt;36,14,IF(O11&lt;37,13,IF(O11&lt;38,12,IF(O11&lt;39,11,IF(O11&lt;40,10,IF(O11&lt;41,9,IF(O11&lt;42,8,IF(O11&lt;43,7,IF(O11&lt;44,6,IF(O11&lt;45,5,IF(O11&lt;46,4,IF(O11&lt;47,3,IF(O11&lt;48,2,IF(O11&lt;49,1,IF(O11&lt;50,0,))))))))))))))))))))))))))))))))))))))))))))))))))</f>
        <v>38</v>
      </c>
      <c r="Q11" s="150">
        <v>13</v>
      </c>
      <c r="R11" s="116">
        <f t="shared" ref="R11:R58" si="4">IF(Q11&lt;1,0,IF(Q11&lt;2,50,IF(Q11&lt;3,48,IF(Q11&lt;4,46,IF(Q11&lt;5,45,IF(Q11&lt;6,44,IF(Q11&lt;7,43,IF(Q11&lt;8,42,IF(Q11&lt;9,41,IF(Q11&lt;10,40,IF(Q11&lt;11,39,IF(Q11&lt;12,38,IF(Q11&lt;13,37,IF(Q11&lt;14,36,IF(Q11&lt;15,35,IF(Q11&lt;16,34,IF(Q11&lt;17,33,IF(Q11&lt;18,32,IF(Q11&lt;19,31,IF(Q11&lt;20,30,IF(Q11&lt;21,29,IF(Q11&lt;22,28,IF(Q11&lt;23,27,IF(Q11&lt;24,26,IF(Q11&lt;25,25,IF(Q11&lt;26,24,IF(Q11&lt;27,23,IF(Q11&lt;28,22,IF(Q11&lt;29,21,IF(Q11&lt;30,20,IF(Q11&lt;31,19,IF(Q11&lt;32,18,IF(Q11&lt;33,17,IF(Q11&lt;34,16,IF(Q11&lt;35,15,IF(Q11&lt;36,14,IF(Q11&lt;37,13,IF(Q11&lt;38,12,IF(Q11&lt;39,11,IF(Q11&lt;40,10,IF(Q11&lt;41,9,IF(Q11&lt;42,8,IF(Q11&lt;43,7,IF(Q11&lt;44,6,IF(Q11&lt;45,5,IF(Q11&lt;46,4,IF(Q11&lt;47,3,IF(Q11&lt;48,2,IF(Q11&lt;49,1,IF(Q11&lt;50,0,))))))))))))))))))))))))))))))))))))))))))))))))))</f>
        <v>36</v>
      </c>
      <c r="S11" s="142" t="s">
        <v>498</v>
      </c>
      <c r="T11" s="118">
        <v>35.5</v>
      </c>
      <c r="U11" s="142">
        <v>24</v>
      </c>
      <c r="V11" s="118">
        <f t="shared" ref="V11:V19" si="5">IF(U11&lt;1,0,IF(U11&lt;2,50,IF(U11&lt;3,48,IF(U11&lt;4,46,IF(U11&lt;5,45,IF(U11&lt;6,44,IF(U11&lt;7,43,IF(U11&lt;8,42,IF(U11&lt;9,41,IF(U11&lt;10,40,IF(U11&lt;11,39,IF(U11&lt;12,38,IF(U11&lt;13,37,IF(U11&lt;14,36,IF(U11&lt;15,35,IF(U11&lt;16,34,IF(U11&lt;17,33,IF(U11&lt;18,32,IF(U11&lt;19,31,IF(U11&lt;20,30,IF(U11&lt;21,29,IF(U11&lt;22,28,IF(U11&lt;23,27,IF(U11&lt;24,26,IF(U11&lt;25,25,IF(U11&lt;26,24,IF(U11&lt;27,23,IF(U11&lt;28,22,IF(U11&lt;29,21,IF(U11&lt;30,20,IF(U11&lt;31,19,IF(U11&lt;32,18,IF(U11&lt;33,17,IF(U11&lt;34,16,IF(U11&lt;35,15,IF(U11&lt;36,14,IF(U11&lt;37,13,IF(U11&lt;38,12,IF(U11&lt;39,11,IF(U11&lt;40,10,IF(U11&lt;41,9,IF(U11&lt;42,8,IF(U11&lt;43,7,IF(U11&lt;44,6,IF(U11&lt;45,5,IF(U11&lt;46,4,IF(U11&lt;47,3,IF(U11&lt;48,2,IF(U11&lt;49,1,IF(U11&lt;50,0,))))))))))))))))))))))))))))))))))))))))))))))))))</f>
        <v>25</v>
      </c>
      <c r="W11" s="119">
        <v>27</v>
      </c>
      <c r="X11" s="110">
        <f t="shared" ref="X11:X58" si="6">IF(W11&lt;1,0,IF(W11&lt;2,50,IF(W11&lt;3,48,IF(W11&lt;4,46,IF(W11&lt;5,45,IF(W11&lt;6,44,IF(W11&lt;7,43,IF(W11&lt;8,42,IF(W11&lt;9,41,IF(W11&lt;10,40,IF(W11&lt;11,39,IF(W11&lt;12,38,IF(W11&lt;13,37,IF(W11&lt;14,36,IF(W11&lt;15,35,IF(W11&lt;16,34,IF(W11&lt;17,33,IF(W11&lt;18,32,IF(W11&lt;19,31,IF(W11&lt;20,30,IF(W11&lt;21,29,IF(W11&lt;22,28,IF(W11&lt;23,27,IF(W11&lt;24,26,IF(W11&lt;25,25,IF(W11&lt;26,24,IF(W11&lt;27,23,IF(W11&lt;28,22,IF(W11&lt;29,21,IF(W11&lt;30,20,IF(W11&lt;31,19,IF(W11&lt;32,18,IF(W11&lt;33,17,IF(W11&lt;34,16,IF(W11&lt;35,15,IF(W11&lt;36,14,IF(W11&lt;37,13,IF(W11&lt;38,12,IF(W11&lt;39,11,IF(W11&lt;40,10,IF(W11&lt;41,9,IF(W11&lt;42,8,IF(W11&lt;43,7,IF(W11&lt;44,6,IF(W11&lt;45,5,IF(W11&lt;46,4,IF(W11&lt;47,3,IF(W11&lt;48,2,IF(W11&lt;49,1,IF(W11&lt;50,0,))))))))))))))))))))))))))))))))))))))))))))))))))</f>
        <v>22</v>
      </c>
      <c r="Y11" s="119">
        <v>24</v>
      </c>
      <c r="Z11" s="110">
        <f t="shared" ref="Z11:Z58" si="7">IF(Y11&lt;1,0,IF(Y11&lt;2,50,IF(Y11&lt;3,48,IF(Y11&lt;4,46,IF(Y11&lt;5,45,IF(Y11&lt;6,44,IF(Y11&lt;7,43,IF(Y11&lt;8,42,IF(Y11&lt;9,41,IF(Y11&lt;10,40,IF(Y11&lt;11,39,IF(Y11&lt;12,38,IF(Y11&lt;13,37,IF(Y11&lt;14,36,IF(Y11&lt;15,35,IF(Y11&lt;16,34,IF(Y11&lt;17,33,IF(Y11&lt;18,32,IF(Y11&lt;19,31,IF(Y11&lt;20,30,IF(Y11&lt;21,29,IF(Y11&lt;22,28,IF(Y11&lt;23,27,IF(Y11&lt;24,26,IF(Y11&lt;25,25,IF(Y11&lt;26,24,IF(Y11&lt;27,23,IF(Y11&lt;28,22,IF(Y11&lt;29,21,IF(Y11&lt;30,20,IF(Y11&lt;31,19,IF(Y11&lt;32,18,IF(Y11&lt;33,17,IF(Y11&lt;34,16,IF(Y11&lt;35,15,IF(Y11&lt;36,14,IF(Y11&lt;37,13,IF(Y11&lt;38,12,IF(Y11&lt;39,11,IF(Y11&lt;40,10,IF(Y11&lt;41,9,IF(Y11&lt;42,8,IF(Y11&lt;43,7,IF(Y11&lt;44,6,IF(Y11&lt;45,5,IF(Y11&lt;46,4,IF(Y11&lt;47,3,IF(Y11&lt;48,2,IF(Y11&lt;49,1,IF(Y11&lt;50,0,))))))))))))))))))))))))))))))))))))))))))))))))))</f>
        <v>25</v>
      </c>
      <c r="AA11" s="141"/>
      <c r="AB11" s="209">
        <f t="shared" ref="AB11:AB58" si="8">IF(AA11&lt;1,0,IF(AA11&lt;2,50,IF(AA11&lt;3,48,IF(AA11&lt;4,46,IF(AA11&lt;5,45,IF(AA11&lt;6,44,IF(AA11&lt;7,43,IF(AA11&lt;8,42,IF(AA11&lt;9,41,IF(AA11&lt;10,40,IF(AA11&lt;11,39,IF(AA11&lt;12,38,IF(AA11&lt;13,37,IF(AA11&lt;14,36,IF(AA11&lt;15,35,IF(AA11&lt;16,34,IF(AA11&lt;17,33,IF(AA11&lt;18,32,IF(AA11&lt;19,31,IF(AA11&lt;20,30,IF(AA11&lt;21,29,IF(AA11&lt;22,28,IF(AA11&lt;23,27,IF(AA11&lt;24,26,IF(AA11&lt;25,25,IF(AA11&lt;26,24,IF(AA11&lt;27,23,IF(AA11&lt;28,22,IF(AA11&lt;29,21,IF(AA11&lt;30,20,IF(AA11&lt;31,19,IF(AA11&lt;32,18,IF(AA11&lt;33,17,IF(AA11&lt;34,16,IF(AA11&lt;35,15,IF(AA11&lt;36,14,IF(AA11&lt;37,13,IF(AA11&lt;38,12,IF(AA11&lt;39,11,IF(AA11&lt;40,10,IF(AA11&lt;41,9,IF(AA11&lt;42,8,IF(AA11&lt;43,7,IF(AA11&lt;44,6,IF(AA11&lt;45,5,IF(AA11&lt;46,4,IF(AA11&lt;47,3,IF(AA11&lt;48,2,IF(AA11&lt;49,1,IF(AA11&lt;50,0,))))))))))))))))))))))))))))))))))))))))))))))))))</f>
        <v>0</v>
      </c>
      <c r="AC11" s="141"/>
      <c r="AD11" s="209">
        <f t="shared" ref="AD11:AD58" si="9">IF(AC11&lt;1,0,IF(AC11&lt;2,50,IF(AC11&lt;3,48,IF(AC11&lt;4,46,IF(AC11&lt;5,45,IF(AC11&lt;6,44,IF(AC11&lt;7,43,IF(AC11&lt;8,42,IF(AC11&lt;9,41,IF(AC11&lt;10,40,IF(AC11&lt;11,39,IF(AC11&lt;12,38,IF(AC11&lt;13,37,IF(AC11&lt;14,36,IF(AC11&lt;15,35,IF(AC11&lt;16,34,IF(AC11&lt;17,33,IF(AC11&lt;18,32,IF(AC11&lt;19,31,IF(AC11&lt;20,30,IF(AC11&lt;21,29,IF(AC11&lt;22,28,IF(AC11&lt;23,27,IF(AC11&lt;24,26,IF(AC11&lt;25,25,IF(AC11&lt;26,24,IF(AC11&lt;27,23,IF(AC11&lt;28,22,IF(AC11&lt;29,21,IF(AC11&lt;30,20,IF(AC11&lt;31,19,IF(AC11&lt;32,18,IF(AC11&lt;33,17,IF(AC11&lt;34,16,IF(AC11&lt;35,15,IF(AC11&lt;36,14,IF(AC11&lt;37,13,IF(AC11&lt;38,12,IF(AC11&lt;39,11,IF(AC11&lt;40,10,IF(AC11&lt;41,9,IF(AC11&lt;42,8,IF(AC11&lt;43,7,IF(AC11&lt;44,6,IF(AC11&lt;45,5,IF(AC11&lt;46,4,IF(AC11&lt;47,3,IF(AC11&lt;48,2,IF(AC11&lt;49,1,IF(AC11&lt;50,0,))))))))))))))))))))))))))))))))))))))))))))))))))</f>
        <v>0</v>
      </c>
      <c r="AE11" s="143" t="s">
        <v>501</v>
      </c>
      <c r="AF11" s="114">
        <v>27.5</v>
      </c>
      <c r="AG11" s="143">
        <v>15</v>
      </c>
      <c r="AH11" s="114">
        <f>IF(AG11&lt;1,0,IF(AG11&lt;2,50,IF(AG11&lt;3,48,IF(AG11&lt;4,46,IF(AG11&lt;5,45,IF(AG11&lt;6,44,IF(AG11&lt;7,43,IF(AG11&lt;8,42,IF(AG11&lt;9,41,IF(AG11&lt;10,40,IF(AG11&lt;11,39,IF(AG11&lt;12,38,IF(AG11&lt;13,37,IF(AG11&lt;14,36,IF(AG11&lt;15,35,IF(AG11&lt;16,34,IF(AG11&lt;17,33,IF(AG11&lt;18,32,IF(AG11&lt;19,31,IF(AG11&lt;20,30,IF(AG11&lt;21,29,IF(AG11&lt;22,28,IF(AG11&lt;23,27,IF(AG11&lt;24,26,IF(AG11&lt;25,25,IF(AG11&lt;26,24,IF(AG11&lt;27,23,IF(AG11&lt;28,22,IF(AG11&lt;29,21,IF(AG11&lt;30,20,IF(AG11&lt;31,19,IF(AG11&lt;32,18,IF(AG11&lt;33,17,IF(AG11&lt;34,16,IF(AG11&lt;35,15,IF(AG11&lt;36,14,IF(AG11&lt;37,13,IF(AG11&lt;38,12,IF(AG11&lt;39,11,IF(AG11&lt;40,10,IF(AG11&lt;41,9,IF(AG11&lt;42,8,IF(AG11&lt;43,7,IF(AG11&lt;44,6,IF(AG11&lt;45,5,IF(AG11&lt;46,4,IF(AG11&lt;47,3,IF(AG11&lt;48,2,IF(AG11&lt;49,1,IF(AG11&lt;50,0,))))))))))))))))))))))))))))))))))))))))))))))))))</f>
        <v>34</v>
      </c>
      <c r="AI11" s="149">
        <v>25</v>
      </c>
      <c r="AJ11" s="116">
        <f t="shared" ref="AJ11:AJ18" si="10">IF(AI11&lt;1,0,IF(AI11&lt;2,50,IF(AI11&lt;3,48,IF(AI11&lt;4,46,IF(AI11&lt;5,45,IF(AI11&lt;6,44,IF(AI11&lt;7,43,IF(AI11&lt;8,42,IF(AI11&lt;9,41,IF(AI11&lt;10,40,IF(AI11&lt;11,39,IF(AI11&lt;12,38,IF(AI11&lt;13,37,IF(AI11&lt;14,36,IF(AI11&lt;15,35,IF(AI11&lt;16,34,IF(AI11&lt;17,33,IF(AI11&lt;18,32,IF(AI11&lt;19,31,IF(AI11&lt;20,30,IF(AI11&lt;21,29,IF(AI11&lt;22,28,IF(AI11&lt;23,27,IF(AI11&lt;24,26,IF(AI11&lt;25,25,IF(AI11&lt;26,24,IF(AI11&lt;27,23,IF(AI11&lt;28,22,IF(AI11&lt;29,21,IF(AI11&lt;30,20,IF(AI11&lt;31,19,IF(AI11&lt;32,18,IF(AI11&lt;33,17,IF(AI11&lt;34,16,IF(AI11&lt;35,15,IF(AI11&lt;36,14,IF(AI11&lt;37,13,IF(AI11&lt;38,12,IF(AI11&lt;39,11,IF(AI11&lt;40,10,IF(AI11&lt;41,9,IF(AI11&lt;42,8,IF(AI11&lt;43,7,IF(AI11&lt;44,6,IF(AI11&lt;45,5,IF(AI11&lt;46,4,IF(AI11&lt;47,3,IF(AI11&lt;48,2,IF(AI11&lt;49,1,IF(AI11&lt;50,0,))))))))))))))))))))))))))))))))))))))))))))))))))</f>
        <v>24</v>
      </c>
      <c r="AK11" s="149">
        <v>17</v>
      </c>
      <c r="AL11" s="116">
        <f t="shared" ref="AL11:AL18" si="11">IF(AK11&lt;1,0,IF(AK11&lt;2,50,IF(AK11&lt;3,48,IF(AK11&lt;4,46,IF(AK11&lt;5,45,IF(AK11&lt;6,44,IF(AK11&lt;7,43,IF(AK11&lt;8,42,IF(AK11&lt;9,41,IF(AK11&lt;10,40,IF(AK11&lt;11,39,IF(AK11&lt;12,38,IF(AK11&lt;13,37,IF(AK11&lt;14,36,IF(AK11&lt;15,35,IF(AK11&lt;16,34,IF(AK11&lt;17,33,IF(AK11&lt;18,32,IF(AK11&lt;19,31,IF(AK11&lt;20,30,IF(AK11&lt;21,29,IF(AK11&lt;22,28,IF(AK11&lt;23,27,IF(AK11&lt;24,26,IF(AK11&lt;25,25,IF(AK11&lt;26,24,IF(AK11&lt;27,23,IF(AK11&lt;28,22,IF(AK11&lt;29,21,IF(AK11&lt;30,20,IF(AK11&lt;31,19,IF(AK11&lt;32,18,IF(AK11&lt;33,17,IF(AK11&lt;34,16,IF(AK11&lt;35,15,IF(AK11&lt;36,14,IF(AK11&lt;37,13,IF(AK11&lt;38,12,IF(AK11&lt;39,11,IF(AK11&lt;40,10,IF(AK11&lt;41,9,IF(AK11&lt;42,8,IF(AK11&lt;43,7,IF(AK11&lt;44,6,IF(AK11&lt;45,5,IF(AK11&lt;46,4,IF(AK11&lt;47,3,IF(AK11&lt;48,2,IF(AK11&lt;49,1,IF(AK11&lt;50,0,))))))))))))))))))))))))))))))))))))))))))))))))))</f>
        <v>32</v>
      </c>
      <c r="AM11" s="211">
        <f>D11+N11+P11+R11+T11+V11+X11+Z11+AF11+AH11+AJ11+AL11</f>
        <v>368</v>
      </c>
      <c r="AN11" s="139">
        <f t="shared" ref="AN11:AN58" si="12">AM11</f>
        <v>368</v>
      </c>
      <c r="AO11" s="140">
        <f t="shared" ref="AO11:AO58" si="13">IF(ISNUMBER(AN11),RANK(AN11,$AN$11:$AN$58,0),"")</f>
        <v>20</v>
      </c>
      <c r="AP11" s="145">
        <v>5</v>
      </c>
    </row>
    <row r="12" spans="1:42" ht="21" customHeight="1" x14ac:dyDescent="0.25">
      <c r="A12" s="73">
        <v>2</v>
      </c>
      <c r="B12" s="145">
        <v>7</v>
      </c>
      <c r="C12" s="144" t="s">
        <v>485</v>
      </c>
      <c r="D12" s="110">
        <v>29.5</v>
      </c>
      <c r="E12" s="119" t="s">
        <v>492</v>
      </c>
      <c r="F12" s="110">
        <v>31.5</v>
      </c>
      <c r="G12" s="141">
        <v>26</v>
      </c>
      <c r="H12" s="112">
        <f t="shared" si="0"/>
        <v>23</v>
      </c>
      <c r="I12" s="141">
        <v>35</v>
      </c>
      <c r="J12" s="209">
        <f t="shared" si="1"/>
        <v>14</v>
      </c>
      <c r="K12" s="143"/>
      <c r="L12" s="203">
        <f>IF(K12&lt;1,0,IF(K12&lt;2,50,IF(K12&lt;3,48,IF(K12&lt;4,46,IF(K12&lt;5,45,IF(K12&lt;6,44,IF(K12&lt;7,43,IF(K12&lt;8,42,IF(K12&lt;9,41,IF(K12&lt;10,40,IF(K12&lt;11,39,IF(K12&lt;12,38,IF(K12&lt;13,37,IF(K12&lt;14,36,IF(K12&lt;15,35,IF(K12&lt;16,34,IF(K12&lt;17,33,IF(K12&lt;18,32,IF(K12&lt;19,31,IF(K12&lt;20,30,IF(K12&lt;21,29,IF(K12&lt;22,28,IF(K12&lt;23,27,IF(K12&lt;24,26,IF(K12&lt;25,25,IF(K12&lt;26,24,IF(K12&lt;27,23,IF(K12&lt;28,22,IF(K12&lt;29,21,IF(K12&lt;30,20,IF(K12&lt;31,19,IF(K12&lt;32,18,IF(K12&lt;33,17,IF(K12&lt;34,16,IF(K12&lt;35,15,IF(K12&lt;36,14,IF(K12&lt;37,13,IF(K12&lt;38,12,IF(K12&lt;39,11,IF(K12&lt;40,10,IF(K12&lt;41,9,IF(K12&lt;42,8,IF(K12&lt;43,7,IF(K12&lt;44,6,IF(K12&lt;45,5,IF(K12&lt;46,4,IF(K12&lt;47,3,IF(K12&lt;48,2,IF(K12&lt;49,1,IF(K12&lt;50,0,))))))))))))))))))))))))))))))))))))))))))))))))))</f>
        <v>0</v>
      </c>
      <c r="M12" s="143">
        <v>18</v>
      </c>
      <c r="N12" s="114">
        <f t="shared" si="2"/>
        <v>31</v>
      </c>
      <c r="O12" s="150"/>
      <c r="P12" s="204">
        <f t="shared" si="3"/>
        <v>0</v>
      </c>
      <c r="Q12" s="150"/>
      <c r="R12" s="204">
        <f t="shared" si="4"/>
        <v>0</v>
      </c>
      <c r="S12" s="142">
        <v>32</v>
      </c>
      <c r="T12" s="118">
        <f t="shared" ref="T12:T29" si="14">IF(S12&lt;1,0,IF(S12&lt;2,50,IF(S12&lt;3,48,IF(S12&lt;4,46,IF(S12&lt;5,45,IF(S12&lt;6,44,IF(S12&lt;7,43,IF(S12&lt;8,42,IF(S12&lt;9,41,IF(S12&lt;10,40,IF(S12&lt;11,39,IF(S12&lt;12,38,IF(S12&lt;13,37,IF(S12&lt;14,36,IF(S12&lt;15,35,IF(S12&lt;16,34,IF(S12&lt;17,33,IF(S12&lt;18,32,IF(S12&lt;19,31,IF(S12&lt;20,30,IF(S12&lt;21,29,IF(S12&lt;22,28,IF(S12&lt;23,27,IF(S12&lt;24,26,IF(S12&lt;25,25,IF(S12&lt;26,24,IF(S12&lt;27,23,IF(S12&lt;28,22,IF(S12&lt;29,21,IF(S12&lt;30,20,IF(S12&lt;31,19,IF(S12&lt;32,18,IF(S12&lt;33,17,IF(S12&lt;34,16,IF(S12&lt;35,15,IF(S12&lt;36,14,IF(S12&lt;37,13,IF(S12&lt;38,12,IF(S12&lt;39,11,IF(S12&lt;40,10,IF(S12&lt;41,9,IF(S12&lt;42,8,IF(S12&lt;43,7,IF(S12&lt;44,6,IF(S12&lt;45,5,IF(S12&lt;46,4,IF(S12&lt;47,3,IF(S12&lt;48,2,IF(S12&lt;49,1,IF(S12&lt;50,0,))))))))))))))))))))))))))))))))))))))))))))))))))</f>
        <v>17</v>
      </c>
      <c r="U12" s="142">
        <v>27</v>
      </c>
      <c r="V12" s="118">
        <f t="shared" si="5"/>
        <v>22</v>
      </c>
      <c r="W12" s="119">
        <v>21</v>
      </c>
      <c r="X12" s="110">
        <f t="shared" si="6"/>
        <v>28</v>
      </c>
      <c r="Y12" s="119">
        <v>10</v>
      </c>
      <c r="Z12" s="110">
        <f t="shared" si="7"/>
        <v>39</v>
      </c>
      <c r="AA12" s="147"/>
      <c r="AB12" s="209">
        <f t="shared" si="8"/>
        <v>0</v>
      </c>
      <c r="AC12" s="147"/>
      <c r="AD12" s="209">
        <f t="shared" si="9"/>
        <v>0</v>
      </c>
      <c r="AE12" s="148">
        <v>29</v>
      </c>
      <c r="AF12" s="114">
        <f t="shared" ref="AF12:AF46" si="15">IF(AE12&lt;1,0,IF(AE12&lt;2,50,IF(AE12&lt;3,48,IF(AE12&lt;4,46,IF(AE12&lt;5,45,IF(AE12&lt;6,44,IF(AE12&lt;7,43,IF(AE12&lt;8,42,IF(AE12&lt;9,41,IF(AE12&lt;10,40,IF(AE12&lt;11,39,IF(AE12&lt;12,38,IF(AE12&lt;13,37,IF(AE12&lt;14,36,IF(AE12&lt;15,35,IF(AE12&lt;16,34,IF(AE12&lt;17,33,IF(AE12&lt;18,32,IF(AE12&lt;19,31,IF(AE12&lt;20,30,IF(AE12&lt;21,29,IF(AE12&lt;22,28,IF(AE12&lt;23,27,IF(AE12&lt;24,26,IF(AE12&lt;25,25,IF(AE12&lt;26,24,IF(AE12&lt;27,23,IF(AE12&lt;28,22,IF(AE12&lt;29,21,IF(AE12&lt;30,20,IF(AE12&lt;31,19,IF(AE12&lt;32,18,IF(AE12&lt;33,17,IF(AE12&lt;34,16,IF(AE12&lt;35,15,IF(AE12&lt;36,14,IF(AE12&lt;37,13,IF(AE12&lt;38,12,IF(AE12&lt;39,11,IF(AE12&lt;40,10,IF(AE12&lt;41,9,IF(AE12&lt;42,8,IF(AE12&lt;43,7,IF(AE12&lt;44,6,IF(AE12&lt;45,5,IF(AE12&lt;46,4,IF(AE12&lt;47,3,IF(AE12&lt;48,2,IF(AE12&lt;49,1,IF(AE12&lt;50,0,))))))))))))))))))))))))))))))))))))))))))))))))))</f>
        <v>20</v>
      </c>
      <c r="AG12" s="148" t="s">
        <v>504</v>
      </c>
      <c r="AH12" s="114">
        <v>14.5</v>
      </c>
      <c r="AI12" s="150">
        <v>26</v>
      </c>
      <c r="AJ12" s="116">
        <f t="shared" si="10"/>
        <v>23</v>
      </c>
      <c r="AK12" s="150">
        <v>16</v>
      </c>
      <c r="AL12" s="116">
        <f t="shared" si="11"/>
        <v>33</v>
      </c>
      <c r="AM12" s="211">
        <f>D12+F12+H12+N12+T12+V12+X12+Z12+AF12+AH12+AJ12+AL12</f>
        <v>311.5</v>
      </c>
      <c r="AN12" s="139">
        <f t="shared" si="12"/>
        <v>311.5</v>
      </c>
      <c r="AO12" s="140">
        <f t="shared" si="13"/>
        <v>27</v>
      </c>
      <c r="AP12" s="145">
        <v>7</v>
      </c>
    </row>
    <row r="13" spans="1:42" ht="21" customHeight="1" x14ac:dyDescent="0.25">
      <c r="A13" s="73">
        <v>3</v>
      </c>
      <c r="B13" s="145">
        <v>9</v>
      </c>
      <c r="C13" s="144">
        <v>7</v>
      </c>
      <c r="D13" s="110">
        <f t="shared" ref="D13:D26" si="16">IF(C13&lt;1,0,IF(C13&lt;2,50,IF(C13&lt;3,48,IF(C13&lt;4,46,IF(C13&lt;5,45,IF(C13&lt;6,44,IF(C13&lt;7,43,IF(C13&lt;8,42,IF(C13&lt;9,41,IF(C13&lt;10,40,IF(C13&lt;11,39,IF(C13&lt;12,38,IF(C13&lt;13,37,IF(C13&lt;14,36,IF(C13&lt;15,35,IF(C13&lt;16,34,IF(C13&lt;17,33,IF(C13&lt;18,32,IF(C13&lt;19,31,IF(C13&lt;20,30,IF(C13&lt;21,29,IF(C13&lt;22,28,IF(C13&lt;23,27,IF(C13&lt;24,26,IF(C13&lt;25,25,IF(C13&lt;26,24,IF(C13&lt;27,23,IF(C13&lt;28,22,IF(C13&lt;29,21,IF(C13&lt;30,20,IF(C13&lt;31,19,IF(C13&lt;32,18,IF(C13&lt;33,17,IF(C13&lt;34,16,IF(C13&lt;35,15,IF(C13&lt;36,14,IF(C13&lt;37,13,IF(C13&lt;38,12,IF(C13&lt;39,11,IF(C13&lt;40,10,IF(C13&lt;41,9,IF(C13&lt;42,8,IF(C13&lt;43,7,IF(C13&lt;44,6,IF(C13&lt;45,5,IF(C13&lt;46,4,IF(C13&lt;47,3,IF(C13&lt;48,2,IF(C13&lt;49,1,IF(C13&lt;50,0,))))))))))))))))))))))))))))))))))))))))))))))))))</f>
        <v>42</v>
      </c>
      <c r="E13" s="178" t="s">
        <v>496</v>
      </c>
      <c r="F13" s="110">
        <v>44.5</v>
      </c>
      <c r="G13" s="141">
        <v>1</v>
      </c>
      <c r="H13" s="112">
        <f t="shared" si="0"/>
        <v>50</v>
      </c>
      <c r="I13" s="141">
        <v>3</v>
      </c>
      <c r="J13" s="112">
        <f t="shared" si="1"/>
        <v>46</v>
      </c>
      <c r="K13" s="179" t="s">
        <v>497</v>
      </c>
      <c r="L13" s="114">
        <v>47</v>
      </c>
      <c r="M13" s="143">
        <v>7</v>
      </c>
      <c r="N13" s="203">
        <f t="shared" si="2"/>
        <v>42</v>
      </c>
      <c r="O13" s="150">
        <v>4</v>
      </c>
      <c r="P13" s="116">
        <f t="shared" si="3"/>
        <v>45</v>
      </c>
      <c r="Q13" s="150">
        <v>3</v>
      </c>
      <c r="R13" s="116">
        <f t="shared" si="4"/>
        <v>46</v>
      </c>
      <c r="S13" s="142">
        <v>5</v>
      </c>
      <c r="T13" s="118">
        <f t="shared" si="14"/>
        <v>44</v>
      </c>
      <c r="U13" s="142">
        <v>1</v>
      </c>
      <c r="V13" s="118">
        <f t="shared" si="5"/>
        <v>50</v>
      </c>
      <c r="W13" s="119">
        <v>13</v>
      </c>
      <c r="X13" s="206">
        <f t="shared" si="6"/>
        <v>36</v>
      </c>
      <c r="Y13" s="119">
        <v>17</v>
      </c>
      <c r="Z13" s="206">
        <f t="shared" si="7"/>
        <v>32</v>
      </c>
      <c r="AA13" s="147"/>
      <c r="AB13" s="209">
        <f t="shared" si="8"/>
        <v>0</v>
      </c>
      <c r="AC13" s="147"/>
      <c r="AD13" s="209">
        <f t="shared" si="9"/>
        <v>0</v>
      </c>
      <c r="AE13" s="148">
        <v>3</v>
      </c>
      <c r="AF13" s="114">
        <f t="shared" si="15"/>
        <v>46</v>
      </c>
      <c r="AG13" s="148">
        <v>3</v>
      </c>
      <c r="AH13" s="114">
        <f t="shared" ref="AH13:AH28" si="17">IF(AG13&lt;1,0,IF(AG13&lt;2,50,IF(AG13&lt;3,48,IF(AG13&lt;4,46,IF(AG13&lt;5,45,IF(AG13&lt;6,44,IF(AG13&lt;7,43,IF(AG13&lt;8,42,IF(AG13&lt;9,41,IF(AG13&lt;10,40,IF(AG13&lt;11,39,IF(AG13&lt;12,38,IF(AG13&lt;13,37,IF(AG13&lt;14,36,IF(AG13&lt;15,35,IF(AG13&lt;16,34,IF(AG13&lt;17,33,IF(AG13&lt;18,32,IF(AG13&lt;19,31,IF(AG13&lt;20,30,IF(AG13&lt;21,29,IF(AG13&lt;22,28,IF(AG13&lt;23,27,IF(AG13&lt;24,26,IF(AG13&lt;25,25,IF(AG13&lt;26,24,IF(AG13&lt;27,23,IF(AG13&lt;28,22,IF(AG13&lt;29,21,IF(AG13&lt;30,20,IF(AG13&lt;31,19,IF(AG13&lt;32,18,IF(AG13&lt;33,17,IF(AG13&lt;34,16,IF(AG13&lt;35,15,IF(AG13&lt;36,14,IF(AG13&lt;37,13,IF(AG13&lt;38,12,IF(AG13&lt;39,11,IF(AG13&lt;40,10,IF(AG13&lt;41,9,IF(AG13&lt;42,8,IF(AG13&lt;43,7,IF(AG13&lt;44,6,IF(AG13&lt;45,5,IF(AG13&lt;46,4,IF(AG13&lt;47,3,IF(AG13&lt;48,2,IF(AG13&lt;49,1,IF(AG13&lt;50,0,))))))))))))))))))))))))))))))))))))))))))))))))))</f>
        <v>46</v>
      </c>
      <c r="AI13" s="150">
        <v>2</v>
      </c>
      <c r="AJ13" s="116">
        <f t="shared" si="10"/>
        <v>48</v>
      </c>
      <c r="AK13" s="150">
        <v>11</v>
      </c>
      <c r="AL13" s="204">
        <f t="shared" si="11"/>
        <v>38</v>
      </c>
      <c r="AM13" s="211">
        <f>D13+F13+H13+J13+L13+P13+R13+T13+V13+AF13+AH13+AJ13</f>
        <v>554.5</v>
      </c>
      <c r="AN13" s="139">
        <f t="shared" si="12"/>
        <v>554.5</v>
      </c>
      <c r="AO13" s="140">
        <f t="shared" si="13"/>
        <v>1</v>
      </c>
      <c r="AP13" s="145">
        <v>9</v>
      </c>
    </row>
    <row r="14" spans="1:42" ht="21" customHeight="1" x14ac:dyDescent="0.25">
      <c r="A14" s="73">
        <v>4</v>
      </c>
      <c r="B14" s="145">
        <v>10</v>
      </c>
      <c r="C14" s="144">
        <v>17</v>
      </c>
      <c r="D14" s="110">
        <f t="shared" si="16"/>
        <v>32</v>
      </c>
      <c r="E14" s="119" t="s">
        <v>490</v>
      </c>
      <c r="F14" s="110">
        <v>18</v>
      </c>
      <c r="G14" s="141">
        <v>25</v>
      </c>
      <c r="H14" s="112">
        <f t="shared" si="0"/>
        <v>24</v>
      </c>
      <c r="I14" s="141">
        <v>41</v>
      </c>
      <c r="J14" s="209">
        <f t="shared" si="1"/>
        <v>8</v>
      </c>
      <c r="K14" s="143">
        <v>15</v>
      </c>
      <c r="L14" s="114">
        <f t="shared" ref="L14:L28" si="18">IF(K14&lt;1,0,IF(K14&lt;2,50,IF(K14&lt;3,48,IF(K14&lt;4,46,IF(K14&lt;5,45,IF(K14&lt;6,44,IF(K14&lt;7,43,IF(K14&lt;8,42,IF(K14&lt;9,41,IF(K14&lt;10,40,IF(K14&lt;11,39,IF(K14&lt;12,38,IF(K14&lt;13,37,IF(K14&lt;14,36,IF(K14&lt;15,35,IF(K14&lt;16,34,IF(K14&lt;17,33,IF(K14&lt;18,32,IF(K14&lt;19,31,IF(K14&lt;20,30,IF(K14&lt;21,29,IF(K14&lt;22,28,IF(K14&lt;23,27,IF(K14&lt;24,26,IF(K14&lt;25,25,IF(K14&lt;26,24,IF(K14&lt;27,23,IF(K14&lt;28,22,IF(K14&lt;29,21,IF(K14&lt;30,20,IF(K14&lt;31,19,IF(K14&lt;32,18,IF(K14&lt;33,17,IF(K14&lt;34,16,IF(K14&lt;35,15,IF(K14&lt;36,14,IF(K14&lt;37,13,IF(K14&lt;38,12,IF(K14&lt;39,11,IF(K14&lt;40,10,IF(K14&lt;41,9,IF(K14&lt;42,8,IF(K14&lt;43,7,IF(K14&lt;44,6,IF(K14&lt;45,5,IF(K14&lt;46,4,IF(K14&lt;47,3,IF(K14&lt;48,2,IF(K14&lt;49,1,IF(K14&lt;50,0,))))))))))))))))))))))))))))))))))))))))))))))))))</f>
        <v>34</v>
      </c>
      <c r="M14" s="143">
        <v>31</v>
      </c>
      <c r="N14" s="114">
        <f t="shared" si="2"/>
        <v>18</v>
      </c>
      <c r="O14" s="150"/>
      <c r="P14" s="204">
        <f t="shared" si="3"/>
        <v>0</v>
      </c>
      <c r="Q14" s="150"/>
      <c r="R14" s="204">
        <f t="shared" si="4"/>
        <v>0</v>
      </c>
      <c r="S14" s="142">
        <v>15</v>
      </c>
      <c r="T14" s="118">
        <f t="shared" si="14"/>
        <v>34</v>
      </c>
      <c r="U14" s="142">
        <v>21</v>
      </c>
      <c r="V14" s="118">
        <f t="shared" si="5"/>
        <v>28</v>
      </c>
      <c r="W14" s="119">
        <v>12</v>
      </c>
      <c r="X14" s="110">
        <f t="shared" si="6"/>
        <v>37</v>
      </c>
      <c r="Y14" s="119">
        <v>19</v>
      </c>
      <c r="Z14" s="110">
        <f t="shared" si="7"/>
        <v>30</v>
      </c>
      <c r="AA14" s="147"/>
      <c r="AB14" s="209">
        <f t="shared" si="8"/>
        <v>0</v>
      </c>
      <c r="AC14" s="147"/>
      <c r="AD14" s="209">
        <f t="shared" si="9"/>
        <v>0</v>
      </c>
      <c r="AE14" s="148">
        <v>37</v>
      </c>
      <c r="AF14" s="114">
        <f t="shared" si="15"/>
        <v>12</v>
      </c>
      <c r="AG14" s="148">
        <v>38</v>
      </c>
      <c r="AH14" s="203">
        <f t="shared" si="17"/>
        <v>11</v>
      </c>
      <c r="AI14" s="150">
        <v>16</v>
      </c>
      <c r="AJ14" s="116">
        <f t="shared" si="10"/>
        <v>33</v>
      </c>
      <c r="AK14" s="150">
        <v>4</v>
      </c>
      <c r="AL14" s="116">
        <f t="shared" si="11"/>
        <v>45</v>
      </c>
      <c r="AM14" s="211">
        <f>D14+F14+H14+L14+N14+T14+V14+X14+Z14+AF14+AJ14+AL14</f>
        <v>345</v>
      </c>
      <c r="AN14" s="139">
        <f t="shared" si="12"/>
        <v>345</v>
      </c>
      <c r="AO14" s="140">
        <f t="shared" si="13"/>
        <v>23</v>
      </c>
      <c r="AP14" s="145">
        <v>10</v>
      </c>
    </row>
    <row r="15" spans="1:42" ht="21" customHeight="1" x14ac:dyDescent="0.25">
      <c r="A15" s="73">
        <v>5</v>
      </c>
      <c r="B15" s="145">
        <v>11</v>
      </c>
      <c r="C15" s="144">
        <v>24</v>
      </c>
      <c r="D15" s="110">
        <f t="shared" si="16"/>
        <v>25</v>
      </c>
      <c r="E15" s="119">
        <v>36</v>
      </c>
      <c r="F15" s="110">
        <f>IF(E15&lt;1,0,IF(E15&lt;2,50,IF(E15&lt;3,48,IF(E15&lt;4,46,IF(E15&lt;5,45,IF(E15&lt;6,44,IF(E15&lt;7,43,IF(E15&lt;8,42,IF(E15&lt;9,41,IF(E15&lt;10,40,IF(E15&lt;11,39,IF(E15&lt;12,38,IF(E15&lt;13,37,IF(E15&lt;14,36,IF(E15&lt;15,35,IF(E15&lt;16,34,IF(E15&lt;17,33,IF(E15&lt;18,32,IF(E15&lt;19,31,IF(E15&lt;20,30,IF(E15&lt;21,29,IF(E15&lt;22,28,IF(E15&lt;23,27,IF(E15&lt;24,26,IF(E15&lt;25,25,IF(E15&lt;26,24,IF(E15&lt;27,23,IF(E15&lt;28,22,IF(E15&lt;29,21,IF(E15&lt;30,20,IF(E15&lt;31,19,IF(E15&lt;32,18,IF(E15&lt;33,17,IF(E15&lt;34,16,IF(E15&lt;35,15,IF(E15&lt;36,14,IF(E15&lt;37,13,IF(E15&lt;38,12,IF(E15&lt;39,11,IF(E15&lt;40,10,IF(E15&lt;41,9,IF(E15&lt;42,8,IF(E15&lt;43,7,IF(E15&lt;44,6,IF(E15&lt;45,5,IF(E15&lt;46,4,IF(E15&lt;47,3,IF(E15&lt;48,2,IF(E15&lt;49,1,IF(E15&lt;50,0,))))))))))))))))))))))))))))))))))))))))))))))))))</f>
        <v>13</v>
      </c>
      <c r="G15" s="141">
        <v>19</v>
      </c>
      <c r="H15" s="112">
        <f t="shared" si="0"/>
        <v>30</v>
      </c>
      <c r="I15" s="141">
        <v>11</v>
      </c>
      <c r="J15" s="112">
        <f t="shared" si="1"/>
        <v>38</v>
      </c>
      <c r="K15" s="143">
        <v>10</v>
      </c>
      <c r="L15" s="114">
        <f t="shared" si="18"/>
        <v>39</v>
      </c>
      <c r="M15" s="143">
        <v>5</v>
      </c>
      <c r="N15" s="114">
        <f t="shared" si="2"/>
        <v>44</v>
      </c>
      <c r="O15" s="150"/>
      <c r="P15" s="204">
        <f t="shared" si="3"/>
        <v>0</v>
      </c>
      <c r="Q15" s="150"/>
      <c r="R15" s="204">
        <f t="shared" si="4"/>
        <v>0</v>
      </c>
      <c r="S15" s="142"/>
      <c r="T15" s="118">
        <f t="shared" si="14"/>
        <v>0</v>
      </c>
      <c r="U15" s="142">
        <v>17</v>
      </c>
      <c r="V15" s="118">
        <f t="shared" si="5"/>
        <v>32</v>
      </c>
      <c r="W15" s="119"/>
      <c r="X15" s="110">
        <f t="shared" si="6"/>
        <v>0</v>
      </c>
      <c r="Y15" s="119">
        <v>11</v>
      </c>
      <c r="Z15" s="110">
        <f t="shared" si="7"/>
        <v>38</v>
      </c>
      <c r="AA15" s="147"/>
      <c r="AB15" s="209">
        <f t="shared" si="8"/>
        <v>0</v>
      </c>
      <c r="AC15" s="147"/>
      <c r="AD15" s="209">
        <f t="shared" si="9"/>
        <v>0</v>
      </c>
      <c r="AE15" s="148">
        <v>12</v>
      </c>
      <c r="AF15" s="114">
        <f t="shared" si="15"/>
        <v>37</v>
      </c>
      <c r="AG15" s="148">
        <v>9</v>
      </c>
      <c r="AH15" s="114">
        <f t="shared" si="17"/>
        <v>40</v>
      </c>
      <c r="AI15" s="150"/>
      <c r="AJ15" s="204">
        <f t="shared" si="10"/>
        <v>0</v>
      </c>
      <c r="AK15" s="150"/>
      <c r="AL15" s="204">
        <f t="shared" si="11"/>
        <v>0</v>
      </c>
      <c r="AM15" s="211">
        <f>D15+F15+H15+J15+L15+N15+T15+V15+X15+Z15+AF15+AH15</f>
        <v>336</v>
      </c>
      <c r="AN15" s="139">
        <f t="shared" si="12"/>
        <v>336</v>
      </c>
      <c r="AO15" s="140">
        <f t="shared" si="13"/>
        <v>24</v>
      </c>
      <c r="AP15" s="145">
        <v>11</v>
      </c>
    </row>
    <row r="16" spans="1:42" ht="21" customHeight="1" x14ac:dyDescent="0.25">
      <c r="A16" s="73">
        <v>6</v>
      </c>
      <c r="B16" s="145">
        <v>12</v>
      </c>
      <c r="C16" s="144">
        <v>12</v>
      </c>
      <c r="D16" s="110">
        <f t="shared" si="16"/>
        <v>37</v>
      </c>
      <c r="E16" s="119">
        <v>16</v>
      </c>
      <c r="F16" s="206">
        <f>IF(E16&lt;1,0,IF(E16&lt;2,50,IF(E16&lt;3,48,IF(E16&lt;4,46,IF(E16&lt;5,45,IF(E16&lt;6,44,IF(E16&lt;7,43,IF(E16&lt;8,42,IF(E16&lt;9,41,IF(E16&lt;10,40,IF(E16&lt;11,39,IF(E16&lt;12,38,IF(E16&lt;13,37,IF(E16&lt;14,36,IF(E16&lt;15,35,IF(E16&lt;16,34,IF(E16&lt;17,33,IF(E16&lt;18,32,IF(E16&lt;19,31,IF(E16&lt;20,30,IF(E16&lt;21,29,IF(E16&lt;22,28,IF(E16&lt;23,27,IF(E16&lt;24,26,IF(E16&lt;25,25,IF(E16&lt;26,24,IF(E16&lt;27,23,IF(E16&lt;28,22,IF(E16&lt;29,21,IF(E16&lt;30,20,IF(E16&lt;31,19,IF(E16&lt;32,18,IF(E16&lt;33,17,IF(E16&lt;34,16,IF(E16&lt;35,15,IF(E16&lt;36,14,IF(E16&lt;37,13,IF(E16&lt;38,12,IF(E16&lt;39,11,IF(E16&lt;40,10,IF(E16&lt;41,9,IF(E16&lt;42,8,IF(E16&lt;43,7,IF(E16&lt;44,6,IF(E16&lt;45,5,IF(E16&lt;46,4,IF(E16&lt;47,3,IF(E16&lt;48,2,IF(E16&lt;49,1,IF(E16&lt;50,0,))))))))))))))))))))))))))))))))))))))))))))))))))</f>
        <v>33</v>
      </c>
      <c r="G16" s="141">
        <v>7</v>
      </c>
      <c r="H16" s="209">
        <f t="shared" si="0"/>
        <v>42</v>
      </c>
      <c r="I16" s="141">
        <v>6</v>
      </c>
      <c r="J16" s="112">
        <f t="shared" si="1"/>
        <v>43</v>
      </c>
      <c r="K16" s="143">
        <v>13</v>
      </c>
      <c r="L16" s="114">
        <f t="shared" si="18"/>
        <v>36</v>
      </c>
      <c r="M16" s="143">
        <v>10</v>
      </c>
      <c r="N16" s="114">
        <f t="shared" si="2"/>
        <v>39</v>
      </c>
      <c r="O16" s="149">
        <v>3</v>
      </c>
      <c r="P16" s="116">
        <f t="shared" si="3"/>
        <v>46</v>
      </c>
      <c r="Q16" s="150">
        <v>1</v>
      </c>
      <c r="R16" s="116">
        <f t="shared" si="4"/>
        <v>50</v>
      </c>
      <c r="S16" s="142">
        <v>12</v>
      </c>
      <c r="T16" s="118">
        <f t="shared" si="14"/>
        <v>37</v>
      </c>
      <c r="U16" s="142">
        <v>16</v>
      </c>
      <c r="V16" s="205">
        <f t="shared" si="5"/>
        <v>33</v>
      </c>
      <c r="W16" s="119">
        <v>4</v>
      </c>
      <c r="X16" s="110">
        <f t="shared" si="6"/>
        <v>45</v>
      </c>
      <c r="Y16" s="119">
        <v>3</v>
      </c>
      <c r="Z16" s="110">
        <f t="shared" si="7"/>
        <v>46</v>
      </c>
      <c r="AA16" s="147">
        <v>2</v>
      </c>
      <c r="AB16" s="112">
        <f t="shared" si="8"/>
        <v>48</v>
      </c>
      <c r="AC16" s="147"/>
      <c r="AD16" s="209">
        <f t="shared" si="9"/>
        <v>0</v>
      </c>
      <c r="AE16" s="148">
        <v>4</v>
      </c>
      <c r="AF16" s="114">
        <f t="shared" si="15"/>
        <v>45</v>
      </c>
      <c r="AG16" s="148">
        <v>6</v>
      </c>
      <c r="AH16" s="114">
        <f t="shared" si="17"/>
        <v>43</v>
      </c>
      <c r="AI16" s="150">
        <v>30</v>
      </c>
      <c r="AJ16" s="204">
        <f t="shared" si="10"/>
        <v>19</v>
      </c>
      <c r="AK16" s="150">
        <v>18</v>
      </c>
      <c r="AL16" s="204">
        <f t="shared" si="11"/>
        <v>31</v>
      </c>
      <c r="AM16" s="211">
        <f>D16+J16+L16+N16+P16+R16+T16+X16+Z16+AB16+AF16+AH16</f>
        <v>515</v>
      </c>
      <c r="AN16" s="139">
        <f t="shared" si="12"/>
        <v>515</v>
      </c>
      <c r="AO16" s="140">
        <f t="shared" si="13"/>
        <v>6</v>
      </c>
      <c r="AP16" s="145">
        <v>12</v>
      </c>
    </row>
    <row r="17" spans="1:42" ht="21" customHeight="1" x14ac:dyDescent="0.25">
      <c r="A17" s="73">
        <v>7</v>
      </c>
      <c r="B17" s="145">
        <v>14</v>
      </c>
      <c r="C17" s="144">
        <v>37</v>
      </c>
      <c r="D17" s="110">
        <f t="shared" si="16"/>
        <v>12</v>
      </c>
      <c r="E17" s="119" t="s">
        <v>486</v>
      </c>
      <c r="F17" s="110">
        <v>5.5</v>
      </c>
      <c r="G17" s="141">
        <v>29</v>
      </c>
      <c r="H17" s="112">
        <f t="shared" si="0"/>
        <v>20</v>
      </c>
      <c r="I17" s="141">
        <v>39</v>
      </c>
      <c r="J17" s="112">
        <f t="shared" si="1"/>
        <v>10</v>
      </c>
      <c r="K17" s="143"/>
      <c r="L17" s="203">
        <f t="shared" si="18"/>
        <v>0</v>
      </c>
      <c r="M17" s="143"/>
      <c r="N17" s="203">
        <f t="shared" si="2"/>
        <v>0</v>
      </c>
      <c r="O17" s="149"/>
      <c r="P17" s="204">
        <f t="shared" si="3"/>
        <v>0</v>
      </c>
      <c r="Q17" s="150"/>
      <c r="R17" s="204">
        <f t="shared" si="4"/>
        <v>0</v>
      </c>
      <c r="S17" s="142">
        <v>33</v>
      </c>
      <c r="T17" s="118">
        <f t="shared" si="14"/>
        <v>16</v>
      </c>
      <c r="U17" s="142">
        <v>41</v>
      </c>
      <c r="V17" s="118">
        <f t="shared" si="5"/>
        <v>8</v>
      </c>
      <c r="W17" s="119"/>
      <c r="X17" s="206">
        <f t="shared" si="6"/>
        <v>0</v>
      </c>
      <c r="Y17" s="119"/>
      <c r="Z17" s="206">
        <f t="shared" si="7"/>
        <v>0</v>
      </c>
      <c r="AA17" s="147"/>
      <c r="AB17" s="112">
        <f t="shared" si="8"/>
        <v>0</v>
      </c>
      <c r="AC17" s="147"/>
      <c r="AD17" s="112">
        <f t="shared" si="9"/>
        <v>0</v>
      </c>
      <c r="AE17" s="148">
        <v>28</v>
      </c>
      <c r="AF17" s="114">
        <f t="shared" si="15"/>
        <v>21</v>
      </c>
      <c r="AG17" s="143">
        <v>32</v>
      </c>
      <c r="AH17" s="114">
        <f t="shared" si="17"/>
        <v>17</v>
      </c>
      <c r="AI17" s="150">
        <v>37</v>
      </c>
      <c r="AJ17" s="116">
        <f t="shared" si="10"/>
        <v>12</v>
      </c>
      <c r="AK17" s="150">
        <v>30</v>
      </c>
      <c r="AL17" s="116">
        <f t="shared" si="11"/>
        <v>19</v>
      </c>
      <c r="AM17" s="211">
        <f>D17+F17+H17+J17+T17+V17+AB17+AD17+AF17+AH17+AJ17+AL17</f>
        <v>140.5</v>
      </c>
      <c r="AN17" s="139">
        <f t="shared" si="12"/>
        <v>140.5</v>
      </c>
      <c r="AO17" s="140">
        <f t="shared" si="13"/>
        <v>42</v>
      </c>
      <c r="AP17" s="145">
        <v>14</v>
      </c>
    </row>
    <row r="18" spans="1:42" ht="21" customHeight="1" x14ac:dyDescent="0.25">
      <c r="A18" s="73">
        <v>8</v>
      </c>
      <c r="B18" s="145">
        <v>17</v>
      </c>
      <c r="C18" s="144">
        <v>5</v>
      </c>
      <c r="D18" s="110">
        <f t="shared" si="16"/>
        <v>44</v>
      </c>
      <c r="E18" s="119" t="s">
        <v>491</v>
      </c>
      <c r="F18" s="110">
        <v>28.5</v>
      </c>
      <c r="G18" s="141">
        <v>36</v>
      </c>
      <c r="H18" s="209">
        <f t="shared" si="0"/>
        <v>13</v>
      </c>
      <c r="I18" s="141">
        <v>29</v>
      </c>
      <c r="J18" s="112">
        <f t="shared" si="1"/>
        <v>20</v>
      </c>
      <c r="K18" s="143">
        <v>23</v>
      </c>
      <c r="L18" s="114">
        <f t="shared" si="18"/>
        <v>26</v>
      </c>
      <c r="M18" s="143">
        <v>33</v>
      </c>
      <c r="N18" s="203">
        <f t="shared" si="2"/>
        <v>16</v>
      </c>
      <c r="O18" s="150"/>
      <c r="P18" s="204">
        <f t="shared" si="3"/>
        <v>0</v>
      </c>
      <c r="Q18" s="150"/>
      <c r="R18" s="204">
        <f t="shared" si="4"/>
        <v>0</v>
      </c>
      <c r="S18" s="142">
        <v>28</v>
      </c>
      <c r="T18" s="118">
        <f t="shared" si="14"/>
        <v>21</v>
      </c>
      <c r="U18" s="142">
        <v>4</v>
      </c>
      <c r="V18" s="118">
        <f t="shared" si="5"/>
        <v>45</v>
      </c>
      <c r="W18" s="119">
        <v>19</v>
      </c>
      <c r="X18" s="110">
        <f t="shared" si="6"/>
        <v>30</v>
      </c>
      <c r="Y18" s="119">
        <v>29</v>
      </c>
      <c r="Z18" s="110">
        <f t="shared" si="7"/>
        <v>20</v>
      </c>
      <c r="AA18" s="147"/>
      <c r="AB18" s="209">
        <f t="shared" si="8"/>
        <v>0</v>
      </c>
      <c r="AC18" s="147"/>
      <c r="AD18" s="209">
        <f t="shared" si="9"/>
        <v>0</v>
      </c>
      <c r="AE18" s="148">
        <v>16</v>
      </c>
      <c r="AF18" s="114">
        <f t="shared" si="15"/>
        <v>33</v>
      </c>
      <c r="AG18" s="143">
        <v>17</v>
      </c>
      <c r="AH18" s="114">
        <f t="shared" si="17"/>
        <v>32</v>
      </c>
      <c r="AI18" s="150">
        <v>19</v>
      </c>
      <c r="AJ18" s="116">
        <f t="shared" si="10"/>
        <v>30</v>
      </c>
      <c r="AK18" s="150">
        <v>7</v>
      </c>
      <c r="AL18" s="116">
        <f t="shared" si="11"/>
        <v>42</v>
      </c>
      <c r="AM18" s="211">
        <f>AL18+AJ18+AH18+AF18+Z18+X18+V18+T18+L18+J18+F18+D18</f>
        <v>371.5</v>
      </c>
      <c r="AN18" s="139">
        <f t="shared" si="12"/>
        <v>371.5</v>
      </c>
      <c r="AO18" s="140">
        <f t="shared" si="13"/>
        <v>19</v>
      </c>
      <c r="AP18" s="145">
        <v>17</v>
      </c>
    </row>
    <row r="19" spans="1:42" ht="21" customHeight="1" x14ac:dyDescent="0.25">
      <c r="A19" s="73">
        <v>9</v>
      </c>
      <c r="B19" s="145">
        <v>18</v>
      </c>
      <c r="C19" s="144">
        <v>2</v>
      </c>
      <c r="D19" s="110">
        <f t="shared" si="16"/>
        <v>48</v>
      </c>
      <c r="E19" s="178" t="s">
        <v>493</v>
      </c>
      <c r="F19" s="110">
        <v>36.5</v>
      </c>
      <c r="G19" s="141"/>
      <c r="H19" s="112">
        <f t="shared" si="0"/>
        <v>0</v>
      </c>
      <c r="I19" s="141"/>
      <c r="J19" s="112">
        <f t="shared" si="1"/>
        <v>0</v>
      </c>
      <c r="K19" s="143"/>
      <c r="L19" s="114">
        <f t="shared" si="18"/>
        <v>0</v>
      </c>
      <c r="M19" s="143"/>
      <c r="N19" s="114">
        <f t="shared" si="2"/>
        <v>0</v>
      </c>
      <c r="O19" s="150"/>
      <c r="P19" s="116">
        <f t="shared" si="3"/>
        <v>0</v>
      </c>
      <c r="Q19" s="150"/>
      <c r="R19" s="116">
        <f t="shared" si="4"/>
        <v>0</v>
      </c>
      <c r="S19" s="142"/>
      <c r="T19" s="118">
        <f t="shared" si="14"/>
        <v>0</v>
      </c>
      <c r="U19" s="142"/>
      <c r="V19" s="118">
        <f t="shared" si="5"/>
        <v>0</v>
      </c>
      <c r="W19" s="119"/>
      <c r="X19" s="206">
        <f t="shared" si="6"/>
        <v>0</v>
      </c>
      <c r="Y19" s="119"/>
      <c r="Z19" s="206">
        <f t="shared" si="7"/>
        <v>0</v>
      </c>
      <c r="AA19" s="147"/>
      <c r="AB19" s="209">
        <f t="shared" si="8"/>
        <v>0</v>
      </c>
      <c r="AC19" s="147"/>
      <c r="AD19" s="209">
        <f t="shared" si="9"/>
        <v>0</v>
      </c>
      <c r="AE19" s="148"/>
      <c r="AF19" s="203">
        <f t="shared" si="15"/>
        <v>0</v>
      </c>
      <c r="AG19" s="148"/>
      <c r="AH19" s="203">
        <f t="shared" si="17"/>
        <v>0</v>
      </c>
      <c r="AI19" s="180" t="s">
        <v>500</v>
      </c>
      <c r="AJ19" s="116">
        <v>38</v>
      </c>
      <c r="AK19" s="150" t="s">
        <v>507</v>
      </c>
      <c r="AL19" s="116">
        <v>17</v>
      </c>
      <c r="AM19" s="211">
        <f>D19+F19+H19+J19+L19+N19+P19+R19+T19+V19+AJ19+AL19</f>
        <v>139.5</v>
      </c>
      <c r="AN19" s="139">
        <f t="shared" si="12"/>
        <v>139.5</v>
      </c>
      <c r="AO19" s="140">
        <f t="shared" si="13"/>
        <v>44</v>
      </c>
      <c r="AP19" s="145">
        <v>18</v>
      </c>
    </row>
    <row r="20" spans="1:42" ht="21" customHeight="1" x14ac:dyDescent="0.25">
      <c r="A20" s="73">
        <v>10</v>
      </c>
      <c r="B20" s="145">
        <v>19</v>
      </c>
      <c r="C20" s="144">
        <v>25</v>
      </c>
      <c r="D20" s="206">
        <f t="shared" si="16"/>
        <v>24</v>
      </c>
      <c r="E20" s="178" t="s">
        <v>495</v>
      </c>
      <c r="F20" s="110">
        <v>42.5</v>
      </c>
      <c r="G20" s="141">
        <v>28</v>
      </c>
      <c r="H20" s="209">
        <f t="shared" si="0"/>
        <v>21</v>
      </c>
      <c r="I20" s="141">
        <v>17</v>
      </c>
      <c r="J20" s="209">
        <f t="shared" si="1"/>
        <v>32</v>
      </c>
      <c r="K20" s="143">
        <v>8</v>
      </c>
      <c r="L20" s="114">
        <f t="shared" si="18"/>
        <v>41</v>
      </c>
      <c r="M20" s="143">
        <v>4</v>
      </c>
      <c r="N20" s="114">
        <f t="shared" si="2"/>
        <v>45</v>
      </c>
      <c r="O20" s="180" t="s">
        <v>495</v>
      </c>
      <c r="P20" s="116">
        <v>42.5</v>
      </c>
      <c r="Q20" s="150">
        <v>4</v>
      </c>
      <c r="R20" s="116">
        <f t="shared" si="4"/>
        <v>45</v>
      </c>
      <c r="S20" s="142">
        <v>1</v>
      </c>
      <c r="T20" s="118">
        <f t="shared" si="14"/>
        <v>50</v>
      </c>
      <c r="U20" s="181" t="s">
        <v>500</v>
      </c>
      <c r="V20" s="118">
        <v>38.5</v>
      </c>
      <c r="W20" s="119">
        <v>3</v>
      </c>
      <c r="X20" s="110">
        <f t="shared" si="6"/>
        <v>46</v>
      </c>
      <c r="Y20" s="119">
        <v>8</v>
      </c>
      <c r="Z20" s="110">
        <f t="shared" si="7"/>
        <v>41</v>
      </c>
      <c r="AA20" s="147"/>
      <c r="AB20" s="209">
        <f t="shared" si="8"/>
        <v>0</v>
      </c>
      <c r="AC20" s="147"/>
      <c r="AD20" s="209">
        <f t="shared" si="9"/>
        <v>0</v>
      </c>
      <c r="AE20" s="148">
        <v>5</v>
      </c>
      <c r="AF20" s="114">
        <f t="shared" si="15"/>
        <v>44</v>
      </c>
      <c r="AG20" s="148">
        <v>4</v>
      </c>
      <c r="AH20" s="114">
        <f t="shared" si="17"/>
        <v>45</v>
      </c>
      <c r="AI20" s="150">
        <v>12</v>
      </c>
      <c r="AJ20" s="204">
        <f t="shared" ref="AJ20:AJ32" si="19">IF(AI20&lt;1,0,IF(AI20&lt;2,50,IF(AI20&lt;3,48,IF(AI20&lt;4,46,IF(AI20&lt;5,45,IF(AI20&lt;6,44,IF(AI20&lt;7,43,IF(AI20&lt;8,42,IF(AI20&lt;9,41,IF(AI20&lt;10,40,IF(AI20&lt;11,39,IF(AI20&lt;12,38,IF(AI20&lt;13,37,IF(AI20&lt;14,36,IF(AI20&lt;15,35,IF(AI20&lt;16,34,IF(AI20&lt;17,33,IF(AI20&lt;18,32,IF(AI20&lt;19,31,IF(AI20&lt;20,30,IF(AI20&lt;21,29,IF(AI20&lt;22,28,IF(AI20&lt;23,27,IF(AI20&lt;24,26,IF(AI20&lt;25,25,IF(AI20&lt;26,24,IF(AI20&lt;27,23,IF(AI20&lt;28,22,IF(AI20&lt;29,21,IF(AI20&lt;30,20,IF(AI20&lt;31,19,IF(AI20&lt;32,18,IF(AI20&lt;33,17,IF(AI20&lt;34,16,IF(AI20&lt;35,15,IF(AI20&lt;36,14,IF(AI20&lt;37,13,IF(AI20&lt;38,12,IF(AI20&lt;39,11,IF(AI20&lt;40,10,IF(AI20&lt;41,9,IF(AI20&lt;42,8,IF(AI20&lt;43,7,IF(AI20&lt;44,6,IF(AI20&lt;45,5,IF(AI20&lt;46,4,IF(AI20&lt;47,3,IF(AI20&lt;48,2,IF(AI20&lt;49,1,IF(AI20&lt;50,0,))))))))))))))))))))))))))))))))))))))))))))))))))</f>
        <v>37</v>
      </c>
      <c r="AK20" s="150">
        <v>3</v>
      </c>
      <c r="AL20" s="116">
        <f t="shared" ref="AL20:AL54" si="20">IF(AK20&lt;1,0,IF(AK20&lt;2,50,IF(AK20&lt;3,48,IF(AK20&lt;4,46,IF(AK20&lt;5,45,IF(AK20&lt;6,44,IF(AK20&lt;7,43,IF(AK20&lt;8,42,IF(AK20&lt;9,41,IF(AK20&lt;10,40,IF(AK20&lt;11,39,IF(AK20&lt;12,38,IF(AK20&lt;13,37,IF(AK20&lt;14,36,IF(AK20&lt;15,35,IF(AK20&lt;16,34,IF(AK20&lt;17,33,IF(AK20&lt;18,32,IF(AK20&lt;19,31,IF(AK20&lt;20,30,IF(AK20&lt;21,29,IF(AK20&lt;22,28,IF(AK20&lt;23,27,IF(AK20&lt;24,26,IF(AK20&lt;25,25,IF(AK20&lt;26,24,IF(AK20&lt;27,23,IF(AK20&lt;28,22,IF(AK20&lt;29,21,IF(AK20&lt;30,20,IF(AK20&lt;31,19,IF(AK20&lt;32,18,IF(AK20&lt;33,17,IF(AK20&lt;34,16,IF(AK20&lt;35,15,IF(AK20&lt;36,14,IF(AK20&lt;37,13,IF(AK20&lt;38,12,IF(AK20&lt;39,11,IF(AK20&lt;40,10,IF(AK20&lt;41,9,IF(AK20&lt;42,8,IF(AK20&lt;43,7,IF(AK20&lt;44,6,IF(AK20&lt;45,5,IF(AK20&lt;46,4,IF(AK20&lt;47,3,IF(AK20&lt;48,2,IF(AK20&lt;49,1,IF(AK20&lt;50,0,))))))))))))))))))))))))))))))))))))))))))))))))))</f>
        <v>46</v>
      </c>
      <c r="AM20" s="211">
        <f>F20+L20+N20+P20+R20+T20+V20+X20+Z20+AF20+AH20+AL20</f>
        <v>526.5</v>
      </c>
      <c r="AN20" s="139">
        <f t="shared" si="12"/>
        <v>526.5</v>
      </c>
      <c r="AO20" s="140">
        <f t="shared" si="13"/>
        <v>5</v>
      </c>
      <c r="AP20" s="145">
        <v>19</v>
      </c>
    </row>
    <row r="21" spans="1:42" ht="21" customHeight="1" x14ac:dyDescent="0.25">
      <c r="A21" s="73">
        <v>11</v>
      </c>
      <c r="B21" s="145">
        <v>20</v>
      </c>
      <c r="C21" s="144">
        <v>36</v>
      </c>
      <c r="D21" s="110">
        <f t="shared" si="16"/>
        <v>13</v>
      </c>
      <c r="E21" s="119">
        <v>3</v>
      </c>
      <c r="F21" s="110">
        <f>IF(E21&lt;1,0,IF(E21&lt;2,50,IF(E21&lt;3,48,IF(E21&lt;4,46,IF(E21&lt;5,45,IF(E21&lt;6,44,IF(E21&lt;7,43,IF(E21&lt;8,42,IF(E21&lt;9,41,IF(E21&lt;10,40,IF(E21&lt;11,39,IF(E21&lt;12,38,IF(E21&lt;13,37,IF(E21&lt;14,36,IF(E21&lt;15,35,IF(E21&lt;16,34,IF(E21&lt;17,33,IF(E21&lt;18,32,IF(E21&lt;19,31,IF(E21&lt;20,30,IF(E21&lt;21,29,IF(E21&lt;22,28,IF(E21&lt;23,27,IF(E21&lt;24,26,IF(E21&lt;25,25,IF(E21&lt;26,24,IF(E21&lt;27,23,IF(E21&lt;28,22,IF(E21&lt;29,21,IF(E21&lt;30,20,IF(E21&lt;31,19,IF(E21&lt;32,18,IF(E21&lt;33,17,IF(E21&lt;34,16,IF(E21&lt;35,15,IF(E21&lt;36,14,IF(E21&lt;37,13,IF(E21&lt;38,12,IF(E21&lt;39,11,IF(E21&lt;40,10,IF(E21&lt;41,9,IF(E21&lt;42,8,IF(E21&lt;43,7,IF(E21&lt;44,6,IF(E21&lt;45,5,IF(E21&lt;46,4,IF(E21&lt;47,3,IF(E21&lt;48,2,IF(E21&lt;49,1,IF(E21&lt;50,0,))))))))))))))))))))))))))))))))))))))))))))))))))</f>
        <v>46</v>
      </c>
      <c r="G21" s="141">
        <v>38</v>
      </c>
      <c r="H21" s="209">
        <f t="shared" si="0"/>
        <v>11</v>
      </c>
      <c r="I21" s="141">
        <v>16</v>
      </c>
      <c r="J21" s="209">
        <f t="shared" si="1"/>
        <v>33</v>
      </c>
      <c r="K21" s="143"/>
      <c r="L21" s="203">
        <f t="shared" si="18"/>
        <v>0</v>
      </c>
      <c r="M21" s="143"/>
      <c r="N21" s="203">
        <f t="shared" si="2"/>
        <v>0</v>
      </c>
      <c r="O21" s="150"/>
      <c r="P21" s="204">
        <f t="shared" ref="P21:P32" si="21">IF(O21&lt;1,0,IF(O21&lt;2,50,IF(O21&lt;3,48,IF(O21&lt;4,46,IF(O21&lt;5,45,IF(O21&lt;6,44,IF(O21&lt;7,43,IF(O21&lt;8,42,IF(O21&lt;9,41,IF(O21&lt;10,40,IF(O21&lt;11,39,IF(O21&lt;12,38,IF(O21&lt;13,37,IF(O21&lt;14,36,IF(O21&lt;15,35,IF(O21&lt;16,34,IF(O21&lt;17,33,IF(O21&lt;18,32,IF(O21&lt;19,31,IF(O21&lt;20,30,IF(O21&lt;21,29,IF(O21&lt;22,28,IF(O21&lt;23,27,IF(O21&lt;24,26,IF(O21&lt;25,25,IF(O21&lt;26,24,IF(O21&lt;27,23,IF(O21&lt;28,22,IF(O21&lt;29,21,IF(O21&lt;30,20,IF(O21&lt;31,19,IF(O21&lt;32,18,IF(O21&lt;33,17,IF(O21&lt;34,16,IF(O21&lt;35,15,IF(O21&lt;36,14,IF(O21&lt;37,13,IF(O21&lt;38,12,IF(O21&lt;39,11,IF(O21&lt;40,10,IF(O21&lt;41,9,IF(O21&lt;42,8,IF(O21&lt;43,7,IF(O21&lt;44,6,IF(O21&lt;45,5,IF(O21&lt;46,4,IF(O21&lt;47,3,IF(O21&lt;48,2,IF(O21&lt;49,1,IF(O21&lt;50,0,))))))))))))))))))))))))))))))))))))))))))))))))))</f>
        <v>0</v>
      </c>
      <c r="Q21" s="150"/>
      <c r="R21" s="204">
        <f t="shared" si="4"/>
        <v>0</v>
      </c>
      <c r="S21" s="142">
        <v>34</v>
      </c>
      <c r="T21" s="118">
        <f t="shared" si="14"/>
        <v>15</v>
      </c>
      <c r="U21" s="142">
        <v>39</v>
      </c>
      <c r="V21" s="118">
        <f t="shared" ref="V21:V28" si="22">IF(U21&lt;1,0,IF(U21&lt;2,50,IF(U21&lt;3,48,IF(U21&lt;4,46,IF(U21&lt;5,45,IF(U21&lt;6,44,IF(U21&lt;7,43,IF(U21&lt;8,42,IF(U21&lt;9,41,IF(U21&lt;10,40,IF(U21&lt;11,39,IF(U21&lt;12,38,IF(U21&lt;13,37,IF(U21&lt;14,36,IF(U21&lt;15,35,IF(U21&lt;16,34,IF(U21&lt;17,33,IF(U21&lt;18,32,IF(U21&lt;19,31,IF(U21&lt;20,30,IF(U21&lt;21,29,IF(U21&lt;22,28,IF(U21&lt;23,27,IF(U21&lt;24,26,IF(U21&lt;25,25,IF(U21&lt;26,24,IF(U21&lt;27,23,IF(U21&lt;28,22,IF(U21&lt;29,21,IF(U21&lt;30,20,IF(U21&lt;31,19,IF(U21&lt;32,18,IF(U21&lt;33,17,IF(U21&lt;34,16,IF(U21&lt;35,15,IF(U21&lt;36,14,IF(U21&lt;37,13,IF(U21&lt;38,12,IF(U21&lt;39,11,IF(U21&lt;40,10,IF(U21&lt;41,9,IF(U21&lt;42,8,IF(U21&lt;43,7,IF(U21&lt;44,6,IF(U21&lt;45,5,IF(U21&lt;46,4,IF(U21&lt;47,3,IF(U21&lt;48,2,IF(U21&lt;49,1,IF(U21&lt;50,0,))))))))))))))))))))))))))))))))))))))))))))))))))</f>
        <v>10</v>
      </c>
      <c r="W21" s="119">
        <v>25</v>
      </c>
      <c r="X21" s="110">
        <f t="shared" si="6"/>
        <v>24</v>
      </c>
      <c r="Y21" s="119">
        <v>27</v>
      </c>
      <c r="Z21" s="110">
        <f t="shared" si="7"/>
        <v>22</v>
      </c>
      <c r="AA21" s="147">
        <v>7</v>
      </c>
      <c r="AB21" s="112">
        <f t="shared" si="8"/>
        <v>42</v>
      </c>
      <c r="AC21" s="147">
        <v>8</v>
      </c>
      <c r="AD21" s="112">
        <f t="shared" si="9"/>
        <v>41</v>
      </c>
      <c r="AE21" s="148">
        <v>34</v>
      </c>
      <c r="AF21" s="114">
        <f t="shared" si="15"/>
        <v>15</v>
      </c>
      <c r="AG21" s="148">
        <v>24</v>
      </c>
      <c r="AH21" s="114">
        <f t="shared" si="17"/>
        <v>25</v>
      </c>
      <c r="AI21" s="150">
        <v>36</v>
      </c>
      <c r="AJ21" s="116">
        <f t="shared" si="19"/>
        <v>13</v>
      </c>
      <c r="AK21" s="150">
        <v>24</v>
      </c>
      <c r="AL21" s="116">
        <f t="shared" si="20"/>
        <v>25</v>
      </c>
      <c r="AM21" s="211">
        <f>D21+F21+T21+V21+X21+Z21+AB21+AD21+AF21+AH21+AJ21+AL21</f>
        <v>291</v>
      </c>
      <c r="AN21" s="139">
        <f t="shared" si="12"/>
        <v>291</v>
      </c>
      <c r="AO21" s="140">
        <f t="shared" si="13"/>
        <v>30</v>
      </c>
      <c r="AP21" s="145">
        <v>20</v>
      </c>
    </row>
    <row r="22" spans="1:42" ht="21" customHeight="1" x14ac:dyDescent="0.25">
      <c r="A22" s="73">
        <v>12</v>
      </c>
      <c r="B22" s="145">
        <v>22</v>
      </c>
      <c r="C22" s="144">
        <v>15</v>
      </c>
      <c r="D22" s="110">
        <f t="shared" si="16"/>
        <v>34</v>
      </c>
      <c r="E22" s="178" t="s">
        <v>494</v>
      </c>
      <c r="F22" s="110">
        <v>39</v>
      </c>
      <c r="G22" s="141">
        <v>4</v>
      </c>
      <c r="H22" s="112">
        <f t="shared" si="0"/>
        <v>45</v>
      </c>
      <c r="I22" s="141">
        <v>8</v>
      </c>
      <c r="J22" s="112">
        <f t="shared" si="1"/>
        <v>41</v>
      </c>
      <c r="K22" s="143">
        <v>20</v>
      </c>
      <c r="L22" s="203">
        <f t="shared" si="18"/>
        <v>29</v>
      </c>
      <c r="M22" s="143">
        <v>20</v>
      </c>
      <c r="N22" s="203">
        <f t="shared" si="2"/>
        <v>29</v>
      </c>
      <c r="O22" s="150">
        <v>17</v>
      </c>
      <c r="P22" s="116">
        <f t="shared" si="21"/>
        <v>32</v>
      </c>
      <c r="Q22" s="150">
        <v>14</v>
      </c>
      <c r="R22" s="116">
        <f t="shared" si="4"/>
        <v>35</v>
      </c>
      <c r="S22" s="142">
        <v>11</v>
      </c>
      <c r="T22" s="118">
        <f t="shared" si="14"/>
        <v>38</v>
      </c>
      <c r="U22" s="142">
        <v>13</v>
      </c>
      <c r="V22" s="118">
        <f t="shared" si="22"/>
        <v>36</v>
      </c>
      <c r="W22" s="119">
        <v>1</v>
      </c>
      <c r="X22" s="110">
        <f t="shared" si="6"/>
        <v>50</v>
      </c>
      <c r="Y22" s="119">
        <v>7</v>
      </c>
      <c r="Z22" s="110">
        <f t="shared" si="7"/>
        <v>42</v>
      </c>
      <c r="AA22" s="147"/>
      <c r="AB22" s="209">
        <f t="shared" si="8"/>
        <v>0</v>
      </c>
      <c r="AC22" s="147"/>
      <c r="AD22" s="209">
        <f t="shared" si="9"/>
        <v>0</v>
      </c>
      <c r="AE22" s="148">
        <v>26</v>
      </c>
      <c r="AF22" s="203">
        <f t="shared" si="15"/>
        <v>23</v>
      </c>
      <c r="AG22" s="148">
        <v>23</v>
      </c>
      <c r="AH22" s="203">
        <f t="shared" si="17"/>
        <v>26</v>
      </c>
      <c r="AI22" s="150">
        <v>13</v>
      </c>
      <c r="AJ22" s="116">
        <f t="shared" si="19"/>
        <v>36</v>
      </c>
      <c r="AK22" s="150">
        <v>10</v>
      </c>
      <c r="AL22" s="116">
        <f t="shared" si="20"/>
        <v>39</v>
      </c>
      <c r="AM22" s="211">
        <f>D22+F22+H22+J22+P22+R22+T22+V22+X22+Z22+AJ22+AL22</f>
        <v>467</v>
      </c>
      <c r="AN22" s="139">
        <f t="shared" si="12"/>
        <v>467</v>
      </c>
      <c r="AO22" s="140">
        <f t="shared" si="13"/>
        <v>9</v>
      </c>
      <c r="AP22" s="145">
        <v>22</v>
      </c>
    </row>
    <row r="23" spans="1:42" ht="21" customHeight="1" x14ac:dyDescent="0.25">
      <c r="A23" s="73">
        <v>13</v>
      </c>
      <c r="B23" s="145">
        <v>23</v>
      </c>
      <c r="C23" s="144">
        <v>27</v>
      </c>
      <c r="D23" s="206">
        <f t="shared" si="16"/>
        <v>22</v>
      </c>
      <c r="E23" s="178" t="s">
        <v>493</v>
      </c>
      <c r="F23" s="110">
        <v>36.5</v>
      </c>
      <c r="G23" s="141">
        <v>6</v>
      </c>
      <c r="H23" s="209">
        <f t="shared" si="0"/>
        <v>43</v>
      </c>
      <c r="I23" s="141">
        <v>7</v>
      </c>
      <c r="J23" s="209">
        <f t="shared" si="1"/>
        <v>42</v>
      </c>
      <c r="K23" s="143">
        <v>6</v>
      </c>
      <c r="L23" s="114">
        <f t="shared" si="18"/>
        <v>43</v>
      </c>
      <c r="M23" s="179">
        <v>8</v>
      </c>
      <c r="N23" s="114">
        <v>40.5</v>
      </c>
      <c r="O23" s="150"/>
      <c r="P23" s="204">
        <f t="shared" si="21"/>
        <v>0</v>
      </c>
      <c r="Q23" s="150"/>
      <c r="R23" s="204">
        <f t="shared" si="4"/>
        <v>0</v>
      </c>
      <c r="S23" s="142"/>
      <c r="T23" s="205">
        <f t="shared" si="14"/>
        <v>0</v>
      </c>
      <c r="U23" s="142">
        <v>9</v>
      </c>
      <c r="V23" s="118">
        <f t="shared" si="22"/>
        <v>40</v>
      </c>
      <c r="W23" s="119">
        <v>10</v>
      </c>
      <c r="X23" s="110">
        <f t="shared" si="6"/>
        <v>39</v>
      </c>
      <c r="Y23" s="119">
        <v>2</v>
      </c>
      <c r="Z23" s="110">
        <f t="shared" si="7"/>
        <v>48</v>
      </c>
      <c r="AA23" s="147">
        <v>4</v>
      </c>
      <c r="AB23" s="112">
        <f t="shared" si="8"/>
        <v>45</v>
      </c>
      <c r="AC23" s="147">
        <v>2</v>
      </c>
      <c r="AD23" s="112">
        <f t="shared" si="9"/>
        <v>48</v>
      </c>
      <c r="AE23" s="148">
        <v>25</v>
      </c>
      <c r="AF23" s="114">
        <f t="shared" si="15"/>
        <v>24</v>
      </c>
      <c r="AG23" s="148">
        <v>18</v>
      </c>
      <c r="AH23" s="114">
        <f t="shared" si="17"/>
        <v>31</v>
      </c>
      <c r="AI23" s="150">
        <v>18</v>
      </c>
      <c r="AJ23" s="116">
        <f t="shared" si="19"/>
        <v>31</v>
      </c>
      <c r="AK23" s="150">
        <v>20</v>
      </c>
      <c r="AL23" s="116">
        <f t="shared" si="20"/>
        <v>29</v>
      </c>
      <c r="AM23" s="211">
        <f>F23+L23+N23+V23+X23+Z23+AB23+AD23+AF23+AH23+AJ23+AL23</f>
        <v>455</v>
      </c>
      <c r="AN23" s="139">
        <f t="shared" si="12"/>
        <v>455</v>
      </c>
      <c r="AO23" s="140">
        <f t="shared" si="13"/>
        <v>10</v>
      </c>
      <c r="AP23" s="145">
        <v>23</v>
      </c>
    </row>
    <row r="24" spans="1:42" ht="21" customHeight="1" x14ac:dyDescent="0.25">
      <c r="A24" s="73">
        <v>14</v>
      </c>
      <c r="B24" s="145">
        <v>24</v>
      </c>
      <c r="C24" s="144">
        <v>3</v>
      </c>
      <c r="D24" s="110">
        <f t="shared" si="16"/>
        <v>46</v>
      </c>
      <c r="E24" s="185">
        <v>35</v>
      </c>
      <c r="F24" s="110">
        <f>IF(E24&lt;1,0,IF(E24&lt;2,50,IF(E24&lt;3,48,IF(E24&lt;4,46,IF(E24&lt;5,45,IF(E24&lt;6,44,IF(E24&lt;7,43,IF(E24&lt;8,42,IF(E24&lt;9,41,IF(E24&lt;10,40,IF(E24&lt;11,39,IF(E24&lt;12,38,IF(E24&lt;13,37,IF(E24&lt;14,36,IF(E24&lt;15,35,IF(E24&lt;16,34,IF(E24&lt;17,33,IF(E24&lt;18,32,IF(E24&lt;19,31,IF(E24&lt;20,30,IF(E24&lt;21,29,IF(E24&lt;22,28,IF(E24&lt;23,27,IF(E24&lt;24,26,IF(E24&lt;25,25,IF(E24&lt;26,24,IF(E24&lt;27,23,IF(E24&lt;28,22,IF(E24&lt;29,21,IF(E24&lt;30,20,IF(E24&lt;31,19,IF(E24&lt;32,18,IF(E24&lt;33,17,IF(E24&lt;34,16,IF(E24&lt;35,15,IF(E24&lt;36,14,IF(E24&lt;37,13,IF(E24&lt;38,12,IF(E24&lt;39,11,IF(E24&lt;40,10,IF(E24&lt;41,9,IF(E24&lt;42,8,IF(E24&lt;43,7,IF(E24&lt;44,6,IF(E24&lt;45,5,IF(E24&lt;46,4,IF(E24&lt;47,3,IF(E24&lt;48,2,IF(E24&lt;49,1,IF(E24&lt;50,0,))))))))))))))))))))))))))))))))))))))))))))))))))</f>
        <v>14</v>
      </c>
      <c r="G24" s="141">
        <v>43</v>
      </c>
      <c r="H24" s="112">
        <f t="shared" si="0"/>
        <v>6</v>
      </c>
      <c r="I24" s="141">
        <v>21</v>
      </c>
      <c r="J24" s="112">
        <f t="shared" si="1"/>
        <v>28</v>
      </c>
      <c r="K24" s="143"/>
      <c r="L24" s="203">
        <f t="shared" si="18"/>
        <v>0</v>
      </c>
      <c r="M24" s="143">
        <v>26</v>
      </c>
      <c r="N24" s="114">
        <f>IF(M24&lt;1,0,IF(M24&lt;2,50,IF(M24&lt;3,48,IF(M24&lt;4,46,IF(M24&lt;5,45,IF(M24&lt;6,44,IF(M24&lt;7,43,IF(M24&lt;8,42,IF(M24&lt;9,41,IF(M24&lt;10,40,IF(M24&lt;11,39,IF(M24&lt;12,38,IF(M24&lt;13,37,IF(M24&lt;14,36,IF(M24&lt;15,35,IF(M24&lt;16,34,IF(M24&lt;17,33,IF(M24&lt;18,32,IF(M24&lt;19,31,IF(M24&lt;20,30,IF(M24&lt;21,29,IF(M24&lt;22,28,IF(M24&lt;23,27,IF(M24&lt;24,26,IF(M24&lt;25,25,IF(M24&lt;26,24,IF(M24&lt;27,23,IF(M24&lt;28,22,IF(M24&lt;29,21,IF(M24&lt;30,20,IF(M24&lt;31,19,IF(M24&lt;32,18,IF(M24&lt;33,17,IF(M24&lt;34,16,IF(M24&lt;35,15,IF(M24&lt;36,14,IF(M24&lt;37,13,IF(M24&lt;38,12,IF(M24&lt;39,11,IF(M24&lt;40,10,IF(M24&lt;41,9,IF(M24&lt;42,8,IF(M24&lt;43,7,IF(M24&lt;44,6,IF(M24&lt;45,5,IF(M24&lt;46,4,IF(M24&lt;47,3,IF(M24&lt;48,2,IF(M24&lt;49,1,IF(M24&lt;50,0,))))))))))))))))))))))))))))))))))))))))))))))))))</f>
        <v>23</v>
      </c>
      <c r="O24" s="150"/>
      <c r="P24" s="204">
        <f t="shared" si="21"/>
        <v>0</v>
      </c>
      <c r="Q24" s="150"/>
      <c r="R24" s="204">
        <f t="shared" si="4"/>
        <v>0</v>
      </c>
      <c r="S24" s="142">
        <v>20</v>
      </c>
      <c r="T24" s="118">
        <f t="shared" si="14"/>
        <v>29</v>
      </c>
      <c r="U24" s="142">
        <v>38</v>
      </c>
      <c r="V24" s="118">
        <f t="shared" si="22"/>
        <v>11</v>
      </c>
      <c r="W24" s="119"/>
      <c r="X24" s="206">
        <f t="shared" si="6"/>
        <v>0</v>
      </c>
      <c r="Y24" s="119">
        <v>1</v>
      </c>
      <c r="Z24" s="110">
        <f t="shared" si="7"/>
        <v>50</v>
      </c>
      <c r="AA24" s="147"/>
      <c r="AB24" s="209">
        <f t="shared" si="8"/>
        <v>0</v>
      </c>
      <c r="AC24" s="147"/>
      <c r="AD24" s="209">
        <f t="shared" si="9"/>
        <v>0</v>
      </c>
      <c r="AE24" s="148">
        <v>18</v>
      </c>
      <c r="AF24" s="114">
        <f t="shared" si="15"/>
        <v>31</v>
      </c>
      <c r="AG24" s="148">
        <v>22</v>
      </c>
      <c r="AH24" s="114">
        <f t="shared" si="17"/>
        <v>27</v>
      </c>
      <c r="AI24" s="150">
        <v>6</v>
      </c>
      <c r="AJ24" s="116">
        <f t="shared" si="19"/>
        <v>43</v>
      </c>
      <c r="AK24" s="150">
        <v>38</v>
      </c>
      <c r="AL24" s="116">
        <f t="shared" si="20"/>
        <v>11</v>
      </c>
      <c r="AM24" s="211">
        <f>D24+F24+H24+J24+N24+T24+V24+Z24+AF24+AH24+AJ24+AL24</f>
        <v>319</v>
      </c>
      <c r="AN24" s="139">
        <f t="shared" si="12"/>
        <v>319</v>
      </c>
      <c r="AO24" s="140">
        <f t="shared" si="13"/>
        <v>26</v>
      </c>
      <c r="AP24" s="145">
        <v>24</v>
      </c>
    </row>
    <row r="25" spans="1:42" ht="21" customHeight="1" x14ac:dyDescent="0.25">
      <c r="A25" s="73">
        <v>15</v>
      </c>
      <c r="B25" s="145">
        <v>26</v>
      </c>
      <c r="C25" s="144">
        <v>38</v>
      </c>
      <c r="D25" s="206">
        <f t="shared" si="16"/>
        <v>11</v>
      </c>
      <c r="E25" s="119" t="s">
        <v>490</v>
      </c>
      <c r="F25" s="110">
        <v>18</v>
      </c>
      <c r="G25" s="141">
        <v>35</v>
      </c>
      <c r="H25" s="209">
        <f t="shared" si="0"/>
        <v>14</v>
      </c>
      <c r="I25" s="141">
        <v>10</v>
      </c>
      <c r="J25" s="112">
        <f t="shared" si="1"/>
        <v>39</v>
      </c>
      <c r="K25" s="143"/>
      <c r="L25" s="203">
        <f t="shared" si="18"/>
        <v>0</v>
      </c>
      <c r="M25" s="143">
        <v>32</v>
      </c>
      <c r="N25" s="114">
        <f>IF(M25&lt;1,0,IF(M25&lt;2,50,IF(M25&lt;3,48,IF(M25&lt;4,46,IF(M25&lt;5,45,IF(M25&lt;6,44,IF(M25&lt;7,43,IF(M25&lt;8,42,IF(M25&lt;9,41,IF(M25&lt;10,40,IF(M25&lt;11,39,IF(M25&lt;12,38,IF(M25&lt;13,37,IF(M25&lt;14,36,IF(M25&lt;15,35,IF(M25&lt;16,34,IF(M25&lt;17,33,IF(M25&lt;18,32,IF(M25&lt;19,31,IF(M25&lt;20,30,IF(M25&lt;21,29,IF(M25&lt;22,28,IF(M25&lt;23,27,IF(M25&lt;24,26,IF(M25&lt;25,25,IF(M25&lt;26,24,IF(M25&lt;27,23,IF(M25&lt;28,22,IF(M25&lt;29,21,IF(M25&lt;30,20,IF(M25&lt;31,19,IF(M25&lt;32,18,IF(M25&lt;33,17,IF(M25&lt;34,16,IF(M25&lt;35,15,IF(M25&lt;36,14,IF(M25&lt;37,13,IF(M25&lt;38,12,IF(M25&lt;39,11,IF(M25&lt;40,10,IF(M25&lt;41,9,IF(M25&lt;42,8,IF(M25&lt;43,7,IF(M25&lt;44,6,IF(M25&lt;45,5,IF(M25&lt;46,4,IF(M25&lt;47,3,IF(M25&lt;48,2,IF(M25&lt;49,1,IF(M25&lt;50,0,))))))))))))))))))))))))))))))))))))))))))))))))))</f>
        <v>17</v>
      </c>
      <c r="O25" s="150">
        <v>19</v>
      </c>
      <c r="P25" s="116">
        <f t="shared" si="21"/>
        <v>30</v>
      </c>
      <c r="Q25" s="150">
        <v>17</v>
      </c>
      <c r="R25" s="116">
        <f t="shared" si="4"/>
        <v>32</v>
      </c>
      <c r="S25" s="142">
        <v>30</v>
      </c>
      <c r="T25" s="118">
        <f t="shared" si="14"/>
        <v>19</v>
      </c>
      <c r="U25" s="142">
        <v>33</v>
      </c>
      <c r="V25" s="118">
        <f t="shared" si="22"/>
        <v>16</v>
      </c>
      <c r="W25" s="119">
        <v>15</v>
      </c>
      <c r="X25" s="110">
        <f t="shared" si="6"/>
        <v>34</v>
      </c>
      <c r="Y25" s="119">
        <v>26</v>
      </c>
      <c r="Z25" s="110">
        <f t="shared" si="7"/>
        <v>23</v>
      </c>
      <c r="AA25" s="147"/>
      <c r="AB25" s="209">
        <f t="shared" si="8"/>
        <v>0</v>
      </c>
      <c r="AC25" s="147"/>
      <c r="AD25" s="209">
        <f t="shared" si="9"/>
        <v>0</v>
      </c>
      <c r="AE25" s="148">
        <v>38</v>
      </c>
      <c r="AF25" s="203">
        <f t="shared" si="15"/>
        <v>11</v>
      </c>
      <c r="AG25" s="148">
        <v>10</v>
      </c>
      <c r="AH25" s="114">
        <f t="shared" si="17"/>
        <v>39</v>
      </c>
      <c r="AI25" s="150">
        <v>23</v>
      </c>
      <c r="AJ25" s="116">
        <f t="shared" si="19"/>
        <v>26</v>
      </c>
      <c r="AK25" s="150">
        <v>34</v>
      </c>
      <c r="AL25" s="116">
        <f t="shared" si="20"/>
        <v>15</v>
      </c>
      <c r="AM25" s="211">
        <f>F25+J25+N25+P25+R25+T25+V25+X25+Z25+AH25+AJ25+AL25</f>
        <v>308</v>
      </c>
      <c r="AN25" s="139">
        <f t="shared" si="12"/>
        <v>308</v>
      </c>
      <c r="AO25" s="140">
        <f t="shared" si="13"/>
        <v>28</v>
      </c>
      <c r="AP25" s="145">
        <v>26</v>
      </c>
    </row>
    <row r="26" spans="1:42" ht="21" customHeight="1" x14ac:dyDescent="0.25">
      <c r="A26" s="73">
        <v>16</v>
      </c>
      <c r="B26" s="145">
        <v>27</v>
      </c>
      <c r="C26" s="144">
        <v>10</v>
      </c>
      <c r="D26" s="110">
        <f t="shared" si="16"/>
        <v>39</v>
      </c>
      <c r="E26" s="178" t="s">
        <v>496</v>
      </c>
      <c r="F26" s="110">
        <v>44.5</v>
      </c>
      <c r="G26" s="141">
        <v>8</v>
      </c>
      <c r="H26" s="112">
        <f t="shared" si="0"/>
        <v>41</v>
      </c>
      <c r="I26" s="141">
        <v>2</v>
      </c>
      <c r="J26" s="112">
        <f t="shared" si="1"/>
        <v>48</v>
      </c>
      <c r="K26" s="143">
        <v>9</v>
      </c>
      <c r="L26" s="114">
        <f t="shared" si="18"/>
        <v>40</v>
      </c>
      <c r="M26" s="179">
        <v>8</v>
      </c>
      <c r="N26" s="114">
        <v>40.5</v>
      </c>
      <c r="O26" s="150">
        <v>10</v>
      </c>
      <c r="P26" s="116">
        <f t="shared" si="21"/>
        <v>39</v>
      </c>
      <c r="Q26" s="150">
        <v>10</v>
      </c>
      <c r="R26" s="116">
        <f t="shared" si="4"/>
        <v>39</v>
      </c>
      <c r="S26" s="142">
        <v>16</v>
      </c>
      <c r="T26" s="205">
        <f t="shared" si="14"/>
        <v>33</v>
      </c>
      <c r="U26" s="142">
        <v>35</v>
      </c>
      <c r="V26" s="205">
        <f t="shared" si="22"/>
        <v>14</v>
      </c>
      <c r="W26" s="119">
        <v>7</v>
      </c>
      <c r="X26" s="110">
        <f t="shared" si="6"/>
        <v>42</v>
      </c>
      <c r="Y26" s="119">
        <v>12</v>
      </c>
      <c r="Z26" s="110">
        <f t="shared" si="7"/>
        <v>37</v>
      </c>
      <c r="AA26" s="147"/>
      <c r="AB26" s="209">
        <f t="shared" si="8"/>
        <v>0</v>
      </c>
      <c r="AC26" s="147"/>
      <c r="AD26" s="209">
        <f t="shared" si="9"/>
        <v>0</v>
      </c>
      <c r="AE26" s="148">
        <v>11</v>
      </c>
      <c r="AF26" s="203">
        <f t="shared" si="15"/>
        <v>38</v>
      </c>
      <c r="AG26" s="148">
        <v>5</v>
      </c>
      <c r="AH26" s="114">
        <f t="shared" si="17"/>
        <v>44</v>
      </c>
      <c r="AI26" s="150">
        <v>5</v>
      </c>
      <c r="AJ26" s="116">
        <f t="shared" si="19"/>
        <v>44</v>
      </c>
      <c r="AK26" s="150">
        <v>33</v>
      </c>
      <c r="AL26" s="204">
        <f t="shared" si="20"/>
        <v>16</v>
      </c>
      <c r="AM26" s="211">
        <f>D26+F26+H26+J26+L26+N26+P26+R26+X26+Z26+AH26+AJ26</f>
        <v>498</v>
      </c>
      <c r="AN26" s="139">
        <f t="shared" si="12"/>
        <v>498</v>
      </c>
      <c r="AO26" s="140">
        <f t="shared" si="13"/>
        <v>7</v>
      </c>
      <c r="AP26" s="145">
        <v>27</v>
      </c>
    </row>
    <row r="27" spans="1:42" ht="21" customHeight="1" x14ac:dyDescent="0.25">
      <c r="A27" s="73">
        <v>17</v>
      </c>
      <c r="B27" s="145">
        <v>28</v>
      </c>
      <c r="C27" s="144" t="s">
        <v>484</v>
      </c>
      <c r="D27" s="110">
        <v>7.5</v>
      </c>
      <c r="E27" s="119">
        <v>23</v>
      </c>
      <c r="F27" s="110">
        <f>IF(E27&lt;1,0,IF(E27&lt;2,50,IF(E27&lt;3,48,IF(E27&lt;4,46,IF(E27&lt;5,45,IF(E27&lt;6,44,IF(E27&lt;7,43,IF(E27&lt;8,42,IF(E27&lt;9,41,IF(E27&lt;10,40,IF(E27&lt;11,39,IF(E27&lt;12,38,IF(E27&lt;13,37,IF(E27&lt;14,36,IF(E27&lt;15,35,IF(E27&lt;16,34,IF(E27&lt;17,33,IF(E27&lt;18,32,IF(E27&lt;19,31,IF(E27&lt;20,30,IF(E27&lt;21,29,IF(E27&lt;22,28,IF(E27&lt;23,27,IF(E27&lt;24,26,IF(E27&lt;25,25,IF(E27&lt;26,24,IF(E27&lt;27,23,IF(E27&lt;28,22,IF(E27&lt;29,21,IF(E27&lt;30,20,IF(E27&lt;31,19,IF(E27&lt;32,18,IF(E27&lt;33,17,IF(E27&lt;34,16,IF(E27&lt;35,15,IF(E27&lt;36,14,IF(E27&lt;37,13,IF(E27&lt;38,12,IF(E27&lt;39,11,IF(E27&lt;40,10,IF(E27&lt;41,9,IF(E27&lt;42,8,IF(E27&lt;43,7,IF(E27&lt;44,6,IF(E27&lt;45,5,IF(E27&lt;46,4,IF(E27&lt;47,3,IF(E27&lt;48,2,IF(E27&lt;49,1,IF(E27&lt;50,0,))))))))))))))))))))))))))))))))))))))))))))))))))</f>
        <v>26</v>
      </c>
      <c r="G27" s="141">
        <v>20</v>
      </c>
      <c r="H27" s="112">
        <f t="shared" si="0"/>
        <v>29</v>
      </c>
      <c r="I27" s="141">
        <v>34</v>
      </c>
      <c r="J27" s="112">
        <f t="shared" si="1"/>
        <v>15</v>
      </c>
      <c r="K27" s="143"/>
      <c r="L27" s="203">
        <f t="shared" si="18"/>
        <v>0</v>
      </c>
      <c r="M27" s="143"/>
      <c r="N27" s="203">
        <f t="shared" ref="N27:N58" si="23">IF(M27&lt;1,0,IF(M27&lt;2,50,IF(M27&lt;3,48,IF(M27&lt;4,46,IF(M27&lt;5,45,IF(M27&lt;6,44,IF(M27&lt;7,43,IF(M27&lt;8,42,IF(M27&lt;9,41,IF(M27&lt;10,40,IF(M27&lt;11,39,IF(M27&lt;12,38,IF(M27&lt;13,37,IF(M27&lt;14,36,IF(M27&lt;15,35,IF(M27&lt;16,34,IF(M27&lt;17,33,IF(M27&lt;18,32,IF(M27&lt;19,31,IF(M27&lt;20,30,IF(M27&lt;21,29,IF(M27&lt;22,28,IF(M27&lt;23,27,IF(M27&lt;24,26,IF(M27&lt;25,25,IF(M27&lt;26,24,IF(M27&lt;27,23,IF(M27&lt;28,22,IF(M27&lt;29,21,IF(M27&lt;30,20,IF(M27&lt;31,19,IF(M27&lt;32,18,IF(M27&lt;33,17,IF(M27&lt;34,16,IF(M27&lt;35,15,IF(M27&lt;36,14,IF(M27&lt;37,13,IF(M27&lt;38,12,IF(M27&lt;39,11,IF(M27&lt;40,10,IF(M27&lt;41,9,IF(M27&lt;42,8,IF(M27&lt;43,7,IF(M27&lt;44,6,IF(M27&lt;45,5,IF(M27&lt;46,4,IF(M27&lt;47,3,IF(M27&lt;48,2,IF(M27&lt;49,1,IF(M27&lt;50,0,))))))))))))))))))))))))))))))))))))))))))))))))))</f>
        <v>0</v>
      </c>
      <c r="O27" s="150"/>
      <c r="P27" s="204">
        <f t="shared" si="21"/>
        <v>0</v>
      </c>
      <c r="Q27" s="150"/>
      <c r="R27" s="204">
        <f t="shared" si="4"/>
        <v>0</v>
      </c>
      <c r="S27" s="142"/>
      <c r="T27" s="205">
        <f t="shared" si="14"/>
        <v>0</v>
      </c>
      <c r="U27" s="142"/>
      <c r="V27" s="205">
        <f t="shared" si="22"/>
        <v>0</v>
      </c>
      <c r="W27" s="119"/>
      <c r="X27" s="110">
        <f t="shared" si="6"/>
        <v>0</v>
      </c>
      <c r="Y27" s="119"/>
      <c r="Z27" s="110">
        <f t="shared" si="7"/>
        <v>0</v>
      </c>
      <c r="AA27" s="147"/>
      <c r="AB27" s="112">
        <f t="shared" si="8"/>
        <v>0</v>
      </c>
      <c r="AC27" s="147"/>
      <c r="AD27" s="112">
        <f t="shared" si="9"/>
        <v>0</v>
      </c>
      <c r="AE27" s="148">
        <v>14</v>
      </c>
      <c r="AF27" s="114">
        <f t="shared" si="15"/>
        <v>35</v>
      </c>
      <c r="AG27" s="148">
        <v>20</v>
      </c>
      <c r="AH27" s="114">
        <f t="shared" si="17"/>
        <v>29</v>
      </c>
      <c r="AI27" s="150">
        <v>35</v>
      </c>
      <c r="AJ27" s="116">
        <f t="shared" si="19"/>
        <v>14</v>
      </c>
      <c r="AK27" s="150">
        <v>36</v>
      </c>
      <c r="AL27" s="116">
        <f t="shared" si="20"/>
        <v>13</v>
      </c>
      <c r="AM27" s="211">
        <f>D27+F27+H27+J27+X27+Z27+AB27+AD27+AF27+AH27+AJ27+AL27</f>
        <v>168.5</v>
      </c>
      <c r="AN27" s="139">
        <f t="shared" si="12"/>
        <v>168.5</v>
      </c>
      <c r="AO27" s="140">
        <f t="shared" si="13"/>
        <v>40</v>
      </c>
      <c r="AP27" s="145">
        <v>28</v>
      </c>
    </row>
    <row r="28" spans="1:42" ht="21" customHeight="1" x14ac:dyDescent="0.25">
      <c r="A28" s="73">
        <v>18</v>
      </c>
      <c r="B28" s="145">
        <v>29</v>
      </c>
      <c r="C28" s="144">
        <v>46</v>
      </c>
      <c r="D28" s="206">
        <f t="shared" ref="D28:D35" si="24">IF(C28&lt;1,0,IF(C28&lt;2,50,IF(C28&lt;3,48,IF(C28&lt;4,46,IF(C28&lt;5,45,IF(C28&lt;6,44,IF(C28&lt;7,43,IF(C28&lt;8,42,IF(C28&lt;9,41,IF(C28&lt;10,40,IF(C28&lt;11,39,IF(C28&lt;12,38,IF(C28&lt;13,37,IF(C28&lt;14,36,IF(C28&lt;15,35,IF(C28&lt;16,34,IF(C28&lt;17,33,IF(C28&lt;18,32,IF(C28&lt;19,31,IF(C28&lt;20,30,IF(C28&lt;21,29,IF(C28&lt;22,28,IF(C28&lt;23,27,IF(C28&lt;24,26,IF(C28&lt;25,25,IF(C28&lt;26,24,IF(C28&lt;27,23,IF(C28&lt;28,22,IF(C28&lt;29,21,IF(C28&lt;30,20,IF(C28&lt;31,19,IF(C28&lt;32,18,IF(C28&lt;33,17,IF(C28&lt;34,16,IF(C28&lt;35,15,IF(C28&lt;36,14,IF(C28&lt;37,13,IF(C28&lt;38,12,IF(C28&lt;39,11,IF(C28&lt;40,10,IF(C28&lt;41,9,IF(C28&lt;42,8,IF(C28&lt;43,7,IF(C28&lt;44,6,IF(C28&lt;45,5,IF(C28&lt;46,4,IF(C28&lt;47,3,IF(C28&lt;48,2,IF(C28&lt;49,1,IF(C28&lt;50,0,))))))))))))))))))))))))))))))))))))))))))))))))))</f>
        <v>3</v>
      </c>
      <c r="E28" s="119">
        <v>46</v>
      </c>
      <c r="F28" s="206">
        <f>IF(E28&lt;1,0,IF(E28&lt;2,50,IF(E28&lt;3,48,IF(E28&lt;4,46,IF(E28&lt;5,45,IF(E28&lt;6,44,IF(E28&lt;7,43,IF(E28&lt;8,42,IF(E28&lt;9,41,IF(E28&lt;10,40,IF(E28&lt;11,39,IF(E28&lt;12,38,IF(E28&lt;13,37,IF(E28&lt;14,36,IF(E28&lt;15,35,IF(E28&lt;16,34,IF(E28&lt;17,33,IF(E28&lt;18,32,IF(E28&lt;19,31,IF(E28&lt;20,30,IF(E28&lt;21,29,IF(E28&lt;22,28,IF(E28&lt;23,27,IF(E28&lt;24,26,IF(E28&lt;25,25,IF(E28&lt;26,24,IF(E28&lt;27,23,IF(E28&lt;28,22,IF(E28&lt;29,21,IF(E28&lt;30,20,IF(E28&lt;31,19,IF(E28&lt;32,18,IF(E28&lt;33,17,IF(E28&lt;34,16,IF(E28&lt;35,15,IF(E28&lt;36,14,IF(E28&lt;37,13,IF(E28&lt;38,12,IF(E28&lt;39,11,IF(E28&lt;40,10,IF(E28&lt;41,9,IF(E28&lt;42,8,IF(E28&lt;43,7,IF(E28&lt;44,6,IF(E28&lt;45,5,IF(E28&lt;46,4,IF(E28&lt;47,3,IF(E28&lt;48,2,IF(E28&lt;49,1,IF(E28&lt;50,0,))))))))))))))))))))))))))))))))))))))))))))))))))</f>
        <v>3</v>
      </c>
      <c r="G28" s="141">
        <v>23</v>
      </c>
      <c r="H28" s="112">
        <f t="shared" si="0"/>
        <v>26</v>
      </c>
      <c r="I28" s="141">
        <v>24</v>
      </c>
      <c r="J28" s="112">
        <f t="shared" si="1"/>
        <v>25</v>
      </c>
      <c r="K28" s="143">
        <v>24</v>
      </c>
      <c r="L28" s="114">
        <f t="shared" si="18"/>
        <v>25</v>
      </c>
      <c r="M28" s="143">
        <v>30</v>
      </c>
      <c r="N28" s="114">
        <f t="shared" si="23"/>
        <v>19</v>
      </c>
      <c r="O28" s="150">
        <v>12</v>
      </c>
      <c r="P28" s="116">
        <f t="shared" si="21"/>
        <v>37</v>
      </c>
      <c r="Q28" s="150"/>
      <c r="R28" s="204">
        <f t="shared" si="4"/>
        <v>0</v>
      </c>
      <c r="S28" s="142"/>
      <c r="T28" s="205">
        <f t="shared" si="14"/>
        <v>0</v>
      </c>
      <c r="U28" s="142">
        <v>8</v>
      </c>
      <c r="V28" s="118">
        <f t="shared" si="22"/>
        <v>41</v>
      </c>
      <c r="W28" s="119">
        <v>23</v>
      </c>
      <c r="X28" s="110">
        <f t="shared" si="6"/>
        <v>26</v>
      </c>
      <c r="Y28" s="119">
        <v>34</v>
      </c>
      <c r="Z28" s="110">
        <f t="shared" si="7"/>
        <v>15</v>
      </c>
      <c r="AA28" s="147"/>
      <c r="AB28" s="209">
        <f t="shared" si="8"/>
        <v>0</v>
      </c>
      <c r="AC28" s="147"/>
      <c r="AD28" s="209">
        <f t="shared" si="9"/>
        <v>0</v>
      </c>
      <c r="AE28" s="148">
        <v>39</v>
      </c>
      <c r="AF28" s="114">
        <f t="shared" si="15"/>
        <v>10</v>
      </c>
      <c r="AG28" s="148">
        <v>39</v>
      </c>
      <c r="AH28" s="114">
        <f t="shared" si="17"/>
        <v>10</v>
      </c>
      <c r="AI28" s="150">
        <v>28</v>
      </c>
      <c r="AJ28" s="116">
        <f t="shared" si="19"/>
        <v>21</v>
      </c>
      <c r="AK28" s="150">
        <v>23</v>
      </c>
      <c r="AL28" s="116">
        <f t="shared" si="20"/>
        <v>26</v>
      </c>
      <c r="AM28" s="211">
        <f>H28+J28+L28+N28+P28+V28+X28+Z28+AF28+AH28+AJ28+AL28</f>
        <v>281</v>
      </c>
      <c r="AN28" s="139">
        <f t="shared" si="12"/>
        <v>281</v>
      </c>
      <c r="AO28" s="140">
        <f t="shared" si="13"/>
        <v>31</v>
      </c>
      <c r="AP28" s="145">
        <v>29</v>
      </c>
    </row>
    <row r="29" spans="1:42" ht="21" customHeight="1" x14ac:dyDescent="0.25">
      <c r="A29" s="73">
        <v>19</v>
      </c>
      <c r="B29" s="145">
        <v>30</v>
      </c>
      <c r="C29" s="144">
        <v>21</v>
      </c>
      <c r="D29" s="206">
        <f t="shared" si="24"/>
        <v>28</v>
      </c>
      <c r="E29" s="178" t="s">
        <v>494</v>
      </c>
      <c r="F29" s="110">
        <v>39</v>
      </c>
      <c r="G29" s="141">
        <v>31</v>
      </c>
      <c r="H29" s="209">
        <f t="shared" si="0"/>
        <v>18</v>
      </c>
      <c r="I29" s="141">
        <v>28</v>
      </c>
      <c r="J29" s="209">
        <f t="shared" si="1"/>
        <v>21</v>
      </c>
      <c r="K29" s="179" t="s">
        <v>497</v>
      </c>
      <c r="L29" s="114">
        <v>47</v>
      </c>
      <c r="M29" s="143">
        <v>6</v>
      </c>
      <c r="N29" s="114">
        <f t="shared" si="23"/>
        <v>43</v>
      </c>
      <c r="O29" s="150">
        <v>1</v>
      </c>
      <c r="P29" s="116">
        <f t="shared" si="21"/>
        <v>50</v>
      </c>
      <c r="Q29" s="150">
        <v>6</v>
      </c>
      <c r="R29" s="116">
        <f t="shared" si="4"/>
        <v>43</v>
      </c>
      <c r="S29" s="142">
        <v>2</v>
      </c>
      <c r="T29" s="118">
        <f t="shared" si="14"/>
        <v>48</v>
      </c>
      <c r="U29" s="142" t="s">
        <v>485</v>
      </c>
      <c r="V29" s="205">
        <v>29.5</v>
      </c>
      <c r="W29" s="119">
        <v>20</v>
      </c>
      <c r="X29" s="206">
        <f t="shared" si="6"/>
        <v>29</v>
      </c>
      <c r="Y29" s="119">
        <v>6</v>
      </c>
      <c r="Z29" s="110">
        <f t="shared" si="7"/>
        <v>43</v>
      </c>
      <c r="AA29" s="147">
        <v>6</v>
      </c>
      <c r="AB29" s="112">
        <f t="shared" si="8"/>
        <v>43</v>
      </c>
      <c r="AC29" s="147">
        <v>6</v>
      </c>
      <c r="AD29" s="112">
        <f t="shared" si="9"/>
        <v>43</v>
      </c>
      <c r="AE29" s="148">
        <v>2</v>
      </c>
      <c r="AF29" s="114">
        <f t="shared" si="15"/>
        <v>48</v>
      </c>
      <c r="AG29" s="148" t="s">
        <v>503</v>
      </c>
      <c r="AH29" s="203">
        <v>23.5</v>
      </c>
      <c r="AI29" s="150">
        <v>1</v>
      </c>
      <c r="AJ29" s="116">
        <f t="shared" si="19"/>
        <v>50</v>
      </c>
      <c r="AK29" s="150">
        <v>14</v>
      </c>
      <c r="AL29" s="116">
        <f t="shared" si="20"/>
        <v>35</v>
      </c>
      <c r="AM29" s="211">
        <f>F29+L29+N29+P29+R29+T29+Z29+AB29+AD29+AF29+AJ29+AL29</f>
        <v>532</v>
      </c>
      <c r="AN29" s="139">
        <f t="shared" si="12"/>
        <v>532</v>
      </c>
      <c r="AO29" s="140">
        <f t="shared" si="13"/>
        <v>3</v>
      </c>
      <c r="AP29" s="145">
        <v>30</v>
      </c>
    </row>
    <row r="30" spans="1:42" ht="21" customHeight="1" x14ac:dyDescent="0.25">
      <c r="A30" s="73">
        <v>20</v>
      </c>
      <c r="B30" s="145">
        <v>31</v>
      </c>
      <c r="C30" s="144">
        <v>4</v>
      </c>
      <c r="D30" s="110">
        <f t="shared" si="24"/>
        <v>45</v>
      </c>
      <c r="E30" s="119">
        <v>14</v>
      </c>
      <c r="F30" s="110">
        <f>IF(E30&lt;1,0,IF(E30&lt;2,50,IF(E30&lt;3,48,IF(E30&lt;4,46,IF(E30&lt;5,45,IF(E30&lt;6,44,IF(E30&lt;7,43,IF(E30&lt;8,42,IF(E30&lt;9,41,IF(E30&lt;10,40,IF(E30&lt;11,39,IF(E30&lt;12,38,IF(E30&lt;13,37,IF(E30&lt;14,36,IF(E30&lt;15,35,IF(E30&lt;16,34,IF(E30&lt;17,33,IF(E30&lt;18,32,IF(E30&lt;19,31,IF(E30&lt;20,30,IF(E30&lt;21,29,IF(E30&lt;22,28,IF(E30&lt;23,27,IF(E30&lt;24,26,IF(E30&lt;25,25,IF(E30&lt;26,24,IF(E30&lt;27,23,IF(E30&lt;28,22,IF(E30&lt;29,21,IF(E30&lt;30,20,IF(E30&lt;31,19,IF(E30&lt;32,18,IF(E30&lt;33,17,IF(E30&lt;34,16,IF(E30&lt;35,15,IF(E30&lt;36,14,IF(E30&lt;37,13,IF(E30&lt;38,12,IF(E30&lt;39,11,IF(E30&lt;40,10,IF(E30&lt;41,9,IF(E30&lt;42,8,IF(E30&lt;43,7,IF(E30&lt;44,6,IF(E30&lt;45,5,IF(E30&lt;46,4,IF(E30&lt;47,3,IF(E30&lt;48,2,IF(E30&lt;49,1,IF(E30&lt;50,0,))))))))))))))))))))))))))))))))))))))))))))))))))</f>
        <v>35</v>
      </c>
      <c r="G30" s="141">
        <v>18</v>
      </c>
      <c r="H30" s="112">
        <f t="shared" si="0"/>
        <v>31</v>
      </c>
      <c r="I30" s="141">
        <v>4</v>
      </c>
      <c r="J30" s="112">
        <f t="shared" si="1"/>
        <v>45</v>
      </c>
      <c r="K30" s="143">
        <v>5</v>
      </c>
      <c r="L30" s="114">
        <f t="shared" ref="L30:L58" si="25">IF(K30&lt;1,0,IF(K30&lt;2,50,IF(K30&lt;3,48,IF(K30&lt;4,46,IF(K30&lt;5,45,IF(K30&lt;6,44,IF(K30&lt;7,43,IF(K30&lt;8,42,IF(K30&lt;9,41,IF(K30&lt;10,40,IF(K30&lt;11,39,IF(K30&lt;12,38,IF(K30&lt;13,37,IF(K30&lt;14,36,IF(K30&lt;15,35,IF(K30&lt;16,34,IF(K30&lt;17,33,IF(K30&lt;18,32,IF(K30&lt;19,31,IF(K30&lt;20,30,IF(K30&lt;21,29,IF(K30&lt;22,28,IF(K30&lt;23,27,IF(K30&lt;24,26,IF(K30&lt;25,25,IF(K30&lt;26,24,IF(K30&lt;27,23,IF(K30&lt;28,22,IF(K30&lt;29,21,IF(K30&lt;30,20,IF(K30&lt;31,19,IF(K30&lt;32,18,IF(K30&lt;33,17,IF(K30&lt;34,16,IF(K30&lt;35,15,IF(K30&lt;36,14,IF(K30&lt;37,13,IF(K30&lt;38,12,IF(K30&lt;39,11,IF(K30&lt;40,10,IF(K30&lt;41,9,IF(K30&lt;42,8,IF(K30&lt;43,7,IF(K30&lt;44,6,IF(K30&lt;45,5,IF(K30&lt;46,4,IF(K30&lt;47,3,IF(K30&lt;48,2,IF(K30&lt;49,1,IF(K30&lt;50,0,))))))))))))))))))))))))))))))))))))))))))))))))))</f>
        <v>44</v>
      </c>
      <c r="M30" s="143">
        <v>3</v>
      </c>
      <c r="N30" s="114">
        <f t="shared" si="23"/>
        <v>46</v>
      </c>
      <c r="O30" s="150"/>
      <c r="P30" s="204">
        <f t="shared" si="21"/>
        <v>0</v>
      </c>
      <c r="Q30" s="150"/>
      <c r="R30" s="204">
        <f t="shared" si="4"/>
        <v>0</v>
      </c>
      <c r="S30" s="142" t="s">
        <v>498</v>
      </c>
      <c r="T30" s="118">
        <v>35.5</v>
      </c>
      <c r="U30" s="142">
        <v>18</v>
      </c>
      <c r="V30" s="118">
        <f t="shared" ref="V30:V40" si="26">IF(U30&lt;1,0,IF(U30&lt;2,50,IF(U30&lt;3,48,IF(U30&lt;4,46,IF(U30&lt;5,45,IF(U30&lt;6,44,IF(U30&lt;7,43,IF(U30&lt;8,42,IF(U30&lt;9,41,IF(U30&lt;10,40,IF(U30&lt;11,39,IF(U30&lt;12,38,IF(U30&lt;13,37,IF(U30&lt;14,36,IF(U30&lt;15,35,IF(U30&lt;16,34,IF(U30&lt;17,33,IF(U30&lt;18,32,IF(U30&lt;19,31,IF(U30&lt;20,30,IF(U30&lt;21,29,IF(U30&lt;22,28,IF(U30&lt;23,27,IF(U30&lt;24,26,IF(U30&lt;25,25,IF(U30&lt;26,24,IF(U30&lt;27,23,IF(U30&lt;28,22,IF(U30&lt;29,21,IF(U30&lt;30,20,IF(U30&lt;31,19,IF(U30&lt;32,18,IF(U30&lt;33,17,IF(U30&lt;34,16,IF(U30&lt;35,15,IF(U30&lt;36,14,IF(U30&lt;37,13,IF(U30&lt;38,12,IF(U30&lt;39,11,IF(U30&lt;40,10,IF(U30&lt;41,9,IF(U30&lt;42,8,IF(U30&lt;43,7,IF(U30&lt;44,6,IF(U30&lt;45,5,IF(U30&lt;46,4,IF(U30&lt;47,3,IF(U30&lt;48,2,IF(U30&lt;49,1,IF(U30&lt;50,0,))))))))))))))))))))))))))))))))))))))))))))))))))</f>
        <v>31</v>
      </c>
      <c r="W30" s="119">
        <v>6</v>
      </c>
      <c r="X30" s="110">
        <f t="shared" si="6"/>
        <v>43</v>
      </c>
      <c r="Y30" s="119">
        <v>15</v>
      </c>
      <c r="Z30" s="110">
        <f t="shared" si="7"/>
        <v>34</v>
      </c>
      <c r="AA30" s="147"/>
      <c r="AB30" s="209">
        <f t="shared" si="8"/>
        <v>0</v>
      </c>
      <c r="AC30" s="147"/>
      <c r="AD30" s="209">
        <f t="shared" si="9"/>
        <v>0</v>
      </c>
      <c r="AE30" s="148">
        <v>8</v>
      </c>
      <c r="AF30" s="114">
        <f t="shared" si="15"/>
        <v>41</v>
      </c>
      <c r="AG30" s="148">
        <v>2</v>
      </c>
      <c r="AH30" s="114">
        <f t="shared" ref="AH30:AH41" si="27">IF(AG30&lt;1,0,IF(AG30&lt;2,50,IF(AG30&lt;3,48,IF(AG30&lt;4,46,IF(AG30&lt;5,45,IF(AG30&lt;6,44,IF(AG30&lt;7,43,IF(AG30&lt;8,42,IF(AG30&lt;9,41,IF(AG30&lt;10,40,IF(AG30&lt;11,39,IF(AG30&lt;12,38,IF(AG30&lt;13,37,IF(AG30&lt;14,36,IF(AG30&lt;15,35,IF(AG30&lt;16,34,IF(AG30&lt;17,33,IF(AG30&lt;18,32,IF(AG30&lt;19,31,IF(AG30&lt;20,30,IF(AG30&lt;21,29,IF(AG30&lt;22,28,IF(AG30&lt;23,27,IF(AG30&lt;24,26,IF(AG30&lt;25,25,IF(AG30&lt;26,24,IF(AG30&lt;27,23,IF(AG30&lt;28,22,IF(AG30&lt;29,21,IF(AG30&lt;30,20,IF(AG30&lt;31,19,IF(AG30&lt;32,18,IF(AG30&lt;33,17,IF(AG30&lt;34,16,IF(AG30&lt;35,15,IF(AG30&lt;36,14,IF(AG30&lt;37,13,IF(AG30&lt;38,12,IF(AG30&lt;39,11,IF(AG30&lt;40,10,IF(AG30&lt;41,9,IF(AG30&lt;42,8,IF(AG30&lt;43,7,IF(AG30&lt;44,6,IF(AG30&lt;45,5,IF(AG30&lt;46,4,IF(AG30&lt;47,3,IF(AG30&lt;48,2,IF(AG30&lt;49,1,IF(AG30&lt;50,0,))))))))))))))))))))))))))))))))))))))))))))))))))</f>
        <v>48</v>
      </c>
      <c r="AI30" s="150">
        <v>38</v>
      </c>
      <c r="AJ30" s="204">
        <f t="shared" si="19"/>
        <v>11</v>
      </c>
      <c r="AK30" s="150"/>
      <c r="AL30" s="204">
        <f t="shared" si="20"/>
        <v>0</v>
      </c>
      <c r="AM30" s="211">
        <f>D30+F30+H30+J30+L30+N30+T30+V30+X30+Z30+AF30+AH30</f>
        <v>478.5</v>
      </c>
      <c r="AN30" s="139">
        <f t="shared" si="12"/>
        <v>478.5</v>
      </c>
      <c r="AO30" s="140">
        <f t="shared" si="13"/>
        <v>8</v>
      </c>
      <c r="AP30" s="145">
        <v>31</v>
      </c>
    </row>
    <row r="31" spans="1:42" ht="21" customHeight="1" x14ac:dyDescent="0.25">
      <c r="A31" s="73">
        <v>21</v>
      </c>
      <c r="B31" s="145">
        <v>32</v>
      </c>
      <c r="C31" s="144">
        <v>23</v>
      </c>
      <c r="D31" s="110">
        <f t="shared" si="24"/>
        <v>26</v>
      </c>
      <c r="E31" s="119" t="s">
        <v>492</v>
      </c>
      <c r="F31" s="110">
        <v>31.5</v>
      </c>
      <c r="G31" s="141">
        <v>24</v>
      </c>
      <c r="H31" s="112">
        <f t="shared" si="0"/>
        <v>25</v>
      </c>
      <c r="I31" s="141">
        <v>18</v>
      </c>
      <c r="J31" s="112">
        <f t="shared" si="1"/>
        <v>31</v>
      </c>
      <c r="K31" s="143">
        <v>1</v>
      </c>
      <c r="L31" s="114">
        <f t="shared" si="25"/>
        <v>50</v>
      </c>
      <c r="M31" s="143">
        <v>12</v>
      </c>
      <c r="N31" s="114">
        <f t="shared" si="23"/>
        <v>37</v>
      </c>
      <c r="O31" s="150"/>
      <c r="P31" s="204">
        <f t="shared" si="21"/>
        <v>0</v>
      </c>
      <c r="Q31" s="150"/>
      <c r="R31" s="204">
        <f t="shared" si="4"/>
        <v>0</v>
      </c>
      <c r="S31" s="142">
        <v>3</v>
      </c>
      <c r="T31" s="118">
        <f t="shared" ref="T31:T41" si="28">IF(S31&lt;1,0,IF(S31&lt;2,50,IF(S31&lt;3,48,IF(S31&lt;4,46,IF(S31&lt;5,45,IF(S31&lt;6,44,IF(S31&lt;7,43,IF(S31&lt;8,42,IF(S31&lt;9,41,IF(S31&lt;10,40,IF(S31&lt;11,39,IF(S31&lt;12,38,IF(S31&lt;13,37,IF(S31&lt;14,36,IF(S31&lt;15,35,IF(S31&lt;16,34,IF(S31&lt;17,33,IF(S31&lt;18,32,IF(S31&lt;19,31,IF(S31&lt;20,30,IF(S31&lt;21,29,IF(S31&lt;22,28,IF(S31&lt;23,27,IF(S31&lt;24,26,IF(S31&lt;25,25,IF(S31&lt;26,24,IF(S31&lt;27,23,IF(S31&lt;28,22,IF(S31&lt;29,21,IF(S31&lt;30,20,IF(S31&lt;31,19,IF(S31&lt;32,18,IF(S31&lt;33,17,IF(S31&lt;34,16,IF(S31&lt;35,15,IF(S31&lt;36,14,IF(S31&lt;37,13,IF(S31&lt;38,12,IF(S31&lt;39,11,IF(S31&lt;40,10,IF(S31&lt;41,9,IF(S31&lt;42,8,IF(S31&lt;43,7,IF(S31&lt;44,6,IF(S31&lt;45,5,IF(S31&lt;46,4,IF(S31&lt;47,3,IF(S31&lt;48,2,IF(S31&lt;49,1,IF(S31&lt;50,0,))))))))))))))))))))))))))))))))))))))))))))))))))</f>
        <v>46</v>
      </c>
      <c r="U31" s="142">
        <v>26</v>
      </c>
      <c r="V31" s="205">
        <f t="shared" si="26"/>
        <v>23</v>
      </c>
      <c r="W31" s="119">
        <v>14</v>
      </c>
      <c r="X31" s="110">
        <f t="shared" si="6"/>
        <v>35</v>
      </c>
      <c r="Y31" s="119">
        <v>4</v>
      </c>
      <c r="Z31" s="110">
        <f t="shared" si="7"/>
        <v>45</v>
      </c>
      <c r="AA31" s="147"/>
      <c r="AB31" s="209">
        <f t="shared" si="8"/>
        <v>0</v>
      </c>
      <c r="AC31" s="147"/>
      <c r="AD31" s="209">
        <f t="shared" si="9"/>
        <v>0</v>
      </c>
      <c r="AE31" s="148">
        <v>7</v>
      </c>
      <c r="AF31" s="114">
        <f t="shared" si="15"/>
        <v>42</v>
      </c>
      <c r="AG31" s="148">
        <v>11</v>
      </c>
      <c r="AH31" s="114">
        <f t="shared" si="27"/>
        <v>38</v>
      </c>
      <c r="AI31" s="150">
        <v>4</v>
      </c>
      <c r="AJ31" s="116">
        <f t="shared" si="19"/>
        <v>45</v>
      </c>
      <c r="AK31" s="150">
        <v>29</v>
      </c>
      <c r="AL31" s="204">
        <f t="shared" si="20"/>
        <v>20</v>
      </c>
      <c r="AM31" s="211">
        <f>D31+F31+H31+J31+L31+N31+T31+X31+Z31+AF31+AH31+AJ31</f>
        <v>451.5</v>
      </c>
      <c r="AN31" s="139">
        <f t="shared" si="12"/>
        <v>451.5</v>
      </c>
      <c r="AO31" s="140">
        <f t="shared" si="13"/>
        <v>12</v>
      </c>
      <c r="AP31" s="145">
        <v>32</v>
      </c>
    </row>
    <row r="32" spans="1:42" ht="21" customHeight="1" x14ac:dyDescent="0.25">
      <c r="A32" s="73">
        <v>22</v>
      </c>
      <c r="B32" s="145">
        <v>34</v>
      </c>
      <c r="C32" s="144">
        <v>34</v>
      </c>
      <c r="D32" s="110">
        <f t="shared" si="24"/>
        <v>15</v>
      </c>
      <c r="E32" s="119" t="s">
        <v>488</v>
      </c>
      <c r="F32" s="110">
        <v>10.5</v>
      </c>
      <c r="G32" s="141">
        <v>37</v>
      </c>
      <c r="H32" s="112">
        <f t="shared" si="0"/>
        <v>12</v>
      </c>
      <c r="I32" s="141">
        <v>40</v>
      </c>
      <c r="J32" s="112">
        <f t="shared" si="1"/>
        <v>9</v>
      </c>
      <c r="K32" s="143"/>
      <c r="L32" s="114">
        <f t="shared" si="25"/>
        <v>0</v>
      </c>
      <c r="M32" s="143">
        <v>24</v>
      </c>
      <c r="N32" s="114">
        <f t="shared" si="23"/>
        <v>25</v>
      </c>
      <c r="O32" s="150"/>
      <c r="P32" s="204">
        <f t="shared" si="21"/>
        <v>0</v>
      </c>
      <c r="Q32" s="150"/>
      <c r="R32" s="204">
        <f t="shared" si="4"/>
        <v>0</v>
      </c>
      <c r="S32" s="142">
        <v>24</v>
      </c>
      <c r="T32" s="118">
        <f t="shared" si="28"/>
        <v>25</v>
      </c>
      <c r="U32" s="142">
        <v>29</v>
      </c>
      <c r="V32" s="118">
        <f t="shared" si="26"/>
        <v>20</v>
      </c>
      <c r="W32" s="119"/>
      <c r="X32" s="206">
        <f t="shared" si="6"/>
        <v>0</v>
      </c>
      <c r="Y32" s="119"/>
      <c r="Z32" s="206">
        <f t="shared" si="7"/>
        <v>0</v>
      </c>
      <c r="AA32" s="147"/>
      <c r="AB32" s="209">
        <f t="shared" si="8"/>
        <v>0</v>
      </c>
      <c r="AC32" s="147"/>
      <c r="AD32" s="209">
        <f t="shared" si="9"/>
        <v>0</v>
      </c>
      <c r="AE32" s="148">
        <v>31</v>
      </c>
      <c r="AF32" s="114">
        <f t="shared" si="15"/>
        <v>18</v>
      </c>
      <c r="AG32" s="148">
        <v>37</v>
      </c>
      <c r="AH32" s="114">
        <f t="shared" si="27"/>
        <v>12</v>
      </c>
      <c r="AI32" s="150">
        <v>8</v>
      </c>
      <c r="AJ32" s="116">
        <f t="shared" si="19"/>
        <v>41</v>
      </c>
      <c r="AK32" s="150">
        <v>27</v>
      </c>
      <c r="AL32" s="116">
        <f t="shared" si="20"/>
        <v>22</v>
      </c>
      <c r="AM32" s="211">
        <f>D32+F32+H32+J32+L32+N32+T32+V32+AF32+AH32+AJ32+AL32</f>
        <v>209.5</v>
      </c>
      <c r="AN32" s="139">
        <f t="shared" si="12"/>
        <v>209.5</v>
      </c>
      <c r="AO32" s="140">
        <f t="shared" si="13"/>
        <v>37</v>
      </c>
      <c r="AP32" s="145">
        <v>34</v>
      </c>
    </row>
    <row r="33" spans="1:42" ht="21" customHeight="1" x14ac:dyDescent="0.25">
      <c r="A33" s="73">
        <v>23</v>
      </c>
      <c r="B33" s="145">
        <v>36</v>
      </c>
      <c r="C33" s="144">
        <v>16</v>
      </c>
      <c r="D33" s="110">
        <f t="shared" si="24"/>
        <v>33</v>
      </c>
      <c r="E33" s="119">
        <v>42</v>
      </c>
      <c r="F33" s="110">
        <f>IF(E33&lt;1,0,IF(E33&lt;2,50,IF(E33&lt;3,48,IF(E33&lt;4,46,IF(E33&lt;5,45,IF(E33&lt;6,44,IF(E33&lt;7,43,IF(E33&lt;8,42,IF(E33&lt;9,41,IF(E33&lt;10,40,IF(E33&lt;11,39,IF(E33&lt;12,38,IF(E33&lt;13,37,IF(E33&lt;14,36,IF(E33&lt;15,35,IF(E33&lt;16,34,IF(E33&lt;17,33,IF(E33&lt;18,32,IF(E33&lt;19,31,IF(E33&lt;20,30,IF(E33&lt;21,29,IF(E33&lt;22,28,IF(E33&lt;23,27,IF(E33&lt;24,26,IF(E33&lt;25,25,IF(E33&lt;26,24,IF(E33&lt;27,23,IF(E33&lt;28,22,IF(E33&lt;29,21,IF(E33&lt;30,20,IF(E33&lt;31,19,IF(E33&lt;32,18,IF(E33&lt;33,17,IF(E33&lt;34,16,IF(E33&lt;35,15,IF(E33&lt;36,14,IF(E33&lt;37,13,IF(E33&lt;38,12,IF(E33&lt;39,11,IF(E33&lt;40,10,IF(E33&lt;41,9,IF(E33&lt;42,8,IF(E33&lt;43,7,IF(E33&lt;44,6,IF(E33&lt;45,5,IF(E33&lt;46,4,IF(E33&lt;47,3,IF(E33&lt;48,2,IF(E33&lt;49,1,IF(E33&lt;50,0,))))))))))))))))))))))))))))))))))))))))))))))))))</f>
        <v>7</v>
      </c>
      <c r="G33" s="141">
        <v>34</v>
      </c>
      <c r="H33" s="209">
        <f t="shared" si="0"/>
        <v>15</v>
      </c>
      <c r="I33" s="141">
        <v>37</v>
      </c>
      <c r="J33" s="209">
        <f t="shared" si="1"/>
        <v>12</v>
      </c>
      <c r="K33" s="143">
        <v>25</v>
      </c>
      <c r="L33" s="114">
        <f t="shared" si="25"/>
        <v>24</v>
      </c>
      <c r="M33" s="143">
        <v>27</v>
      </c>
      <c r="N33" s="114">
        <f t="shared" si="23"/>
        <v>22</v>
      </c>
      <c r="O33" s="150" t="s">
        <v>498</v>
      </c>
      <c r="P33" s="116">
        <v>35.5</v>
      </c>
      <c r="Q33" s="150">
        <v>15</v>
      </c>
      <c r="R33" s="116">
        <f t="shared" si="4"/>
        <v>34</v>
      </c>
      <c r="S33" s="142">
        <v>21</v>
      </c>
      <c r="T33" s="118">
        <f t="shared" si="28"/>
        <v>28</v>
      </c>
      <c r="U33" s="142">
        <v>31</v>
      </c>
      <c r="V33" s="118">
        <f t="shared" si="26"/>
        <v>18</v>
      </c>
      <c r="W33" s="119"/>
      <c r="X33" s="206">
        <f t="shared" si="6"/>
        <v>0</v>
      </c>
      <c r="Y33" s="119"/>
      <c r="Z33" s="206">
        <f t="shared" si="7"/>
        <v>0</v>
      </c>
      <c r="AA33" s="147"/>
      <c r="AB33" s="209">
        <f t="shared" si="8"/>
        <v>0</v>
      </c>
      <c r="AC33" s="147"/>
      <c r="AD33" s="209">
        <f t="shared" si="9"/>
        <v>0</v>
      </c>
      <c r="AE33" s="148">
        <v>33</v>
      </c>
      <c r="AF33" s="114">
        <f t="shared" si="15"/>
        <v>16</v>
      </c>
      <c r="AG33" s="148">
        <v>33</v>
      </c>
      <c r="AH33" s="114">
        <f t="shared" si="27"/>
        <v>16</v>
      </c>
      <c r="AI33" s="150" t="s">
        <v>505</v>
      </c>
      <c r="AJ33" s="116">
        <v>34</v>
      </c>
      <c r="AK33" s="150">
        <v>12</v>
      </c>
      <c r="AL33" s="116">
        <f t="shared" si="20"/>
        <v>37</v>
      </c>
      <c r="AM33" s="211">
        <f>D33+F33+L33+N33+P33+R33+T33+V33+AF33+AH33+AJ33+AL33</f>
        <v>304.5</v>
      </c>
      <c r="AN33" s="139">
        <f t="shared" si="12"/>
        <v>304.5</v>
      </c>
      <c r="AO33" s="140">
        <f t="shared" si="13"/>
        <v>29</v>
      </c>
      <c r="AP33" s="145">
        <v>36</v>
      </c>
    </row>
    <row r="34" spans="1:42" ht="21" customHeight="1" x14ac:dyDescent="0.25">
      <c r="A34" s="73">
        <v>24</v>
      </c>
      <c r="B34" s="145">
        <v>38</v>
      </c>
      <c r="C34" s="144">
        <v>6</v>
      </c>
      <c r="D34" s="110">
        <f t="shared" si="24"/>
        <v>43</v>
      </c>
      <c r="E34" s="119">
        <v>8</v>
      </c>
      <c r="F34" s="110">
        <f>IF(E34&lt;1,0,IF(E34&lt;2,50,IF(E34&lt;3,48,IF(E34&lt;4,46,IF(E34&lt;5,45,IF(E34&lt;6,44,IF(E34&lt;7,43,IF(E34&lt;8,42,IF(E34&lt;9,41,IF(E34&lt;10,40,IF(E34&lt;11,39,IF(E34&lt;12,38,IF(E34&lt;13,37,IF(E34&lt;14,36,IF(E34&lt;15,35,IF(E34&lt;16,34,IF(E34&lt;17,33,IF(E34&lt;18,32,IF(E34&lt;19,31,IF(E34&lt;20,30,IF(E34&lt;21,29,IF(E34&lt;22,28,IF(E34&lt;23,27,IF(E34&lt;24,26,IF(E34&lt;25,25,IF(E34&lt;26,24,IF(E34&lt;27,23,IF(E34&lt;28,22,IF(E34&lt;29,21,IF(E34&lt;30,20,IF(E34&lt;31,19,IF(E34&lt;32,18,IF(E34&lt;33,17,IF(E34&lt;34,16,IF(E34&lt;35,15,IF(E34&lt;36,14,IF(E34&lt;37,13,IF(E34&lt;38,12,IF(E34&lt;39,11,IF(E34&lt;40,10,IF(E34&lt;41,9,IF(E34&lt;42,8,IF(E34&lt;43,7,IF(E34&lt;44,6,IF(E34&lt;45,5,IF(E34&lt;46,4,IF(E34&lt;47,3,IF(E34&lt;48,2,IF(E34&lt;49,1,IF(E34&lt;50,0,))))))))))))))))))))))))))))))))))))))))))))))))))</f>
        <v>41</v>
      </c>
      <c r="G34" s="141">
        <v>41</v>
      </c>
      <c r="H34" s="112">
        <f t="shared" si="0"/>
        <v>8</v>
      </c>
      <c r="I34" s="141">
        <v>13</v>
      </c>
      <c r="J34" s="112">
        <f t="shared" si="1"/>
        <v>36</v>
      </c>
      <c r="K34" s="143">
        <v>11</v>
      </c>
      <c r="L34" s="114">
        <f t="shared" si="25"/>
        <v>38</v>
      </c>
      <c r="M34" s="143">
        <v>25</v>
      </c>
      <c r="N34" s="114">
        <f t="shared" si="23"/>
        <v>24</v>
      </c>
      <c r="O34" s="150"/>
      <c r="P34" s="204">
        <f t="shared" ref="P34:P42" si="29">IF(O34&lt;1,0,IF(O34&lt;2,50,IF(O34&lt;3,48,IF(O34&lt;4,46,IF(O34&lt;5,45,IF(O34&lt;6,44,IF(O34&lt;7,43,IF(O34&lt;8,42,IF(O34&lt;9,41,IF(O34&lt;10,40,IF(O34&lt;11,39,IF(O34&lt;12,38,IF(O34&lt;13,37,IF(O34&lt;14,36,IF(O34&lt;15,35,IF(O34&lt;16,34,IF(O34&lt;17,33,IF(O34&lt;18,32,IF(O34&lt;19,31,IF(O34&lt;20,30,IF(O34&lt;21,29,IF(O34&lt;22,28,IF(O34&lt;23,27,IF(O34&lt;24,26,IF(O34&lt;25,25,IF(O34&lt;26,24,IF(O34&lt;27,23,IF(O34&lt;28,22,IF(O34&lt;29,21,IF(O34&lt;30,20,IF(O34&lt;31,19,IF(O34&lt;32,18,IF(O34&lt;33,17,IF(O34&lt;34,16,IF(O34&lt;35,15,IF(O34&lt;36,14,IF(O34&lt;37,13,IF(O34&lt;38,12,IF(O34&lt;39,11,IF(O34&lt;40,10,IF(O34&lt;41,9,IF(O34&lt;42,8,IF(O34&lt;43,7,IF(O34&lt;44,6,IF(O34&lt;45,5,IF(O34&lt;46,4,IF(O34&lt;47,3,IF(O34&lt;48,2,IF(O34&lt;49,1,IF(O34&lt;50,0,))))))))))))))))))))))))))))))))))))))))))))))))))</f>
        <v>0</v>
      </c>
      <c r="Q34" s="150"/>
      <c r="R34" s="204">
        <f t="shared" si="4"/>
        <v>0</v>
      </c>
      <c r="S34" s="142">
        <v>8</v>
      </c>
      <c r="T34" s="118">
        <f t="shared" si="28"/>
        <v>41</v>
      </c>
      <c r="U34" s="142">
        <v>3</v>
      </c>
      <c r="V34" s="118">
        <f t="shared" si="26"/>
        <v>46</v>
      </c>
      <c r="W34" s="119">
        <v>9</v>
      </c>
      <c r="X34" s="110">
        <f t="shared" si="6"/>
        <v>40</v>
      </c>
      <c r="Y34" s="119">
        <v>22</v>
      </c>
      <c r="Z34" s="110">
        <f t="shared" si="7"/>
        <v>27</v>
      </c>
      <c r="AA34" s="147"/>
      <c r="AB34" s="209">
        <f t="shared" si="8"/>
        <v>0</v>
      </c>
      <c r="AC34" s="147"/>
      <c r="AD34" s="209">
        <f t="shared" si="9"/>
        <v>0</v>
      </c>
      <c r="AE34" s="148">
        <v>13</v>
      </c>
      <c r="AF34" s="114">
        <f t="shared" si="15"/>
        <v>36</v>
      </c>
      <c r="AG34" s="148">
        <v>13</v>
      </c>
      <c r="AH34" s="114">
        <f t="shared" si="27"/>
        <v>36</v>
      </c>
      <c r="AI34" s="150"/>
      <c r="AJ34" s="204">
        <f t="shared" ref="AJ34:AJ39" si="30">IF(AI34&lt;1,0,IF(AI34&lt;2,50,IF(AI34&lt;3,48,IF(AI34&lt;4,46,IF(AI34&lt;5,45,IF(AI34&lt;6,44,IF(AI34&lt;7,43,IF(AI34&lt;8,42,IF(AI34&lt;9,41,IF(AI34&lt;10,40,IF(AI34&lt;11,39,IF(AI34&lt;12,38,IF(AI34&lt;13,37,IF(AI34&lt;14,36,IF(AI34&lt;15,35,IF(AI34&lt;16,34,IF(AI34&lt;17,33,IF(AI34&lt;18,32,IF(AI34&lt;19,31,IF(AI34&lt;20,30,IF(AI34&lt;21,29,IF(AI34&lt;22,28,IF(AI34&lt;23,27,IF(AI34&lt;24,26,IF(AI34&lt;25,25,IF(AI34&lt;26,24,IF(AI34&lt;27,23,IF(AI34&lt;28,22,IF(AI34&lt;29,21,IF(AI34&lt;30,20,IF(AI34&lt;31,19,IF(AI34&lt;32,18,IF(AI34&lt;33,17,IF(AI34&lt;34,16,IF(AI34&lt;35,15,IF(AI34&lt;36,14,IF(AI34&lt;37,13,IF(AI34&lt;38,12,IF(AI34&lt;39,11,IF(AI34&lt;40,10,IF(AI34&lt;41,9,IF(AI34&lt;42,8,IF(AI34&lt;43,7,IF(AI34&lt;44,6,IF(AI34&lt;45,5,IF(AI34&lt;46,4,IF(AI34&lt;47,3,IF(AI34&lt;48,2,IF(AI34&lt;49,1,IF(AI34&lt;50,0,))))))))))))))))))))))))))))))))))))))))))))))))))</f>
        <v>0</v>
      </c>
      <c r="AK34" s="150"/>
      <c r="AL34" s="204">
        <f t="shared" si="20"/>
        <v>0</v>
      </c>
      <c r="AM34" s="211">
        <f>D34+F34+H34+J34+L34+N34+T34+V34+X34+Z34+AF34+AH34</f>
        <v>416</v>
      </c>
      <c r="AN34" s="139">
        <f t="shared" si="12"/>
        <v>416</v>
      </c>
      <c r="AO34" s="140">
        <f t="shared" si="13"/>
        <v>14</v>
      </c>
      <c r="AP34" s="145">
        <v>38</v>
      </c>
    </row>
    <row r="35" spans="1:42" ht="21" customHeight="1" x14ac:dyDescent="0.25">
      <c r="A35" s="73">
        <v>25</v>
      </c>
      <c r="B35" s="145">
        <v>39</v>
      </c>
      <c r="C35" s="144">
        <v>45</v>
      </c>
      <c r="D35" s="110">
        <f t="shared" si="24"/>
        <v>4</v>
      </c>
      <c r="E35" s="119">
        <v>37</v>
      </c>
      <c r="F35" s="110">
        <f>IF(E35&lt;1,0,IF(E35&lt;2,50,IF(E35&lt;3,48,IF(E35&lt;4,46,IF(E35&lt;5,45,IF(E35&lt;6,44,IF(E35&lt;7,43,IF(E35&lt;8,42,IF(E35&lt;9,41,IF(E35&lt;10,40,IF(E35&lt;11,39,IF(E35&lt;12,38,IF(E35&lt;13,37,IF(E35&lt;14,36,IF(E35&lt;15,35,IF(E35&lt;16,34,IF(E35&lt;17,33,IF(E35&lt;18,32,IF(E35&lt;19,31,IF(E35&lt;20,30,IF(E35&lt;21,29,IF(E35&lt;22,28,IF(E35&lt;23,27,IF(E35&lt;24,26,IF(E35&lt;25,25,IF(E35&lt;26,24,IF(E35&lt;27,23,IF(E35&lt;28,22,IF(E35&lt;29,21,IF(E35&lt;30,20,IF(E35&lt;31,19,IF(E35&lt;32,18,IF(E35&lt;33,17,IF(E35&lt;34,16,IF(E35&lt;35,15,IF(E35&lt;36,14,IF(E35&lt;37,13,IF(E35&lt;38,12,IF(E35&lt;39,11,IF(E35&lt;40,10,IF(E35&lt;41,9,IF(E35&lt;42,8,IF(E35&lt;43,7,IF(E35&lt;44,6,IF(E35&lt;45,5,IF(E35&lt;46,4,IF(E35&lt;47,3,IF(E35&lt;48,2,IF(E35&lt;49,1,IF(E35&lt;50,0,))))))))))))))))))))))))))))))))))))))))))))))))))</f>
        <v>12</v>
      </c>
      <c r="G35" s="141">
        <v>15</v>
      </c>
      <c r="H35" s="112">
        <f t="shared" si="0"/>
        <v>34</v>
      </c>
      <c r="I35" s="141">
        <v>25</v>
      </c>
      <c r="J35" s="112">
        <f t="shared" si="1"/>
        <v>24</v>
      </c>
      <c r="K35" s="143"/>
      <c r="L35" s="114">
        <f t="shared" si="25"/>
        <v>0</v>
      </c>
      <c r="M35" s="143"/>
      <c r="N35" s="114">
        <f t="shared" si="23"/>
        <v>0</v>
      </c>
      <c r="O35" s="150"/>
      <c r="P35" s="204">
        <f t="shared" si="29"/>
        <v>0</v>
      </c>
      <c r="Q35" s="150"/>
      <c r="R35" s="204">
        <f t="shared" si="4"/>
        <v>0</v>
      </c>
      <c r="S35" s="142"/>
      <c r="T35" s="118">
        <f t="shared" si="28"/>
        <v>0</v>
      </c>
      <c r="U35" s="142">
        <v>30</v>
      </c>
      <c r="V35" s="118">
        <f t="shared" si="26"/>
        <v>19</v>
      </c>
      <c r="W35" s="119"/>
      <c r="X35" s="206">
        <f t="shared" si="6"/>
        <v>0</v>
      </c>
      <c r="Y35" s="119"/>
      <c r="Z35" s="206">
        <f t="shared" si="7"/>
        <v>0</v>
      </c>
      <c r="AA35" s="147"/>
      <c r="AB35" s="209">
        <f t="shared" si="8"/>
        <v>0</v>
      </c>
      <c r="AC35" s="147"/>
      <c r="AD35" s="209">
        <f t="shared" si="9"/>
        <v>0</v>
      </c>
      <c r="AE35" s="148"/>
      <c r="AF35" s="114">
        <f t="shared" si="15"/>
        <v>0</v>
      </c>
      <c r="AG35" s="148">
        <v>30</v>
      </c>
      <c r="AH35" s="114">
        <f t="shared" si="27"/>
        <v>19</v>
      </c>
      <c r="AI35" s="150"/>
      <c r="AJ35" s="116">
        <f t="shared" si="30"/>
        <v>0</v>
      </c>
      <c r="AK35" s="150">
        <v>21</v>
      </c>
      <c r="AL35" s="116">
        <f t="shared" si="20"/>
        <v>28</v>
      </c>
      <c r="AM35" s="211">
        <f>D35+F35+H35+J35+L35+N35+T35+V35+AF35+AH35+AJ35+AL35</f>
        <v>140</v>
      </c>
      <c r="AN35" s="139">
        <f t="shared" si="12"/>
        <v>140</v>
      </c>
      <c r="AO35" s="140">
        <f t="shared" si="13"/>
        <v>43</v>
      </c>
      <c r="AP35" s="145">
        <v>39</v>
      </c>
    </row>
    <row r="36" spans="1:42" ht="21" customHeight="1" x14ac:dyDescent="0.25">
      <c r="A36" s="73">
        <v>26</v>
      </c>
      <c r="B36" s="145">
        <v>40</v>
      </c>
      <c r="C36" s="144" t="s">
        <v>484</v>
      </c>
      <c r="D36" s="110">
        <v>7.5</v>
      </c>
      <c r="E36" s="119">
        <v>25</v>
      </c>
      <c r="F36" s="110">
        <f>IF(E36&lt;1,0,IF(E36&lt;2,50,IF(E36&lt;3,48,IF(E36&lt;4,46,IF(E36&lt;5,45,IF(E36&lt;6,44,IF(E36&lt;7,43,IF(E36&lt;8,42,IF(E36&lt;9,41,IF(E36&lt;10,40,IF(E36&lt;11,39,IF(E36&lt;12,38,IF(E36&lt;13,37,IF(E36&lt;14,36,IF(E36&lt;15,35,IF(E36&lt;16,34,IF(E36&lt;17,33,IF(E36&lt;18,32,IF(E36&lt;19,31,IF(E36&lt;20,30,IF(E36&lt;21,29,IF(E36&lt;22,28,IF(E36&lt;23,27,IF(E36&lt;24,26,IF(E36&lt;25,25,IF(E36&lt;26,24,IF(E36&lt;27,23,IF(E36&lt;28,22,IF(E36&lt;29,21,IF(E36&lt;30,20,IF(E36&lt;31,19,IF(E36&lt;32,18,IF(E36&lt;33,17,IF(E36&lt;34,16,IF(E36&lt;35,15,IF(E36&lt;36,14,IF(E36&lt;37,13,IF(E36&lt;38,12,IF(E36&lt;39,11,IF(E36&lt;40,10,IF(E36&lt;41,9,IF(E36&lt;42,8,IF(E36&lt;43,7,IF(E36&lt;44,6,IF(E36&lt;45,5,IF(E36&lt;46,4,IF(E36&lt;47,3,IF(E36&lt;48,2,IF(E36&lt;49,1,IF(E36&lt;50,0,))))))))))))))))))))))))))))))))))))))))))))))))))</f>
        <v>24</v>
      </c>
      <c r="G36" s="141"/>
      <c r="H36" s="209">
        <f t="shared" si="0"/>
        <v>0</v>
      </c>
      <c r="I36" s="141"/>
      <c r="J36" s="209">
        <f t="shared" si="1"/>
        <v>0</v>
      </c>
      <c r="K36" s="143"/>
      <c r="L36" s="114">
        <f t="shared" si="25"/>
        <v>0</v>
      </c>
      <c r="M36" s="143">
        <v>16</v>
      </c>
      <c r="N36" s="114">
        <f t="shared" si="23"/>
        <v>33</v>
      </c>
      <c r="O36" s="150"/>
      <c r="P36" s="116">
        <f t="shared" si="29"/>
        <v>0</v>
      </c>
      <c r="Q36" s="150"/>
      <c r="R36" s="116">
        <f t="shared" si="4"/>
        <v>0</v>
      </c>
      <c r="S36" s="142">
        <v>19</v>
      </c>
      <c r="T36" s="118">
        <f t="shared" si="28"/>
        <v>30</v>
      </c>
      <c r="U36" s="142">
        <v>37</v>
      </c>
      <c r="V36" s="118">
        <f t="shared" si="26"/>
        <v>12</v>
      </c>
      <c r="W36" s="119"/>
      <c r="X36" s="110">
        <f t="shared" si="6"/>
        <v>0</v>
      </c>
      <c r="Y36" s="119">
        <v>31</v>
      </c>
      <c r="Z36" s="110">
        <f t="shared" si="7"/>
        <v>18</v>
      </c>
      <c r="AA36" s="147"/>
      <c r="AB36" s="209">
        <f t="shared" si="8"/>
        <v>0</v>
      </c>
      <c r="AC36" s="147"/>
      <c r="AD36" s="209">
        <f t="shared" si="9"/>
        <v>0</v>
      </c>
      <c r="AE36" s="148">
        <v>15</v>
      </c>
      <c r="AF36" s="114">
        <f t="shared" si="15"/>
        <v>34</v>
      </c>
      <c r="AG36" s="148">
        <v>12</v>
      </c>
      <c r="AH36" s="114">
        <f t="shared" si="27"/>
        <v>37</v>
      </c>
      <c r="AI36" s="150"/>
      <c r="AJ36" s="204">
        <f t="shared" si="30"/>
        <v>0</v>
      </c>
      <c r="AK36" s="150"/>
      <c r="AL36" s="204">
        <f t="shared" si="20"/>
        <v>0</v>
      </c>
      <c r="AM36" s="211">
        <f>D36+F36+L36+N36+P36+R36+T36+V36+X36+Z36+AF36+AH36</f>
        <v>195.5</v>
      </c>
      <c r="AN36" s="139">
        <f t="shared" si="12"/>
        <v>195.5</v>
      </c>
      <c r="AO36" s="140">
        <f t="shared" si="13"/>
        <v>38</v>
      </c>
      <c r="AP36" s="145">
        <v>40</v>
      </c>
    </row>
    <row r="37" spans="1:42" ht="21" customHeight="1" x14ac:dyDescent="0.25">
      <c r="A37" s="73">
        <v>27</v>
      </c>
      <c r="B37" s="145">
        <v>41</v>
      </c>
      <c r="C37" s="144">
        <v>26</v>
      </c>
      <c r="D37" s="110">
        <f>IF(C37&lt;1,0,IF(C37&lt;2,50,IF(C37&lt;3,48,IF(C37&lt;4,46,IF(C37&lt;5,45,IF(C37&lt;6,44,IF(C37&lt;7,43,IF(C37&lt;8,42,IF(C37&lt;9,41,IF(C37&lt;10,40,IF(C37&lt;11,39,IF(C37&lt;12,38,IF(C37&lt;13,37,IF(C37&lt;14,36,IF(C37&lt;15,35,IF(C37&lt;16,34,IF(C37&lt;17,33,IF(C37&lt;18,32,IF(C37&lt;19,31,IF(C37&lt;20,30,IF(C37&lt;21,29,IF(C37&lt;22,28,IF(C37&lt;23,27,IF(C37&lt;24,26,IF(C37&lt;25,25,IF(C37&lt;26,24,IF(C37&lt;27,23,IF(C37&lt;28,22,IF(C37&lt;29,21,IF(C37&lt;30,20,IF(C37&lt;31,19,IF(C37&lt;32,18,IF(C37&lt;33,17,IF(C37&lt;34,16,IF(C37&lt;35,15,IF(C37&lt;36,14,IF(C37&lt;37,13,IF(C37&lt;38,12,IF(C37&lt;39,11,IF(C37&lt;40,10,IF(C37&lt;41,9,IF(C37&lt;42,8,IF(C37&lt;43,7,IF(C37&lt;44,6,IF(C37&lt;45,5,IF(C37&lt;46,4,IF(C37&lt;47,3,IF(C37&lt;48,2,IF(C37&lt;49,1,IF(C37&lt;50,0,))))))))))))))))))))))))))))))))))))))))))))))))))</f>
        <v>23</v>
      </c>
      <c r="E37" s="119" t="s">
        <v>491</v>
      </c>
      <c r="F37" s="110">
        <v>28.5</v>
      </c>
      <c r="G37" s="141">
        <v>5</v>
      </c>
      <c r="H37" s="209">
        <f t="shared" si="0"/>
        <v>44</v>
      </c>
      <c r="I37" s="141">
        <v>12</v>
      </c>
      <c r="J37" s="209">
        <f t="shared" si="1"/>
        <v>37</v>
      </c>
      <c r="K37" s="143">
        <v>26</v>
      </c>
      <c r="L37" s="203">
        <f t="shared" si="25"/>
        <v>23</v>
      </c>
      <c r="M37" s="143">
        <v>11</v>
      </c>
      <c r="N37" s="114">
        <f t="shared" si="23"/>
        <v>38</v>
      </c>
      <c r="O37" s="150">
        <v>9</v>
      </c>
      <c r="P37" s="116">
        <f t="shared" si="29"/>
        <v>40</v>
      </c>
      <c r="Q37" s="150">
        <v>11</v>
      </c>
      <c r="R37" s="116">
        <f t="shared" si="4"/>
        <v>38</v>
      </c>
      <c r="S37" s="142">
        <v>31</v>
      </c>
      <c r="T37" s="205">
        <f t="shared" si="28"/>
        <v>18</v>
      </c>
      <c r="U37" s="142">
        <v>36</v>
      </c>
      <c r="V37" s="205">
        <f t="shared" si="26"/>
        <v>13</v>
      </c>
      <c r="W37" s="119">
        <v>28</v>
      </c>
      <c r="X37" s="206">
        <f t="shared" si="6"/>
        <v>21</v>
      </c>
      <c r="Y37" s="119">
        <v>21</v>
      </c>
      <c r="Z37" s="110">
        <f t="shared" si="7"/>
        <v>28</v>
      </c>
      <c r="AA37" s="147">
        <v>5</v>
      </c>
      <c r="AB37" s="112">
        <f t="shared" si="8"/>
        <v>44</v>
      </c>
      <c r="AC37" s="147">
        <v>7</v>
      </c>
      <c r="AD37" s="112">
        <f t="shared" si="9"/>
        <v>42</v>
      </c>
      <c r="AE37" s="148">
        <v>23</v>
      </c>
      <c r="AF37" s="114">
        <f t="shared" si="15"/>
        <v>26</v>
      </c>
      <c r="AG37" s="148">
        <v>16</v>
      </c>
      <c r="AH37" s="114">
        <f t="shared" si="27"/>
        <v>33</v>
      </c>
      <c r="AI37" s="150">
        <v>24</v>
      </c>
      <c r="AJ37" s="116">
        <f t="shared" si="30"/>
        <v>25</v>
      </c>
      <c r="AK37" s="150">
        <v>2</v>
      </c>
      <c r="AL37" s="116">
        <f t="shared" si="20"/>
        <v>48</v>
      </c>
      <c r="AM37" s="211">
        <f>D37+F37+N37+P37+R37+Z37+AB37+AD37+AF37+AH37+AJ37+AL37</f>
        <v>413.5</v>
      </c>
      <c r="AN37" s="139">
        <f t="shared" si="12"/>
        <v>413.5</v>
      </c>
      <c r="AO37" s="140">
        <f t="shared" si="13"/>
        <v>16</v>
      </c>
      <c r="AP37" s="145">
        <v>41</v>
      </c>
    </row>
    <row r="38" spans="1:42" ht="21" customHeight="1" x14ac:dyDescent="0.25">
      <c r="A38" s="73">
        <v>28</v>
      </c>
      <c r="B38" s="145">
        <v>42</v>
      </c>
      <c r="C38" s="144">
        <v>44</v>
      </c>
      <c r="D38" s="110">
        <f>IF(C38&lt;1,0,IF(C38&lt;2,50,IF(C38&lt;3,48,IF(C38&lt;4,46,IF(C38&lt;5,45,IF(C38&lt;6,44,IF(C38&lt;7,43,IF(C38&lt;8,42,IF(C38&lt;9,41,IF(C38&lt;10,40,IF(C38&lt;11,39,IF(C38&lt;12,38,IF(C38&lt;13,37,IF(C38&lt;14,36,IF(C38&lt;15,35,IF(C38&lt;16,34,IF(C38&lt;17,33,IF(C38&lt;18,32,IF(C38&lt;19,31,IF(C38&lt;20,30,IF(C38&lt;21,29,IF(C38&lt;22,28,IF(C38&lt;23,27,IF(C38&lt;24,26,IF(C38&lt;25,25,IF(C38&lt;26,24,IF(C38&lt;27,23,IF(C38&lt;28,22,IF(C38&lt;29,21,IF(C38&lt;30,20,IF(C38&lt;31,19,IF(C38&lt;32,18,IF(C38&lt;33,17,IF(C38&lt;34,16,IF(C38&lt;35,15,IF(C38&lt;36,14,IF(C38&lt;37,13,IF(C38&lt;38,12,IF(C38&lt;39,11,IF(C38&lt;40,10,IF(C38&lt;41,9,IF(C38&lt;42,8,IF(C38&lt;43,7,IF(C38&lt;44,6,IF(C38&lt;45,5,IF(C38&lt;46,4,IF(C38&lt;47,3,IF(C38&lt;48,2,IF(C38&lt;49,1,IF(C38&lt;50,0,))))))))))))))))))))))))))))))))))))))))))))))))))</f>
        <v>5</v>
      </c>
      <c r="E38" s="119" t="s">
        <v>489</v>
      </c>
      <c r="F38" s="110">
        <v>15.5</v>
      </c>
      <c r="G38" s="141">
        <v>39</v>
      </c>
      <c r="H38" s="112">
        <f t="shared" si="0"/>
        <v>10</v>
      </c>
      <c r="I38" s="141">
        <v>22</v>
      </c>
      <c r="J38" s="112">
        <f t="shared" si="1"/>
        <v>27</v>
      </c>
      <c r="K38" s="143">
        <v>18</v>
      </c>
      <c r="L38" s="114">
        <f t="shared" si="25"/>
        <v>31</v>
      </c>
      <c r="M38" s="143">
        <v>15</v>
      </c>
      <c r="N38" s="114">
        <f t="shared" si="23"/>
        <v>34</v>
      </c>
      <c r="O38" s="150"/>
      <c r="P38" s="204">
        <f t="shared" si="29"/>
        <v>0</v>
      </c>
      <c r="Q38" s="150"/>
      <c r="R38" s="204">
        <f t="shared" si="4"/>
        <v>0</v>
      </c>
      <c r="S38" s="142"/>
      <c r="T38" s="205">
        <f t="shared" si="28"/>
        <v>0</v>
      </c>
      <c r="U38" s="142">
        <v>12</v>
      </c>
      <c r="V38" s="118">
        <f t="shared" si="26"/>
        <v>37</v>
      </c>
      <c r="W38" s="119"/>
      <c r="X38" s="206">
        <f t="shared" si="6"/>
        <v>0</v>
      </c>
      <c r="Y38" s="119">
        <v>33</v>
      </c>
      <c r="Z38" s="110">
        <f t="shared" si="7"/>
        <v>16</v>
      </c>
      <c r="AA38" s="147"/>
      <c r="AB38" s="209">
        <f t="shared" si="8"/>
        <v>0</v>
      </c>
      <c r="AC38" s="147"/>
      <c r="AD38" s="209">
        <f t="shared" si="9"/>
        <v>0</v>
      </c>
      <c r="AE38" s="148">
        <v>30</v>
      </c>
      <c r="AF38" s="114">
        <f t="shared" si="15"/>
        <v>19</v>
      </c>
      <c r="AG38" s="148">
        <v>28</v>
      </c>
      <c r="AH38" s="114">
        <f t="shared" si="27"/>
        <v>21</v>
      </c>
      <c r="AI38" s="150">
        <v>21</v>
      </c>
      <c r="AJ38" s="116">
        <f t="shared" si="30"/>
        <v>28</v>
      </c>
      <c r="AK38" s="150">
        <v>15</v>
      </c>
      <c r="AL38" s="116">
        <f t="shared" si="20"/>
        <v>34</v>
      </c>
      <c r="AM38" s="211">
        <f>D38+F38+H38+J38+L38+N38+V38+Z38+AF38+AH38+AJ38+AL38</f>
        <v>277.5</v>
      </c>
      <c r="AN38" s="139">
        <f t="shared" si="12"/>
        <v>277.5</v>
      </c>
      <c r="AO38" s="140">
        <f t="shared" si="13"/>
        <v>32</v>
      </c>
      <c r="AP38" s="145">
        <v>42</v>
      </c>
    </row>
    <row r="39" spans="1:42" ht="21" customHeight="1" x14ac:dyDescent="0.25">
      <c r="A39" s="73">
        <v>29</v>
      </c>
      <c r="B39" s="145">
        <v>43</v>
      </c>
      <c r="C39" s="144">
        <v>22</v>
      </c>
      <c r="D39" s="110">
        <f>IF(C39&lt;1,0,IF(C39&lt;2,50,IF(C39&lt;3,48,IF(C39&lt;4,46,IF(C39&lt;5,45,IF(C39&lt;6,44,IF(C39&lt;7,43,IF(C39&lt;8,42,IF(C39&lt;9,41,IF(C39&lt;10,40,IF(C39&lt;11,39,IF(C39&lt;12,38,IF(C39&lt;13,37,IF(C39&lt;14,36,IF(C39&lt;15,35,IF(C39&lt;16,34,IF(C39&lt;17,33,IF(C39&lt;18,32,IF(C39&lt;19,31,IF(C39&lt;20,30,IF(C39&lt;21,29,IF(C39&lt;22,28,IF(C39&lt;23,27,IF(C39&lt;24,26,IF(C39&lt;25,25,IF(C39&lt;26,24,IF(C39&lt;27,23,IF(C39&lt;28,22,IF(C39&lt;29,21,IF(C39&lt;30,20,IF(C39&lt;31,19,IF(C39&lt;32,18,IF(C39&lt;33,17,IF(C39&lt;34,16,IF(C39&lt;35,15,IF(C39&lt;36,14,IF(C39&lt;37,13,IF(C39&lt;38,12,IF(C39&lt;39,11,IF(C39&lt;40,10,IF(C39&lt;41,9,IF(C39&lt;42,8,IF(C39&lt;43,7,IF(C39&lt;44,6,IF(C39&lt;45,5,IF(C39&lt;46,4,IF(C39&lt;47,3,IF(C39&lt;48,2,IF(C39&lt;49,1,IF(C39&lt;50,0,))))))))))))))))))))))))))))))))))))))))))))))))))</f>
        <v>27</v>
      </c>
      <c r="E39" s="119">
        <v>27</v>
      </c>
      <c r="F39" s="110">
        <f>IF(E39&lt;1,0,IF(E39&lt;2,50,IF(E39&lt;3,48,IF(E39&lt;4,46,IF(E39&lt;5,45,IF(E39&lt;6,44,IF(E39&lt;7,43,IF(E39&lt;8,42,IF(E39&lt;9,41,IF(E39&lt;10,40,IF(E39&lt;11,39,IF(E39&lt;12,38,IF(E39&lt;13,37,IF(E39&lt;14,36,IF(E39&lt;15,35,IF(E39&lt;16,34,IF(E39&lt;17,33,IF(E39&lt;18,32,IF(E39&lt;19,31,IF(E39&lt;20,30,IF(E39&lt;21,29,IF(E39&lt;22,28,IF(E39&lt;23,27,IF(E39&lt;24,26,IF(E39&lt;25,25,IF(E39&lt;26,24,IF(E39&lt;27,23,IF(E39&lt;28,22,IF(E39&lt;29,21,IF(E39&lt;30,20,IF(E39&lt;31,19,IF(E39&lt;32,18,IF(E39&lt;33,17,IF(E39&lt;34,16,IF(E39&lt;35,15,IF(E39&lt;36,14,IF(E39&lt;37,13,IF(E39&lt;38,12,IF(E39&lt;39,11,IF(E39&lt;40,10,IF(E39&lt;41,9,IF(E39&lt;42,8,IF(E39&lt;43,7,IF(E39&lt;44,6,IF(E39&lt;45,5,IF(E39&lt;46,4,IF(E39&lt;47,3,IF(E39&lt;48,2,IF(E39&lt;49,1,IF(E39&lt;50,0,))))))))))))))))))))))))))))))))))))))))))))))))))</f>
        <v>22</v>
      </c>
      <c r="G39" s="141">
        <v>27</v>
      </c>
      <c r="H39" s="112">
        <f t="shared" si="0"/>
        <v>22</v>
      </c>
      <c r="I39" s="141">
        <v>31</v>
      </c>
      <c r="J39" s="112">
        <f t="shared" si="1"/>
        <v>18</v>
      </c>
      <c r="K39" s="143">
        <v>22</v>
      </c>
      <c r="L39" s="114">
        <f t="shared" si="25"/>
        <v>27</v>
      </c>
      <c r="M39" s="143">
        <v>19</v>
      </c>
      <c r="N39" s="114">
        <f t="shared" si="23"/>
        <v>30</v>
      </c>
      <c r="O39" s="150">
        <v>8</v>
      </c>
      <c r="P39" s="116">
        <f t="shared" si="29"/>
        <v>41</v>
      </c>
      <c r="Q39" s="150">
        <v>9</v>
      </c>
      <c r="R39" s="116">
        <f t="shared" si="4"/>
        <v>40</v>
      </c>
      <c r="S39" s="142">
        <v>29</v>
      </c>
      <c r="T39" s="118">
        <f t="shared" si="28"/>
        <v>20</v>
      </c>
      <c r="U39" s="142">
        <v>14</v>
      </c>
      <c r="V39" s="118">
        <f t="shared" si="26"/>
        <v>35</v>
      </c>
      <c r="W39" s="119">
        <v>26</v>
      </c>
      <c r="X39" s="110">
        <f t="shared" si="6"/>
        <v>23</v>
      </c>
      <c r="Y39" s="119">
        <v>18</v>
      </c>
      <c r="Z39" s="110">
        <f t="shared" si="7"/>
        <v>31</v>
      </c>
      <c r="AA39" s="147"/>
      <c r="AB39" s="209">
        <f t="shared" si="8"/>
        <v>0</v>
      </c>
      <c r="AC39" s="147"/>
      <c r="AD39" s="209">
        <f t="shared" si="9"/>
        <v>0</v>
      </c>
      <c r="AE39" s="148"/>
      <c r="AF39" s="203">
        <f t="shared" si="15"/>
        <v>0</v>
      </c>
      <c r="AG39" s="148"/>
      <c r="AH39" s="203">
        <f t="shared" si="27"/>
        <v>0</v>
      </c>
      <c r="AI39" s="150"/>
      <c r="AJ39" s="204">
        <f t="shared" si="30"/>
        <v>0</v>
      </c>
      <c r="AK39" s="150"/>
      <c r="AL39" s="204">
        <f t="shared" si="20"/>
        <v>0</v>
      </c>
      <c r="AM39" s="211">
        <f>D39+F39+H39+J39+L39+N39+P39+R39+T39+V39+X39+Z39</f>
        <v>336</v>
      </c>
      <c r="AN39" s="139">
        <f t="shared" si="12"/>
        <v>336</v>
      </c>
      <c r="AO39" s="140">
        <f t="shared" si="13"/>
        <v>24</v>
      </c>
      <c r="AP39" s="145">
        <v>43</v>
      </c>
    </row>
    <row r="40" spans="1:42" ht="21" customHeight="1" x14ac:dyDescent="0.25">
      <c r="A40" s="73">
        <v>30</v>
      </c>
      <c r="B40" s="145">
        <v>44</v>
      </c>
      <c r="C40" s="144">
        <v>13</v>
      </c>
      <c r="D40" s="110">
        <f>IF(C40&lt;1,0,IF(C40&lt;2,50,IF(C40&lt;3,48,IF(C40&lt;4,46,IF(C40&lt;5,45,IF(C40&lt;6,44,IF(C40&lt;7,43,IF(C40&lt;8,42,IF(C40&lt;9,41,IF(C40&lt;10,40,IF(C40&lt;11,39,IF(C40&lt;12,38,IF(C40&lt;13,37,IF(C40&lt;14,36,IF(C40&lt;15,35,IF(C40&lt;16,34,IF(C40&lt;17,33,IF(C40&lt;18,32,IF(C40&lt;19,31,IF(C40&lt;20,30,IF(C40&lt;21,29,IF(C40&lt;22,28,IF(C40&lt;23,27,IF(C40&lt;24,26,IF(C40&lt;25,25,IF(C40&lt;26,24,IF(C40&lt;27,23,IF(C40&lt;28,22,IF(C40&lt;29,21,IF(C40&lt;30,20,IF(C40&lt;31,19,IF(C40&lt;32,18,IF(C40&lt;33,17,IF(C40&lt;34,16,IF(C40&lt;35,15,IF(C40&lt;36,14,IF(C40&lt;37,13,IF(C40&lt;38,12,IF(C40&lt;39,11,IF(C40&lt;40,10,IF(C40&lt;41,9,IF(C40&lt;42,8,IF(C40&lt;43,7,IF(C40&lt;44,6,IF(C40&lt;45,5,IF(C40&lt;46,4,IF(C40&lt;47,3,IF(C40&lt;48,2,IF(C40&lt;49,1,IF(C40&lt;50,0,))))))))))))))))))))))))))))))))))))))))))))))))))</f>
        <v>36</v>
      </c>
      <c r="E40" s="119">
        <v>26</v>
      </c>
      <c r="F40" s="110">
        <f>IF(E40&lt;1,0,IF(E40&lt;2,50,IF(E40&lt;3,48,IF(E40&lt;4,46,IF(E40&lt;5,45,IF(E40&lt;6,44,IF(E40&lt;7,43,IF(E40&lt;8,42,IF(E40&lt;9,41,IF(E40&lt;10,40,IF(E40&lt;11,39,IF(E40&lt;12,38,IF(E40&lt;13,37,IF(E40&lt;14,36,IF(E40&lt;15,35,IF(E40&lt;16,34,IF(E40&lt;17,33,IF(E40&lt;18,32,IF(E40&lt;19,31,IF(E40&lt;20,30,IF(E40&lt;21,29,IF(E40&lt;22,28,IF(E40&lt;23,27,IF(E40&lt;24,26,IF(E40&lt;25,25,IF(E40&lt;26,24,IF(E40&lt;27,23,IF(E40&lt;28,22,IF(E40&lt;29,21,IF(E40&lt;30,20,IF(E40&lt;31,19,IF(E40&lt;32,18,IF(E40&lt;33,17,IF(E40&lt;34,16,IF(E40&lt;35,15,IF(E40&lt;36,14,IF(E40&lt;37,13,IF(E40&lt;38,12,IF(E40&lt;39,11,IF(E40&lt;40,10,IF(E40&lt;41,9,IF(E40&lt;42,8,IF(E40&lt;43,7,IF(E40&lt;44,6,IF(E40&lt;45,5,IF(E40&lt;46,4,IF(E40&lt;47,3,IF(E40&lt;48,2,IF(E40&lt;49,1,IF(E40&lt;50,0,))))))))))))))))))))))))))))))))))))))))))))))))))</f>
        <v>23</v>
      </c>
      <c r="G40" s="141">
        <v>13</v>
      </c>
      <c r="H40" s="112">
        <f t="shared" si="0"/>
        <v>36</v>
      </c>
      <c r="I40" s="141">
        <v>38</v>
      </c>
      <c r="J40" s="112">
        <f t="shared" si="1"/>
        <v>11</v>
      </c>
      <c r="K40" s="143"/>
      <c r="L40" s="203">
        <f t="shared" si="25"/>
        <v>0</v>
      </c>
      <c r="M40" s="143"/>
      <c r="N40" s="203">
        <f t="shared" si="23"/>
        <v>0</v>
      </c>
      <c r="O40" s="150"/>
      <c r="P40" s="116">
        <f t="shared" si="29"/>
        <v>0</v>
      </c>
      <c r="Q40" s="150">
        <v>16</v>
      </c>
      <c r="R40" s="116">
        <f t="shared" si="4"/>
        <v>33</v>
      </c>
      <c r="S40" s="142">
        <v>23</v>
      </c>
      <c r="T40" s="118">
        <f t="shared" si="28"/>
        <v>26</v>
      </c>
      <c r="U40" s="142">
        <v>32</v>
      </c>
      <c r="V40" s="118">
        <f t="shared" si="26"/>
        <v>17</v>
      </c>
      <c r="W40" s="119"/>
      <c r="X40" s="206">
        <f t="shared" si="6"/>
        <v>0</v>
      </c>
      <c r="Y40" s="119"/>
      <c r="Z40" s="206">
        <f t="shared" si="7"/>
        <v>0</v>
      </c>
      <c r="AA40" s="147"/>
      <c r="AB40" s="209">
        <f t="shared" si="8"/>
        <v>0</v>
      </c>
      <c r="AC40" s="147"/>
      <c r="AD40" s="209">
        <f t="shared" si="9"/>
        <v>0</v>
      </c>
      <c r="AE40" s="148">
        <v>27</v>
      </c>
      <c r="AF40" s="114">
        <f t="shared" si="15"/>
        <v>22</v>
      </c>
      <c r="AG40" s="148"/>
      <c r="AH40" s="114">
        <f t="shared" si="27"/>
        <v>0</v>
      </c>
      <c r="AI40" s="150" t="s">
        <v>506</v>
      </c>
      <c r="AJ40" s="116">
        <v>16</v>
      </c>
      <c r="AK40" s="150">
        <v>8</v>
      </c>
      <c r="AL40" s="116">
        <f t="shared" si="20"/>
        <v>41</v>
      </c>
      <c r="AM40" s="211">
        <f>D40+F40+H40+J40+P40+R40+T40+V40+AF40+AH40+AJ40+AL40</f>
        <v>261</v>
      </c>
      <c r="AN40" s="139">
        <f t="shared" si="12"/>
        <v>261</v>
      </c>
      <c r="AO40" s="140">
        <f t="shared" si="13"/>
        <v>35</v>
      </c>
      <c r="AP40" s="145">
        <v>44</v>
      </c>
    </row>
    <row r="41" spans="1:42" ht="21" customHeight="1" x14ac:dyDescent="0.25">
      <c r="A41" s="73">
        <v>31</v>
      </c>
      <c r="B41" s="145">
        <v>45</v>
      </c>
      <c r="C41" s="144" t="s">
        <v>485</v>
      </c>
      <c r="D41" s="110">
        <v>29.5</v>
      </c>
      <c r="E41" s="119" t="s">
        <v>491</v>
      </c>
      <c r="F41" s="110">
        <v>28.5</v>
      </c>
      <c r="G41" s="141">
        <v>10</v>
      </c>
      <c r="H41" s="112">
        <f t="shared" si="0"/>
        <v>39</v>
      </c>
      <c r="I41" s="141">
        <v>5</v>
      </c>
      <c r="J41" s="112">
        <f t="shared" si="1"/>
        <v>44</v>
      </c>
      <c r="K41" s="143">
        <v>19</v>
      </c>
      <c r="L41" s="114">
        <f t="shared" si="25"/>
        <v>30</v>
      </c>
      <c r="M41" s="143">
        <v>29</v>
      </c>
      <c r="N41" s="114">
        <f t="shared" si="23"/>
        <v>20</v>
      </c>
      <c r="O41" s="150"/>
      <c r="P41" s="204">
        <f t="shared" si="29"/>
        <v>0</v>
      </c>
      <c r="Q41" s="150"/>
      <c r="R41" s="204">
        <f t="shared" si="4"/>
        <v>0</v>
      </c>
      <c r="S41" s="142">
        <v>9</v>
      </c>
      <c r="T41" s="118">
        <f t="shared" si="28"/>
        <v>40</v>
      </c>
      <c r="U41" s="181" t="s">
        <v>500</v>
      </c>
      <c r="V41" s="118">
        <v>38.5</v>
      </c>
      <c r="W41" s="119">
        <v>2</v>
      </c>
      <c r="X41" s="110">
        <f t="shared" si="6"/>
        <v>48</v>
      </c>
      <c r="Y41" s="119">
        <v>28</v>
      </c>
      <c r="Z41" s="110">
        <f t="shared" si="7"/>
        <v>21</v>
      </c>
      <c r="AA41" s="147"/>
      <c r="AB41" s="209">
        <f t="shared" si="8"/>
        <v>0</v>
      </c>
      <c r="AC41" s="147"/>
      <c r="AD41" s="209">
        <f t="shared" si="9"/>
        <v>0</v>
      </c>
      <c r="AE41" s="148">
        <v>20</v>
      </c>
      <c r="AF41" s="114">
        <f t="shared" si="15"/>
        <v>29</v>
      </c>
      <c r="AG41" s="148">
        <v>29</v>
      </c>
      <c r="AH41" s="203">
        <f t="shared" si="27"/>
        <v>20</v>
      </c>
      <c r="AI41" s="150">
        <v>31</v>
      </c>
      <c r="AJ41" s="204">
        <f>IF(AI41&lt;1,0,IF(AI41&lt;2,50,IF(AI41&lt;3,48,IF(AI41&lt;4,46,IF(AI41&lt;5,45,IF(AI41&lt;6,44,IF(AI41&lt;7,43,IF(AI41&lt;8,42,IF(AI41&lt;9,41,IF(AI41&lt;10,40,IF(AI41&lt;11,39,IF(AI41&lt;12,38,IF(AI41&lt;13,37,IF(AI41&lt;14,36,IF(AI41&lt;15,35,IF(AI41&lt;16,34,IF(AI41&lt;17,33,IF(AI41&lt;18,32,IF(AI41&lt;19,31,IF(AI41&lt;20,30,IF(AI41&lt;21,29,IF(AI41&lt;22,28,IF(AI41&lt;23,27,IF(AI41&lt;24,26,IF(AI41&lt;25,25,IF(AI41&lt;26,24,IF(AI41&lt;27,23,IF(AI41&lt;28,22,IF(AI41&lt;29,21,IF(AI41&lt;30,20,IF(AI41&lt;31,19,IF(AI41&lt;32,18,IF(AI41&lt;33,17,IF(AI41&lt;34,16,IF(AI41&lt;35,15,IF(AI41&lt;36,14,IF(AI41&lt;37,13,IF(AI41&lt;38,12,IF(AI41&lt;39,11,IF(AI41&lt;40,10,IF(AI41&lt;41,9,IF(AI41&lt;42,8,IF(AI41&lt;43,7,IF(AI41&lt;44,6,IF(AI41&lt;45,5,IF(AI41&lt;46,4,IF(AI41&lt;47,3,IF(AI41&lt;48,2,IF(AI41&lt;49,1,IF(AI41&lt;50,0,))))))))))))))))))))))))))))))))))))))))))))))))))</f>
        <v>18</v>
      </c>
      <c r="AK41" s="150">
        <v>13</v>
      </c>
      <c r="AL41" s="116">
        <f t="shared" si="20"/>
        <v>36</v>
      </c>
      <c r="AM41" s="211">
        <f>D41+F41+H41+J41+L41+N41+T41+V41+X41+Z41+AF41+AL41</f>
        <v>403.5</v>
      </c>
      <c r="AN41" s="139">
        <f t="shared" si="12"/>
        <v>403.5</v>
      </c>
      <c r="AO41" s="140">
        <f t="shared" si="13"/>
        <v>17</v>
      </c>
      <c r="AP41" s="145">
        <v>45</v>
      </c>
    </row>
    <row r="42" spans="1:42" ht="21" customHeight="1" x14ac:dyDescent="0.25">
      <c r="A42" s="73">
        <v>32</v>
      </c>
      <c r="B42" s="145">
        <v>46</v>
      </c>
      <c r="C42" s="144">
        <v>32</v>
      </c>
      <c r="D42" s="110">
        <f t="shared" ref="D42:D58" si="31">IF(C42&lt;1,0,IF(C42&lt;2,50,IF(C42&lt;3,48,IF(C42&lt;4,46,IF(C42&lt;5,45,IF(C42&lt;6,44,IF(C42&lt;7,43,IF(C42&lt;8,42,IF(C42&lt;9,41,IF(C42&lt;10,40,IF(C42&lt;11,39,IF(C42&lt;12,38,IF(C42&lt;13,37,IF(C42&lt;14,36,IF(C42&lt;15,35,IF(C42&lt;16,34,IF(C42&lt;17,33,IF(C42&lt;18,32,IF(C42&lt;19,31,IF(C42&lt;20,30,IF(C42&lt;21,29,IF(C42&lt;22,28,IF(C42&lt;23,27,IF(C42&lt;24,26,IF(C42&lt;25,25,IF(C42&lt;26,24,IF(C42&lt;27,23,IF(C42&lt;28,22,IF(C42&lt;29,21,IF(C42&lt;30,20,IF(C42&lt;31,19,IF(C42&lt;32,18,IF(C42&lt;33,17,IF(C42&lt;34,16,IF(C42&lt;35,15,IF(C42&lt;36,14,IF(C42&lt;37,13,IF(C42&lt;38,12,IF(C42&lt;39,11,IF(C42&lt;40,10,IF(C42&lt;41,9,IF(C42&lt;42,8,IF(C42&lt;43,7,IF(C42&lt;44,6,IF(C42&lt;45,5,IF(C42&lt;46,4,IF(C42&lt;47,3,IF(C42&lt;48,2,IF(C42&lt;49,1,IF(C42&lt;50,0,))))))))))))))))))))))))))))))))))))))))))))))))))</f>
        <v>17</v>
      </c>
      <c r="E42" s="119" t="s">
        <v>486</v>
      </c>
      <c r="F42" s="110">
        <v>5.5</v>
      </c>
      <c r="G42" s="141">
        <v>40</v>
      </c>
      <c r="H42" s="112">
        <f t="shared" si="0"/>
        <v>9</v>
      </c>
      <c r="I42" s="141">
        <v>42</v>
      </c>
      <c r="J42" s="112">
        <f t="shared" si="1"/>
        <v>7</v>
      </c>
      <c r="K42" s="143"/>
      <c r="L42" s="114">
        <f t="shared" si="25"/>
        <v>0</v>
      </c>
      <c r="M42" s="143"/>
      <c r="N42" s="114">
        <f t="shared" si="23"/>
        <v>0</v>
      </c>
      <c r="O42" s="150"/>
      <c r="P42" s="204">
        <f t="shared" si="29"/>
        <v>0</v>
      </c>
      <c r="Q42" s="150"/>
      <c r="R42" s="204">
        <f t="shared" si="4"/>
        <v>0</v>
      </c>
      <c r="S42" s="142" t="s">
        <v>499</v>
      </c>
      <c r="T42" s="118">
        <v>22.5</v>
      </c>
      <c r="U42" s="142">
        <v>22</v>
      </c>
      <c r="V42" s="118">
        <f t="shared" ref="V42:V48" si="32">IF(U42&lt;1,0,IF(U42&lt;2,50,IF(U42&lt;3,48,IF(U42&lt;4,46,IF(U42&lt;5,45,IF(U42&lt;6,44,IF(U42&lt;7,43,IF(U42&lt;8,42,IF(U42&lt;9,41,IF(U42&lt;10,40,IF(U42&lt;11,39,IF(U42&lt;12,38,IF(U42&lt;13,37,IF(U42&lt;14,36,IF(U42&lt;15,35,IF(U42&lt;16,34,IF(U42&lt;17,33,IF(U42&lt;18,32,IF(U42&lt;19,31,IF(U42&lt;20,30,IF(U42&lt;21,29,IF(U42&lt;22,28,IF(U42&lt;23,27,IF(U42&lt;24,26,IF(U42&lt;25,25,IF(U42&lt;26,24,IF(U42&lt;27,23,IF(U42&lt;28,22,IF(U42&lt;29,21,IF(U42&lt;30,20,IF(U42&lt;31,19,IF(U42&lt;32,18,IF(U42&lt;33,17,IF(U42&lt;34,16,IF(U42&lt;35,15,IF(U42&lt;36,14,IF(U42&lt;37,13,IF(U42&lt;38,12,IF(U42&lt;39,11,IF(U42&lt;40,10,IF(U42&lt;41,9,IF(U42&lt;42,8,IF(U42&lt;43,7,IF(U42&lt;44,6,IF(U42&lt;45,5,IF(U42&lt;46,4,IF(U42&lt;47,3,IF(U42&lt;48,2,IF(U42&lt;49,1,IF(U42&lt;50,0,))))))))))))))))))))))))))))))))))))))))))))))))))</f>
        <v>27</v>
      </c>
      <c r="W42" s="119"/>
      <c r="X42" s="206">
        <f t="shared" si="6"/>
        <v>0</v>
      </c>
      <c r="Y42" s="119"/>
      <c r="Z42" s="206">
        <f t="shared" si="7"/>
        <v>0</v>
      </c>
      <c r="AA42" s="147"/>
      <c r="AB42" s="209">
        <f t="shared" si="8"/>
        <v>0</v>
      </c>
      <c r="AC42" s="147"/>
      <c r="AD42" s="209">
        <f t="shared" si="9"/>
        <v>0</v>
      </c>
      <c r="AE42" s="148">
        <v>32</v>
      </c>
      <c r="AF42" s="114">
        <f t="shared" si="15"/>
        <v>17</v>
      </c>
      <c r="AG42" s="148" t="s">
        <v>503</v>
      </c>
      <c r="AH42" s="114">
        <v>23.5</v>
      </c>
      <c r="AI42" s="150">
        <v>34</v>
      </c>
      <c r="AJ42" s="116">
        <f>IF(AI42&lt;1,0,IF(AI42&lt;2,50,IF(AI42&lt;3,48,IF(AI42&lt;4,46,IF(AI42&lt;5,45,IF(AI42&lt;6,44,IF(AI42&lt;7,43,IF(AI42&lt;8,42,IF(AI42&lt;9,41,IF(AI42&lt;10,40,IF(AI42&lt;11,39,IF(AI42&lt;12,38,IF(AI42&lt;13,37,IF(AI42&lt;14,36,IF(AI42&lt;15,35,IF(AI42&lt;16,34,IF(AI42&lt;17,33,IF(AI42&lt;18,32,IF(AI42&lt;19,31,IF(AI42&lt;20,30,IF(AI42&lt;21,29,IF(AI42&lt;22,28,IF(AI42&lt;23,27,IF(AI42&lt;24,26,IF(AI42&lt;25,25,IF(AI42&lt;26,24,IF(AI42&lt;27,23,IF(AI42&lt;28,22,IF(AI42&lt;29,21,IF(AI42&lt;30,20,IF(AI42&lt;31,19,IF(AI42&lt;32,18,IF(AI42&lt;33,17,IF(AI42&lt;34,16,IF(AI42&lt;35,15,IF(AI42&lt;36,14,IF(AI42&lt;37,13,IF(AI42&lt;38,12,IF(AI42&lt;39,11,IF(AI42&lt;40,10,IF(AI42&lt;41,9,IF(AI42&lt;42,8,IF(AI42&lt;43,7,IF(AI42&lt;44,6,IF(AI42&lt;45,5,IF(AI42&lt;46,4,IF(AI42&lt;47,3,IF(AI42&lt;48,2,IF(AI42&lt;49,1,IF(AI42&lt;50,0,))))))))))))))))))))))))))))))))))))))))))))))))))</f>
        <v>15</v>
      </c>
      <c r="AK42" s="150">
        <v>28</v>
      </c>
      <c r="AL42" s="116">
        <f t="shared" si="20"/>
        <v>21</v>
      </c>
      <c r="AM42" s="211">
        <f>D42+F42+H42+J42+L42+N42+T42+V42+AF42+AH42+AJ42+AL42</f>
        <v>164.5</v>
      </c>
      <c r="AN42" s="139">
        <f t="shared" si="12"/>
        <v>164.5</v>
      </c>
      <c r="AO42" s="140">
        <f t="shared" si="13"/>
        <v>41</v>
      </c>
      <c r="AP42" s="145">
        <v>46</v>
      </c>
    </row>
    <row r="43" spans="1:42" ht="21" customHeight="1" x14ac:dyDescent="0.25">
      <c r="A43" s="73">
        <v>33</v>
      </c>
      <c r="B43" s="145">
        <v>47</v>
      </c>
      <c r="C43" s="144">
        <v>1</v>
      </c>
      <c r="D43" s="110">
        <f t="shared" si="31"/>
        <v>50</v>
      </c>
      <c r="E43" s="119">
        <v>1</v>
      </c>
      <c r="F43" s="110">
        <f>IF(E43&lt;1,0,IF(E43&lt;2,50,IF(E43&lt;3,48,IF(E43&lt;4,46,IF(E43&lt;5,45,IF(E43&lt;6,44,IF(E43&lt;7,43,IF(E43&lt;8,42,IF(E43&lt;9,41,IF(E43&lt;10,40,IF(E43&lt;11,39,IF(E43&lt;12,38,IF(E43&lt;13,37,IF(E43&lt;14,36,IF(E43&lt;15,35,IF(E43&lt;16,34,IF(E43&lt;17,33,IF(E43&lt;18,32,IF(E43&lt;19,31,IF(E43&lt;20,30,IF(E43&lt;21,29,IF(E43&lt;22,28,IF(E43&lt;23,27,IF(E43&lt;24,26,IF(E43&lt;25,25,IF(E43&lt;26,24,IF(E43&lt;27,23,IF(E43&lt;28,22,IF(E43&lt;29,21,IF(E43&lt;30,20,IF(E43&lt;31,19,IF(E43&lt;32,18,IF(E43&lt;33,17,IF(E43&lt;34,16,IF(E43&lt;35,15,IF(E43&lt;36,14,IF(E43&lt;37,13,IF(E43&lt;38,12,IF(E43&lt;39,11,IF(E43&lt;40,10,IF(E43&lt;41,9,IF(E43&lt;42,8,IF(E43&lt;43,7,IF(E43&lt;44,6,IF(E43&lt;45,5,IF(E43&lt;46,4,IF(E43&lt;47,3,IF(E43&lt;48,2,IF(E43&lt;49,1,IF(E43&lt;50,0,))))))))))))))))))))))))))))))))))))))))))))))))))</f>
        <v>50</v>
      </c>
      <c r="G43" s="141">
        <v>3</v>
      </c>
      <c r="H43" s="112">
        <f t="shared" si="0"/>
        <v>46</v>
      </c>
      <c r="I43" s="141">
        <v>1</v>
      </c>
      <c r="J43" s="112">
        <f t="shared" si="1"/>
        <v>50</v>
      </c>
      <c r="K43" s="143">
        <v>4</v>
      </c>
      <c r="L43" s="114">
        <f t="shared" si="25"/>
        <v>45</v>
      </c>
      <c r="M43" s="143">
        <v>14</v>
      </c>
      <c r="N43" s="203">
        <f t="shared" si="23"/>
        <v>35</v>
      </c>
      <c r="O43" s="180" t="s">
        <v>495</v>
      </c>
      <c r="P43" s="116">
        <v>42.5</v>
      </c>
      <c r="Q43" s="150">
        <v>2</v>
      </c>
      <c r="R43" s="116">
        <f t="shared" si="4"/>
        <v>48</v>
      </c>
      <c r="S43" s="142">
        <v>6</v>
      </c>
      <c r="T43" s="118">
        <f>IF(S43&lt;1,0,IF(S43&lt;2,50,IF(S43&lt;3,48,IF(S43&lt;4,46,IF(S43&lt;5,45,IF(S43&lt;6,44,IF(S43&lt;7,43,IF(S43&lt;8,42,IF(S43&lt;9,41,IF(S43&lt;10,40,IF(S43&lt;11,39,IF(S43&lt;12,38,IF(S43&lt;13,37,IF(S43&lt;14,36,IF(S43&lt;15,35,IF(S43&lt;16,34,IF(S43&lt;17,33,IF(S43&lt;18,32,IF(S43&lt;19,31,IF(S43&lt;20,30,IF(S43&lt;21,29,IF(S43&lt;22,28,IF(S43&lt;23,27,IF(S43&lt;24,26,IF(S43&lt;25,25,IF(S43&lt;26,24,IF(S43&lt;27,23,IF(S43&lt;28,22,IF(S43&lt;29,21,IF(S43&lt;30,20,IF(S43&lt;31,19,IF(S43&lt;32,18,IF(S43&lt;33,17,IF(S43&lt;34,16,IF(S43&lt;35,15,IF(S43&lt;36,14,IF(S43&lt;37,13,IF(S43&lt;38,12,IF(S43&lt;39,11,IF(S43&lt;40,10,IF(S43&lt;41,9,IF(S43&lt;42,8,IF(S43&lt;43,7,IF(S43&lt;44,6,IF(S43&lt;45,5,IF(S43&lt;46,4,IF(S43&lt;47,3,IF(S43&lt;48,2,IF(S43&lt;49,1,IF(S43&lt;50,0,))))))))))))))))))))))))))))))))))))))))))))))))))</f>
        <v>43</v>
      </c>
      <c r="U43" s="142">
        <v>5</v>
      </c>
      <c r="V43" s="118">
        <f t="shared" si="32"/>
        <v>44</v>
      </c>
      <c r="W43" s="119">
        <v>8</v>
      </c>
      <c r="X43" s="206">
        <f t="shared" si="6"/>
        <v>41</v>
      </c>
      <c r="Y43" s="119">
        <v>5</v>
      </c>
      <c r="Z43" s="110">
        <f t="shared" si="7"/>
        <v>44</v>
      </c>
      <c r="AA43" s="147"/>
      <c r="AB43" s="209">
        <f t="shared" si="8"/>
        <v>0</v>
      </c>
      <c r="AC43" s="147"/>
      <c r="AD43" s="209">
        <f t="shared" si="9"/>
        <v>0</v>
      </c>
      <c r="AE43" s="148">
        <v>9</v>
      </c>
      <c r="AF43" s="203">
        <f t="shared" si="15"/>
        <v>40</v>
      </c>
      <c r="AG43" s="148">
        <v>14</v>
      </c>
      <c r="AH43" s="203">
        <f>IF(AG43&lt;1,0,IF(AG43&lt;2,50,IF(AG43&lt;3,48,IF(AG43&lt;4,46,IF(AG43&lt;5,45,IF(AG43&lt;6,44,IF(AG43&lt;7,43,IF(AG43&lt;8,42,IF(AG43&lt;9,41,IF(AG43&lt;10,40,IF(AG43&lt;11,39,IF(AG43&lt;12,38,IF(AG43&lt;13,37,IF(AG43&lt;14,36,IF(AG43&lt;15,35,IF(AG43&lt;16,34,IF(AG43&lt;17,33,IF(AG43&lt;18,32,IF(AG43&lt;19,31,IF(AG43&lt;20,30,IF(AG43&lt;21,29,IF(AG43&lt;22,28,IF(AG43&lt;23,27,IF(AG43&lt;24,26,IF(AG43&lt;25,25,IF(AG43&lt;26,24,IF(AG43&lt;27,23,IF(AG43&lt;28,22,IF(AG43&lt;29,21,IF(AG43&lt;30,20,IF(AG43&lt;31,19,IF(AG43&lt;32,18,IF(AG43&lt;33,17,IF(AG43&lt;34,16,IF(AG43&lt;35,15,IF(AG43&lt;36,14,IF(AG43&lt;37,13,IF(AG43&lt;38,12,IF(AG43&lt;39,11,IF(AG43&lt;40,10,IF(AG43&lt;41,9,IF(AG43&lt;42,8,IF(AG43&lt;43,7,IF(AG43&lt;44,6,IF(AG43&lt;45,5,IF(AG43&lt;46,4,IF(AG43&lt;47,3,IF(AG43&lt;48,2,IF(AG43&lt;49,1,IF(AG43&lt;50,0,))))))))))))))))))))))))))))))))))))))))))))))))))</f>
        <v>35</v>
      </c>
      <c r="AI43" s="150">
        <v>3</v>
      </c>
      <c r="AJ43" s="116">
        <f>IF(AI43&lt;1,0,IF(AI43&lt;2,50,IF(AI43&lt;3,48,IF(AI43&lt;4,46,IF(AI43&lt;5,45,IF(AI43&lt;6,44,IF(AI43&lt;7,43,IF(AI43&lt;8,42,IF(AI43&lt;9,41,IF(AI43&lt;10,40,IF(AI43&lt;11,39,IF(AI43&lt;12,38,IF(AI43&lt;13,37,IF(AI43&lt;14,36,IF(AI43&lt;15,35,IF(AI43&lt;16,34,IF(AI43&lt;17,33,IF(AI43&lt;18,32,IF(AI43&lt;19,31,IF(AI43&lt;20,30,IF(AI43&lt;21,29,IF(AI43&lt;22,28,IF(AI43&lt;23,27,IF(AI43&lt;24,26,IF(AI43&lt;25,25,IF(AI43&lt;26,24,IF(AI43&lt;27,23,IF(AI43&lt;28,22,IF(AI43&lt;29,21,IF(AI43&lt;30,20,IF(AI43&lt;31,19,IF(AI43&lt;32,18,IF(AI43&lt;33,17,IF(AI43&lt;34,16,IF(AI43&lt;35,15,IF(AI43&lt;36,14,IF(AI43&lt;37,13,IF(AI43&lt;38,12,IF(AI43&lt;39,11,IF(AI43&lt;40,10,IF(AI43&lt;41,9,IF(AI43&lt;42,8,IF(AI43&lt;43,7,IF(AI43&lt;44,6,IF(AI43&lt;45,5,IF(AI43&lt;46,4,IF(AI43&lt;47,3,IF(AI43&lt;48,2,IF(AI43&lt;49,1,IF(AI43&lt;50,0,))))))))))))))))))))))))))))))))))))))))))))))))))</f>
        <v>46</v>
      </c>
      <c r="AK43" s="150">
        <v>6</v>
      </c>
      <c r="AL43" s="116">
        <f t="shared" si="20"/>
        <v>43</v>
      </c>
      <c r="AM43" s="211">
        <f>D43+F43+H43+J43+L43+P43+R43+T43+V43+Z43+AJ43+AL43</f>
        <v>551.5</v>
      </c>
      <c r="AN43" s="139">
        <f t="shared" si="12"/>
        <v>551.5</v>
      </c>
      <c r="AO43" s="140">
        <f t="shared" si="13"/>
        <v>2</v>
      </c>
      <c r="AP43" s="145">
        <v>47</v>
      </c>
    </row>
    <row r="44" spans="1:42" ht="21" customHeight="1" x14ac:dyDescent="0.25">
      <c r="A44" s="73">
        <v>34</v>
      </c>
      <c r="B44" s="145">
        <v>48</v>
      </c>
      <c r="C44" s="144">
        <v>28</v>
      </c>
      <c r="D44" s="110">
        <f t="shared" si="31"/>
        <v>21</v>
      </c>
      <c r="E44" s="119">
        <v>2</v>
      </c>
      <c r="F44" s="110">
        <f>IF(E44&lt;1,0,IF(E44&lt;2,50,IF(E44&lt;3,48,IF(E44&lt;4,46,IF(E44&lt;5,45,IF(E44&lt;6,44,IF(E44&lt;7,43,IF(E44&lt;8,42,IF(E44&lt;9,41,IF(E44&lt;10,40,IF(E44&lt;11,39,IF(E44&lt;12,38,IF(E44&lt;13,37,IF(E44&lt;14,36,IF(E44&lt;15,35,IF(E44&lt;16,34,IF(E44&lt;17,33,IF(E44&lt;18,32,IF(E44&lt;19,31,IF(E44&lt;20,30,IF(E44&lt;21,29,IF(E44&lt;22,28,IF(E44&lt;23,27,IF(E44&lt;24,26,IF(E44&lt;25,25,IF(E44&lt;26,24,IF(E44&lt;27,23,IF(E44&lt;28,22,IF(E44&lt;29,21,IF(E44&lt;30,20,IF(E44&lt;31,19,IF(E44&lt;32,18,IF(E44&lt;33,17,IF(E44&lt;34,16,IF(E44&lt;35,15,IF(E44&lt;36,14,IF(E44&lt;37,13,IF(E44&lt;38,12,IF(E44&lt;39,11,IF(E44&lt;40,10,IF(E44&lt;41,9,IF(E44&lt;42,8,IF(E44&lt;43,7,IF(E44&lt;44,6,IF(E44&lt;45,5,IF(E44&lt;46,4,IF(E44&lt;47,3,IF(E44&lt;48,2,IF(E44&lt;49,1,IF(E44&lt;50,0,))))))))))))))))))))))))))))))))))))))))))))))))))</f>
        <v>48</v>
      </c>
      <c r="G44" s="141">
        <v>14</v>
      </c>
      <c r="H44" s="112">
        <f t="shared" si="0"/>
        <v>35</v>
      </c>
      <c r="I44" s="141">
        <v>14</v>
      </c>
      <c r="J44" s="112">
        <f t="shared" si="1"/>
        <v>35</v>
      </c>
      <c r="K44" s="143">
        <v>12</v>
      </c>
      <c r="L44" s="114">
        <f t="shared" si="25"/>
        <v>37</v>
      </c>
      <c r="M44" s="143">
        <v>1</v>
      </c>
      <c r="N44" s="114">
        <f t="shared" si="23"/>
        <v>50</v>
      </c>
      <c r="O44" s="150"/>
      <c r="P44" s="204">
        <f>IF(O44&lt;1,0,IF(O44&lt;2,50,IF(O44&lt;3,48,IF(O44&lt;4,46,IF(O44&lt;5,45,IF(O44&lt;6,44,IF(O44&lt;7,43,IF(O44&lt;8,42,IF(O44&lt;9,41,IF(O44&lt;10,40,IF(O44&lt;11,39,IF(O44&lt;12,38,IF(O44&lt;13,37,IF(O44&lt;14,36,IF(O44&lt;15,35,IF(O44&lt;16,34,IF(O44&lt;17,33,IF(O44&lt;18,32,IF(O44&lt;19,31,IF(O44&lt;20,30,IF(O44&lt;21,29,IF(O44&lt;22,28,IF(O44&lt;23,27,IF(O44&lt;24,26,IF(O44&lt;25,25,IF(O44&lt;26,24,IF(O44&lt;27,23,IF(O44&lt;28,22,IF(O44&lt;29,21,IF(O44&lt;30,20,IF(O44&lt;31,19,IF(O44&lt;32,18,IF(O44&lt;33,17,IF(O44&lt;34,16,IF(O44&lt;35,15,IF(O44&lt;36,14,IF(O44&lt;37,13,IF(O44&lt;38,12,IF(O44&lt;39,11,IF(O44&lt;40,10,IF(O44&lt;41,9,IF(O44&lt;42,8,IF(O44&lt;43,7,IF(O44&lt;44,6,IF(O44&lt;45,5,IF(O44&lt;46,4,IF(O44&lt;47,3,IF(O44&lt;48,2,IF(O44&lt;49,1,IF(O44&lt;50,0,))))))))))))))))))))))))))))))))))))))))))))))))))</f>
        <v>0</v>
      </c>
      <c r="Q44" s="150"/>
      <c r="R44" s="204">
        <f t="shared" si="4"/>
        <v>0</v>
      </c>
      <c r="S44" s="142">
        <v>7</v>
      </c>
      <c r="T44" s="118">
        <f>IF(S44&lt;1,0,IF(S44&lt;2,50,IF(S44&lt;3,48,IF(S44&lt;4,46,IF(S44&lt;5,45,IF(S44&lt;6,44,IF(S44&lt;7,43,IF(S44&lt;8,42,IF(S44&lt;9,41,IF(S44&lt;10,40,IF(S44&lt;11,39,IF(S44&lt;12,38,IF(S44&lt;13,37,IF(S44&lt;14,36,IF(S44&lt;15,35,IF(S44&lt;16,34,IF(S44&lt;17,33,IF(S44&lt;18,32,IF(S44&lt;19,31,IF(S44&lt;20,30,IF(S44&lt;21,29,IF(S44&lt;22,28,IF(S44&lt;23,27,IF(S44&lt;24,26,IF(S44&lt;25,25,IF(S44&lt;26,24,IF(S44&lt;27,23,IF(S44&lt;28,22,IF(S44&lt;29,21,IF(S44&lt;30,20,IF(S44&lt;31,19,IF(S44&lt;32,18,IF(S44&lt;33,17,IF(S44&lt;34,16,IF(S44&lt;35,15,IF(S44&lt;36,14,IF(S44&lt;37,13,IF(S44&lt;38,12,IF(S44&lt;39,11,IF(S44&lt;40,10,IF(S44&lt;41,9,IF(S44&lt;42,8,IF(S44&lt;43,7,IF(S44&lt;44,6,IF(S44&lt;45,5,IF(S44&lt;46,4,IF(S44&lt;47,3,IF(S44&lt;48,2,IF(S44&lt;49,1,IF(S44&lt;50,0,))))))))))))))))))))))))))))))))))))))))))))))))))</f>
        <v>42</v>
      </c>
      <c r="U44" s="142">
        <v>28</v>
      </c>
      <c r="V44" s="118">
        <f t="shared" si="32"/>
        <v>21</v>
      </c>
      <c r="W44" s="119">
        <v>24</v>
      </c>
      <c r="X44" s="206">
        <f t="shared" si="6"/>
        <v>25</v>
      </c>
      <c r="Y44" s="119">
        <v>30</v>
      </c>
      <c r="Z44" s="206">
        <f t="shared" si="7"/>
        <v>19</v>
      </c>
      <c r="AA44" s="147"/>
      <c r="AB44" s="209">
        <f t="shared" si="8"/>
        <v>0</v>
      </c>
      <c r="AC44" s="147"/>
      <c r="AD44" s="209">
        <f t="shared" si="9"/>
        <v>0</v>
      </c>
      <c r="AE44" s="148">
        <v>10</v>
      </c>
      <c r="AF44" s="114">
        <f t="shared" si="15"/>
        <v>39</v>
      </c>
      <c r="AG44" s="182" t="s">
        <v>502</v>
      </c>
      <c r="AH44" s="114">
        <v>41.5</v>
      </c>
      <c r="AI44" s="150" t="s">
        <v>505</v>
      </c>
      <c r="AJ44" s="116">
        <v>34</v>
      </c>
      <c r="AK44" s="150">
        <v>1</v>
      </c>
      <c r="AL44" s="116">
        <f t="shared" si="20"/>
        <v>50</v>
      </c>
      <c r="AM44" s="211">
        <f>D44+F44+H44+J44+L44+N44+T44+V44+AF44+AH44+AJ44+AL44</f>
        <v>453.5</v>
      </c>
      <c r="AN44" s="139">
        <f t="shared" si="12"/>
        <v>453.5</v>
      </c>
      <c r="AO44" s="140">
        <f t="shared" si="13"/>
        <v>11</v>
      </c>
      <c r="AP44" s="145">
        <v>48</v>
      </c>
    </row>
    <row r="45" spans="1:42" ht="21" customHeight="1" x14ac:dyDescent="0.25">
      <c r="A45" s="73">
        <v>35</v>
      </c>
      <c r="B45" s="145">
        <v>49</v>
      </c>
      <c r="C45" s="144">
        <v>29</v>
      </c>
      <c r="D45" s="206">
        <f t="shared" si="31"/>
        <v>20</v>
      </c>
      <c r="E45" s="119" t="s">
        <v>487</v>
      </c>
      <c r="F45" s="206">
        <v>8.5</v>
      </c>
      <c r="G45" s="141">
        <v>17</v>
      </c>
      <c r="H45" s="112">
        <f t="shared" si="0"/>
        <v>32</v>
      </c>
      <c r="I45" s="141">
        <v>19</v>
      </c>
      <c r="J45" s="112">
        <f t="shared" si="1"/>
        <v>30</v>
      </c>
      <c r="K45" s="143">
        <v>7</v>
      </c>
      <c r="L45" s="114">
        <f t="shared" si="25"/>
        <v>42</v>
      </c>
      <c r="M45" s="143">
        <v>23</v>
      </c>
      <c r="N45" s="203">
        <f t="shared" si="23"/>
        <v>26</v>
      </c>
      <c r="O45" s="150">
        <v>16</v>
      </c>
      <c r="P45" s="116">
        <f>IF(O45&lt;1,0,IF(O45&lt;2,50,IF(O45&lt;3,48,IF(O45&lt;4,46,IF(O45&lt;5,45,IF(O45&lt;6,44,IF(O45&lt;7,43,IF(O45&lt;8,42,IF(O45&lt;9,41,IF(O45&lt;10,40,IF(O45&lt;11,39,IF(O45&lt;12,38,IF(O45&lt;13,37,IF(O45&lt;14,36,IF(O45&lt;15,35,IF(O45&lt;16,34,IF(O45&lt;17,33,IF(O45&lt;18,32,IF(O45&lt;19,31,IF(O45&lt;20,30,IF(O45&lt;21,29,IF(O45&lt;22,28,IF(O45&lt;23,27,IF(O45&lt;24,26,IF(O45&lt;25,25,IF(O45&lt;26,24,IF(O45&lt;27,23,IF(O45&lt;28,22,IF(O45&lt;29,21,IF(O45&lt;30,20,IF(O45&lt;31,19,IF(O45&lt;32,18,IF(O45&lt;33,17,IF(O45&lt;34,16,IF(O45&lt;35,15,IF(O45&lt;36,14,IF(O45&lt;37,13,IF(O45&lt;38,12,IF(O45&lt;39,11,IF(O45&lt;40,10,IF(O45&lt;41,9,IF(O45&lt;42,8,IF(O45&lt;43,7,IF(O45&lt;44,6,IF(O45&lt;45,5,IF(O45&lt;46,4,IF(O45&lt;47,3,IF(O45&lt;48,2,IF(O45&lt;49,1,IF(O45&lt;50,0,))))))))))))))))))))))))))))))))))))))))))))))))))</f>
        <v>33</v>
      </c>
      <c r="Q45" s="150">
        <v>8</v>
      </c>
      <c r="R45" s="116">
        <f t="shared" si="4"/>
        <v>41</v>
      </c>
      <c r="S45" s="142">
        <v>18</v>
      </c>
      <c r="T45" s="118">
        <f>IF(S45&lt;1,0,IF(S45&lt;2,50,IF(S45&lt;3,48,IF(S45&lt;4,46,IF(S45&lt;5,45,IF(S45&lt;6,44,IF(S45&lt;7,43,IF(S45&lt;8,42,IF(S45&lt;9,41,IF(S45&lt;10,40,IF(S45&lt;11,39,IF(S45&lt;12,38,IF(S45&lt;13,37,IF(S45&lt;14,36,IF(S45&lt;15,35,IF(S45&lt;16,34,IF(S45&lt;17,33,IF(S45&lt;18,32,IF(S45&lt;19,31,IF(S45&lt;20,30,IF(S45&lt;21,29,IF(S45&lt;22,28,IF(S45&lt;23,27,IF(S45&lt;24,26,IF(S45&lt;25,25,IF(S45&lt;26,24,IF(S45&lt;27,23,IF(S45&lt;28,22,IF(S45&lt;29,21,IF(S45&lt;30,20,IF(S45&lt;31,19,IF(S45&lt;32,18,IF(S45&lt;33,17,IF(S45&lt;34,16,IF(S45&lt;35,15,IF(S45&lt;36,14,IF(S45&lt;37,13,IF(S45&lt;38,12,IF(S45&lt;39,11,IF(S45&lt;40,10,IF(S45&lt;41,9,IF(S45&lt;42,8,IF(S45&lt;43,7,IF(S45&lt;44,6,IF(S45&lt;45,5,IF(S45&lt;46,4,IF(S45&lt;47,3,IF(S45&lt;48,2,IF(S45&lt;49,1,IF(S45&lt;50,0,))))))))))))))))))))))))))))))))))))))))))))))))))</f>
        <v>31</v>
      </c>
      <c r="U45" s="142">
        <v>15</v>
      </c>
      <c r="V45" s="118">
        <f t="shared" si="32"/>
        <v>34</v>
      </c>
      <c r="W45" s="119">
        <v>22</v>
      </c>
      <c r="X45" s="206">
        <f t="shared" si="6"/>
        <v>27</v>
      </c>
      <c r="Y45" s="119">
        <v>14</v>
      </c>
      <c r="Z45" s="110">
        <f t="shared" si="7"/>
        <v>35</v>
      </c>
      <c r="AA45" s="147"/>
      <c r="AB45" s="209">
        <f t="shared" si="8"/>
        <v>0</v>
      </c>
      <c r="AC45" s="147"/>
      <c r="AD45" s="209">
        <f t="shared" si="9"/>
        <v>0</v>
      </c>
      <c r="AE45" s="148">
        <v>1</v>
      </c>
      <c r="AF45" s="114">
        <f t="shared" si="15"/>
        <v>50</v>
      </c>
      <c r="AG45" s="148">
        <v>19</v>
      </c>
      <c r="AH45" s="114">
        <f>IF(AG45&lt;1,0,IF(AG45&lt;2,50,IF(AG45&lt;3,48,IF(AG45&lt;4,46,IF(AG45&lt;5,45,IF(AG45&lt;6,44,IF(AG45&lt;7,43,IF(AG45&lt;8,42,IF(AG45&lt;9,41,IF(AG45&lt;10,40,IF(AG45&lt;11,39,IF(AG45&lt;12,38,IF(AG45&lt;13,37,IF(AG45&lt;14,36,IF(AG45&lt;15,35,IF(AG45&lt;16,34,IF(AG45&lt;17,33,IF(AG45&lt;18,32,IF(AG45&lt;19,31,IF(AG45&lt;20,30,IF(AG45&lt;21,29,IF(AG45&lt;22,28,IF(AG45&lt;23,27,IF(AG45&lt;24,26,IF(AG45&lt;25,25,IF(AG45&lt;26,24,IF(AG45&lt;27,23,IF(AG45&lt;28,22,IF(AG45&lt;29,21,IF(AG45&lt;30,20,IF(AG45&lt;31,19,IF(AG45&lt;32,18,IF(AG45&lt;33,17,IF(AG45&lt;34,16,IF(AG45&lt;35,15,IF(AG45&lt;36,14,IF(AG45&lt;37,13,IF(AG45&lt;38,12,IF(AG45&lt;39,11,IF(AG45&lt;40,10,IF(AG45&lt;41,9,IF(AG45&lt;42,8,IF(AG45&lt;43,7,IF(AG45&lt;44,6,IF(AG45&lt;45,5,IF(AG45&lt;46,4,IF(AG45&lt;47,3,IF(AG45&lt;48,2,IF(AG45&lt;49,1,IF(AG45&lt;50,0,))))))))))))))))))))))))))))))))))))))))))))))))))</f>
        <v>30</v>
      </c>
      <c r="AI45" s="150">
        <v>22</v>
      </c>
      <c r="AJ45" s="116">
        <f>IF(AI45&lt;1,0,IF(AI45&lt;2,50,IF(AI45&lt;3,48,IF(AI45&lt;4,46,IF(AI45&lt;5,45,IF(AI45&lt;6,44,IF(AI45&lt;7,43,IF(AI45&lt;8,42,IF(AI45&lt;9,41,IF(AI45&lt;10,40,IF(AI45&lt;11,39,IF(AI45&lt;12,38,IF(AI45&lt;13,37,IF(AI45&lt;14,36,IF(AI45&lt;15,35,IF(AI45&lt;16,34,IF(AI45&lt;17,33,IF(AI45&lt;18,32,IF(AI45&lt;19,31,IF(AI45&lt;20,30,IF(AI45&lt;21,29,IF(AI45&lt;22,28,IF(AI45&lt;23,27,IF(AI45&lt;24,26,IF(AI45&lt;25,25,IF(AI45&lt;26,24,IF(AI45&lt;27,23,IF(AI45&lt;28,22,IF(AI45&lt;29,21,IF(AI45&lt;30,20,IF(AI45&lt;31,19,IF(AI45&lt;32,18,IF(AI45&lt;33,17,IF(AI45&lt;34,16,IF(AI45&lt;35,15,IF(AI45&lt;36,14,IF(AI45&lt;37,13,IF(AI45&lt;38,12,IF(AI45&lt;39,11,IF(AI45&lt;40,10,IF(AI45&lt;41,9,IF(AI45&lt;42,8,IF(AI45&lt;43,7,IF(AI45&lt;44,6,IF(AI45&lt;45,5,IF(AI45&lt;46,4,IF(AI45&lt;47,3,IF(AI45&lt;48,2,IF(AI45&lt;49,1,IF(AI45&lt;50,0,))))))))))))))))))))))))))))))))))))))))))))))))))</f>
        <v>27</v>
      </c>
      <c r="AK45" s="150">
        <v>19</v>
      </c>
      <c r="AL45" s="116">
        <f t="shared" si="20"/>
        <v>30</v>
      </c>
      <c r="AM45" s="211">
        <f>H45+J45+L45+P45+R45+T45+V45+Z45+AF45+AH45+AJ45+AL45</f>
        <v>415</v>
      </c>
      <c r="AN45" s="139">
        <f t="shared" si="12"/>
        <v>415</v>
      </c>
      <c r="AO45" s="140">
        <f t="shared" si="13"/>
        <v>15</v>
      </c>
      <c r="AP45" s="145">
        <v>49</v>
      </c>
    </row>
    <row r="46" spans="1:42" ht="21" customHeight="1" x14ac:dyDescent="0.25">
      <c r="A46" s="73">
        <v>36</v>
      </c>
      <c r="B46" s="145">
        <v>50</v>
      </c>
      <c r="C46" s="144">
        <v>33</v>
      </c>
      <c r="D46" s="206">
        <f t="shared" si="31"/>
        <v>16</v>
      </c>
      <c r="E46" s="178" t="s">
        <v>495</v>
      </c>
      <c r="F46" s="110">
        <v>42.5</v>
      </c>
      <c r="G46" s="141">
        <v>32</v>
      </c>
      <c r="H46" s="112">
        <f t="shared" si="0"/>
        <v>17</v>
      </c>
      <c r="I46" s="141">
        <v>33</v>
      </c>
      <c r="J46" s="112">
        <f t="shared" si="1"/>
        <v>16</v>
      </c>
      <c r="K46" s="143">
        <v>21</v>
      </c>
      <c r="L46" s="114">
        <f t="shared" si="25"/>
        <v>28</v>
      </c>
      <c r="M46" s="143">
        <v>13</v>
      </c>
      <c r="N46" s="114">
        <f t="shared" si="23"/>
        <v>36</v>
      </c>
      <c r="O46" s="150" t="s">
        <v>498</v>
      </c>
      <c r="P46" s="116">
        <v>35.5</v>
      </c>
      <c r="Q46" s="150">
        <v>12</v>
      </c>
      <c r="R46" s="116">
        <f t="shared" si="4"/>
        <v>37</v>
      </c>
      <c r="S46" s="142" t="s">
        <v>499</v>
      </c>
      <c r="T46" s="118">
        <v>22.5</v>
      </c>
      <c r="U46" s="142">
        <v>34</v>
      </c>
      <c r="V46" s="205">
        <f t="shared" si="32"/>
        <v>15</v>
      </c>
      <c r="W46" s="119">
        <v>18</v>
      </c>
      <c r="X46" s="110">
        <f t="shared" si="6"/>
        <v>31</v>
      </c>
      <c r="Y46" s="119">
        <v>16</v>
      </c>
      <c r="Z46" s="110">
        <f t="shared" si="7"/>
        <v>33</v>
      </c>
      <c r="AA46" s="147"/>
      <c r="AB46" s="209">
        <f t="shared" si="8"/>
        <v>0</v>
      </c>
      <c r="AC46" s="147"/>
      <c r="AD46" s="209">
        <f t="shared" si="9"/>
        <v>0</v>
      </c>
      <c r="AE46" s="148">
        <v>17</v>
      </c>
      <c r="AF46" s="114">
        <f t="shared" si="15"/>
        <v>32</v>
      </c>
      <c r="AG46" s="148">
        <v>27</v>
      </c>
      <c r="AH46" s="114">
        <f>IF(AG46&lt;1,0,IF(AG46&lt;2,50,IF(AG46&lt;3,48,IF(AG46&lt;4,46,IF(AG46&lt;5,45,IF(AG46&lt;6,44,IF(AG46&lt;7,43,IF(AG46&lt;8,42,IF(AG46&lt;9,41,IF(AG46&lt;10,40,IF(AG46&lt;11,39,IF(AG46&lt;12,38,IF(AG46&lt;13,37,IF(AG46&lt;14,36,IF(AG46&lt;15,35,IF(AG46&lt;16,34,IF(AG46&lt;17,33,IF(AG46&lt;18,32,IF(AG46&lt;19,31,IF(AG46&lt;20,30,IF(AG46&lt;21,29,IF(AG46&lt;22,28,IF(AG46&lt;23,27,IF(AG46&lt;24,26,IF(AG46&lt;25,25,IF(AG46&lt;26,24,IF(AG46&lt;27,23,IF(AG46&lt;28,22,IF(AG46&lt;29,21,IF(AG46&lt;30,20,IF(AG46&lt;31,19,IF(AG46&lt;32,18,IF(AG46&lt;33,17,IF(AG46&lt;34,16,IF(AG46&lt;35,15,IF(AG46&lt;36,14,IF(AG46&lt;37,13,IF(AG46&lt;38,12,IF(AG46&lt;39,11,IF(AG46&lt;40,10,IF(AG46&lt;41,9,IF(AG46&lt;42,8,IF(AG46&lt;43,7,IF(AG46&lt;44,6,IF(AG46&lt;45,5,IF(AG46&lt;46,4,IF(AG46&lt;47,3,IF(AG46&lt;48,2,IF(AG46&lt;49,1,IF(AG46&lt;50,0,))))))))))))))))))))))))))))))))))))))))))))))))))</f>
        <v>22</v>
      </c>
      <c r="AI46" s="150"/>
      <c r="AJ46" s="204">
        <f>IF(AI46&lt;1,0,IF(AI46&lt;2,50,IF(AI46&lt;3,48,IF(AI46&lt;4,46,IF(AI46&lt;5,45,IF(AI46&lt;6,44,IF(AI46&lt;7,43,IF(AI46&lt;8,42,IF(AI46&lt;9,41,IF(AI46&lt;10,40,IF(AI46&lt;11,39,IF(AI46&lt;12,38,IF(AI46&lt;13,37,IF(AI46&lt;14,36,IF(AI46&lt;15,35,IF(AI46&lt;16,34,IF(AI46&lt;17,33,IF(AI46&lt;18,32,IF(AI46&lt;19,31,IF(AI46&lt;20,30,IF(AI46&lt;21,29,IF(AI46&lt;22,28,IF(AI46&lt;23,27,IF(AI46&lt;24,26,IF(AI46&lt;25,25,IF(AI46&lt;26,24,IF(AI46&lt;27,23,IF(AI46&lt;28,22,IF(AI46&lt;29,21,IF(AI46&lt;30,20,IF(AI46&lt;31,19,IF(AI46&lt;32,18,IF(AI46&lt;33,17,IF(AI46&lt;34,16,IF(AI46&lt;35,15,IF(AI46&lt;36,14,IF(AI46&lt;37,13,IF(AI46&lt;38,12,IF(AI46&lt;39,11,IF(AI46&lt;40,10,IF(AI46&lt;41,9,IF(AI46&lt;42,8,IF(AI46&lt;43,7,IF(AI46&lt;44,6,IF(AI46&lt;45,5,IF(AI46&lt;46,4,IF(AI46&lt;47,3,IF(AI46&lt;48,2,IF(AI46&lt;49,1,IF(AI46&lt;50,0,))))))))))))))))))))))))))))))))))))))))))))))))))</f>
        <v>0</v>
      </c>
      <c r="AK46" s="150"/>
      <c r="AL46" s="204">
        <f t="shared" si="20"/>
        <v>0</v>
      </c>
      <c r="AM46" s="211">
        <f>F46+H46+J46+L46+N46+P46+R46+T46+X46+Z46+AF46+AH46</f>
        <v>352.5</v>
      </c>
      <c r="AN46" s="139">
        <f t="shared" si="12"/>
        <v>352.5</v>
      </c>
      <c r="AO46" s="140">
        <f t="shared" si="13"/>
        <v>21</v>
      </c>
      <c r="AP46" s="145">
        <v>50</v>
      </c>
    </row>
    <row r="47" spans="1:42" ht="21" customHeight="1" x14ac:dyDescent="0.25">
      <c r="A47" s="73">
        <v>37</v>
      </c>
      <c r="B47" s="145">
        <v>51</v>
      </c>
      <c r="C47" s="144">
        <v>40</v>
      </c>
      <c r="D47" s="110">
        <f t="shared" si="31"/>
        <v>9</v>
      </c>
      <c r="E47" s="119" t="s">
        <v>490</v>
      </c>
      <c r="F47" s="110">
        <v>18</v>
      </c>
      <c r="G47" s="141">
        <v>16</v>
      </c>
      <c r="H47" s="112">
        <f t="shared" si="0"/>
        <v>33</v>
      </c>
      <c r="I47" s="141">
        <v>15</v>
      </c>
      <c r="J47" s="112">
        <f t="shared" si="1"/>
        <v>34</v>
      </c>
      <c r="K47" s="143"/>
      <c r="L47" s="203">
        <f t="shared" si="25"/>
        <v>0</v>
      </c>
      <c r="M47" s="143"/>
      <c r="N47" s="203">
        <f t="shared" si="23"/>
        <v>0</v>
      </c>
      <c r="O47" s="150"/>
      <c r="P47" s="204">
        <f t="shared" ref="P47:P58" si="33">IF(O47&lt;1,0,IF(O47&lt;2,50,IF(O47&lt;3,48,IF(O47&lt;4,46,IF(O47&lt;5,45,IF(O47&lt;6,44,IF(O47&lt;7,43,IF(O47&lt;8,42,IF(O47&lt;9,41,IF(O47&lt;10,40,IF(O47&lt;11,39,IF(O47&lt;12,38,IF(O47&lt;13,37,IF(O47&lt;14,36,IF(O47&lt;15,35,IF(O47&lt;16,34,IF(O47&lt;17,33,IF(O47&lt;18,32,IF(O47&lt;19,31,IF(O47&lt;20,30,IF(O47&lt;21,29,IF(O47&lt;22,28,IF(O47&lt;23,27,IF(O47&lt;24,26,IF(O47&lt;25,25,IF(O47&lt;26,24,IF(O47&lt;27,23,IF(O47&lt;28,22,IF(O47&lt;29,21,IF(O47&lt;30,20,IF(O47&lt;31,19,IF(O47&lt;32,18,IF(O47&lt;33,17,IF(O47&lt;34,16,IF(O47&lt;35,15,IF(O47&lt;36,14,IF(O47&lt;37,13,IF(O47&lt;38,12,IF(O47&lt;39,11,IF(O47&lt;40,10,IF(O47&lt;41,9,IF(O47&lt;42,8,IF(O47&lt;43,7,IF(O47&lt;44,6,IF(O47&lt;45,5,IF(O47&lt;46,4,IF(O47&lt;47,3,IF(O47&lt;48,2,IF(O47&lt;49,1,IF(O47&lt;50,0,))))))))))))))))))))))))))))))))))))))))))))))))))</f>
        <v>0</v>
      </c>
      <c r="Q47" s="150"/>
      <c r="R47" s="204">
        <f t="shared" si="4"/>
        <v>0</v>
      </c>
      <c r="S47" s="142"/>
      <c r="T47" s="205">
        <f t="shared" ref="T47:T58" si="34">IF(S47&lt;1,0,IF(S47&lt;2,50,IF(S47&lt;3,48,IF(S47&lt;4,46,IF(S47&lt;5,45,IF(S47&lt;6,44,IF(S47&lt;7,43,IF(S47&lt;8,42,IF(S47&lt;9,41,IF(S47&lt;10,40,IF(S47&lt;11,39,IF(S47&lt;12,38,IF(S47&lt;13,37,IF(S47&lt;14,36,IF(S47&lt;15,35,IF(S47&lt;16,34,IF(S47&lt;17,33,IF(S47&lt;18,32,IF(S47&lt;19,31,IF(S47&lt;20,30,IF(S47&lt;21,29,IF(S47&lt;22,28,IF(S47&lt;23,27,IF(S47&lt;24,26,IF(S47&lt;25,25,IF(S47&lt;26,24,IF(S47&lt;27,23,IF(S47&lt;28,22,IF(S47&lt;29,21,IF(S47&lt;30,20,IF(S47&lt;31,19,IF(S47&lt;32,18,IF(S47&lt;33,17,IF(S47&lt;34,16,IF(S47&lt;35,15,IF(S47&lt;36,14,IF(S47&lt;37,13,IF(S47&lt;38,12,IF(S47&lt;39,11,IF(S47&lt;40,10,IF(S47&lt;41,9,IF(S47&lt;42,8,IF(S47&lt;43,7,IF(S47&lt;44,6,IF(S47&lt;45,5,IF(S47&lt;46,4,IF(S47&lt;47,3,IF(S47&lt;48,2,IF(S47&lt;49,1,IF(S47&lt;50,0,))))))))))))))))))))))))))))))))))))))))))))))))))</f>
        <v>0</v>
      </c>
      <c r="U47" s="142"/>
      <c r="V47" s="205">
        <f t="shared" si="32"/>
        <v>0</v>
      </c>
      <c r="W47" s="119"/>
      <c r="X47" s="110">
        <f t="shared" si="6"/>
        <v>0</v>
      </c>
      <c r="Y47" s="119"/>
      <c r="Z47" s="110">
        <f t="shared" si="7"/>
        <v>0</v>
      </c>
      <c r="AA47" s="147"/>
      <c r="AB47" s="112">
        <f t="shared" si="8"/>
        <v>0</v>
      </c>
      <c r="AC47" s="147"/>
      <c r="AD47" s="112">
        <f t="shared" si="9"/>
        <v>0</v>
      </c>
      <c r="AE47" s="148" t="s">
        <v>501</v>
      </c>
      <c r="AF47" s="114">
        <v>27.5</v>
      </c>
      <c r="AG47" s="148" t="s">
        <v>504</v>
      </c>
      <c r="AH47" s="114">
        <v>14.5</v>
      </c>
      <c r="AI47" s="150"/>
      <c r="AJ47" s="116">
        <f>IF(AI47&lt;1,0,IF(AI47&lt;2,50,IF(AI47&lt;3,48,IF(AI47&lt;4,46,IF(AI47&lt;5,45,IF(AI47&lt;6,44,IF(AI47&lt;7,43,IF(AI47&lt;8,42,IF(AI47&lt;9,41,IF(AI47&lt;10,40,IF(AI47&lt;11,39,IF(AI47&lt;12,38,IF(AI47&lt;13,37,IF(AI47&lt;14,36,IF(AI47&lt;15,35,IF(AI47&lt;16,34,IF(AI47&lt;17,33,IF(AI47&lt;18,32,IF(AI47&lt;19,31,IF(AI47&lt;20,30,IF(AI47&lt;21,29,IF(AI47&lt;22,28,IF(AI47&lt;23,27,IF(AI47&lt;24,26,IF(AI47&lt;25,25,IF(AI47&lt;26,24,IF(AI47&lt;27,23,IF(AI47&lt;28,22,IF(AI47&lt;29,21,IF(AI47&lt;30,20,IF(AI47&lt;31,19,IF(AI47&lt;32,18,IF(AI47&lt;33,17,IF(AI47&lt;34,16,IF(AI47&lt;35,15,IF(AI47&lt;36,14,IF(AI47&lt;37,13,IF(AI47&lt;38,12,IF(AI47&lt;39,11,IF(AI47&lt;40,10,IF(AI47&lt;41,9,IF(AI47&lt;42,8,IF(AI47&lt;43,7,IF(AI47&lt;44,6,IF(AI47&lt;45,5,IF(AI47&lt;46,4,IF(AI47&lt;47,3,IF(AI47&lt;48,2,IF(AI47&lt;49,1,IF(AI47&lt;50,0,))))))))))))))))))))))))))))))))))))))))))))))))))</f>
        <v>0</v>
      </c>
      <c r="AK47" s="150"/>
      <c r="AL47" s="116">
        <f t="shared" si="20"/>
        <v>0</v>
      </c>
      <c r="AM47" s="211">
        <f>D47+F47+H47+J47+X47+Z47+AB47+AD47+AF47+AH47+AJ47+AL47</f>
        <v>136</v>
      </c>
      <c r="AN47" s="139">
        <f t="shared" si="12"/>
        <v>136</v>
      </c>
      <c r="AO47" s="140">
        <f t="shared" si="13"/>
        <v>45</v>
      </c>
      <c r="AP47" s="145">
        <v>51</v>
      </c>
    </row>
    <row r="48" spans="1:42" ht="21" customHeight="1" x14ac:dyDescent="0.25">
      <c r="A48" s="73">
        <v>38</v>
      </c>
      <c r="B48" s="145">
        <v>52</v>
      </c>
      <c r="C48" s="144">
        <v>11</v>
      </c>
      <c r="D48" s="110">
        <f t="shared" si="31"/>
        <v>38</v>
      </c>
      <c r="E48" s="119" t="s">
        <v>491</v>
      </c>
      <c r="F48" s="110">
        <v>28.5</v>
      </c>
      <c r="G48" s="141">
        <v>2</v>
      </c>
      <c r="H48" s="112">
        <f t="shared" si="0"/>
        <v>48</v>
      </c>
      <c r="I48" s="141">
        <v>23</v>
      </c>
      <c r="J48" s="112">
        <f t="shared" si="1"/>
        <v>26</v>
      </c>
      <c r="K48" s="143">
        <v>16</v>
      </c>
      <c r="L48" s="114">
        <f t="shared" si="25"/>
        <v>33</v>
      </c>
      <c r="M48" s="143">
        <v>22</v>
      </c>
      <c r="N48" s="114">
        <f t="shared" si="23"/>
        <v>27</v>
      </c>
      <c r="O48" s="150"/>
      <c r="P48" s="204">
        <f t="shared" si="33"/>
        <v>0</v>
      </c>
      <c r="Q48" s="150"/>
      <c r="R48" s="204">
        <f t="shared" si="4"/>
        <v>0</v>
      </c>
      <c r="S48" s="142">
        <v>25</v>
      </c>
      <c r="T48" s="118">
        <f t="shared" si="34"/>
        <v>24</v>
      </c>
      <c r="U48" s="142">
        <v>23</v>
      </c>
      <c r="V48" s="118">
        <f t="shared" si="32"/>
        <v>26</v>
      </c>
      <c r="W48" s="119"/>
      <c r="X48" s="206">
        <f t="shared" si="6"/>
        <v>0</v>
      </c>
      <c r="Y48" s="119">
        <v>32</v>
      </c>
      <c r="Z48" s="110">
        <f t="shared" si="7"/>
        <v>17</v>
      </c>
      <c r="AA48" s="147"/>
      <c r="AB48" s="209">
        <f t="shared" si="8"/>
        <v>0</v>
      </c>
      <c r="AC48" s="147"/>
      <c r="AD48" s="209">
        <f t="shared" si="9"/>
        <v>0</v>
      </c>
      <c r="AE48" s="148">
        <v>35</v>
      </c>
      <c r="AF48" s="203">
        <f t="shared" ref="AF48:AF58" si="35">IF(AE48&lt;1,0,IF(AE48&lt;2,50,IF(AE48&lt;3,48,IF(AE48&lt;4,46,IF(AE48&lt;5,45,IF(AE48&lt;6,44,IF(AE48&lt;7,43,IF(AE48&lt;8,42,IF(AE48&lt;9,41,IF(AE48&lt;10,40,IF(AE48&lt;11,39,IF(AE48&lt;12,38,IF(AE48&lt;13,37,IF(AE48&lt;14,36,IF(AE48&lt;15,35,IF(AE48&lt;16,34,IF(AE48&lt;17,33,IF(AE48&lt;18,32,IF(AE48&lt;19,31,IF(AE48&lt;20,30,IF(AE48&lt;21,29,IF(AE48&lt;22,28,IF(AE48&lt;23,27,IF(AE48&lt;24,26,IF(AE48&lt;25,25,IF(AE48&lt;26,24,IF(AE48&lt;27,23,IF(AE48&lt;28,22,IF(AE48&lt;29,21,IF(AE48&lt;30,20,IF(AE48&lt;31,19,IF(AE48&lt;32,18,IF(AE48&lt;33,17,IF(AE48&lt;34,16,IF(AE48&lt;35,15,IF(AE48&lt;36,14,IF(AE48&lt;37,13,IF(AE48&lt;38,12,IF(AE48&lt;39,11,IF(AE48&lt;40,10,IF(AE48&lt;41,9,IF(AE48&lt;42,8,IF(AE48&lt;43,7,IF(AE48&lt;44,6,IF(AE48&lt;45,5,IF(AE48&lt;46,4,IF(AE48&lt;47,3,IF(AE48&lt;48,2,IF(AE48&lt;49,1,IF(AE48&lt;50,0,))))))))))))))))))))))))))))))))))))))))))))))))))</f>
        <v>14</v>
      </c>
      <c r="AG48" s="148">
        <v>31</v>
      </c>
      <c r="AH48" s="114">
        <f>IF(AG48&lt;1,0,IF(AG48&lt;2,50,IF(AG48&lt;3,48,IF(AG48&lt;4,46,IF(AG48&lt;5,45,IF(AG48&lt;6,44,IF(AG48&lt;7,43,IF(AG48&lt;8,42,IF(AG48&lt;9,41,IF(AG48&lt;10,40,IF(AG48&lt;11,39,IF(AG48&lt;12,38,IF(AG48&lt;13,37,IF(AG48&lt;14,36,IF(AG48&lt;15,35,IF(AG48&lt;16,34,IF(AG48&lt;17,33,IF(AG48&lt;18,32,IF(AG48&lt;19,31,IF(AG48&lt;20,30,IF(AG48&lt;21,29,IF(AG48&lt;22,28,IF(AG48&lt;23,27,IF(AG48&lt;24,26,IF(AG48&lt;25,25,IF(AG48&lt;26,24,IF(AG48&lt;27,23,IF(AG48&lt;28,22,IF(AG48&lt;29,21,IF(AG48&lt;30,20,IF(AG48&lt;31,19,IF(AG48&lt;32,18,IF(AG48&lt;33,17,IF(AG48&lt;34,16,IF(AG48&lt;35,15,IF(AG48&lt;36,14,IF(AG48&lt;37,13,IF(AG48&lt;38,12,IF(AG48&lt;39,11,IF(AG48&lt;40,10,IF(AG48&lt;41,9,IF(AG48&lt;42,8,IF(AG48&lt;43,7,IF(AG48&lt;44,6,IF(AG48&lt;45,5,IF(AG48&lt;46,4,IF(AG48&lt;47,3,IF(AG48&lt;48,2,IF(AG48&lt;49,1,IF(AG48&lt;50,0,))))))))))))))))))))))))))))))))))))))))))))))))))</f>
        <v>18</v>
      </c>
      <c r="AI48" s="180" t="s">
        <v>500</v>
      </c>
      <c r="AJ48" s="116">
        <v>38</v>
      </c>
      <c r="AK48" s="150">
        <v>22</v>
      </c>
      <c r="AL48" s="116">
        <f t="shared" si="20"/>
        <v>27</v>
      </c>
      <c r="AM48" s="211">
        <f>D48+F48+H48+J48+L48+N48+T48+V48+Z48+AH48+AJ48+AL48</f>
        <v>350.5</v>
      </c>
      <c r="AN48" s="139">
        <f t="shared" si="12"/>
        <v>350.5</v>
      </c>
      <c r="AO48" s="140">
        <f t="shared" si="13"/>
        <v>22</v>
      </c>
      <c r="AP48" s="145">
        <v>52</v>
      </c>
    </row>
    <row r="49" spans="1:42" ht="21" customHeight="1" x14ac:dyDescent="0.25">
      <c r="A49" s="73">
        <v>39</v>
      </c>
      <c r="B49" s="145">
        <v>53</v>
      </c>
      <c r="C49" s="144"/>
      <c r="D49" s="206">
        <f t="shared" si="31"/>
        <v>0</v>
      </c>
      <c r="E49" s="119" t="s">
        <v>471</v>
      </c>
      <c r="F49" s="206">
        <f>IF(E49&lt;1,0,IF(E49&lt;2,50,IF(E49&lt;3,48,IF(E49&lt;4,46,IF(E49&lt;5,45,IF(E49&lt;6,44,IF(E49&lt;7,43,IF(E49&lt;8,42,IF(E49&lt;9,41,IF(E49&lt;10,40,IF(E49&lt;11,39,IF(E49&lt;12,38,IF(E49&lt;13,37,IF(E49&lt;14,36,IF(E49&lt;15,35,IF(E49&lt;16,34,IF(E49&lt;17,33,IF(E49&lt;18,32,IF(E49&lt;19,31,IF(E49&lt;20,30,IF(E49&lt;21,29,IF(E49&lt;22,28,IF(E49&lt;23,27,IF(E49&lt;24,26,IF(E49&lt;25,25,IF(E49&lt;26,24,IF(E49&lt;27,23,IF(E49&lt;28,22,IF(E49&lt;29,21,IF(E49&lt;30,20,IF(E49&lt;31,19,IF(E49&lt;32,18,IF(E49&lt;33,17,IF(E49&lt;34,16,IF(E49&lt;35,15,IF(E49&lt;36,14,IF(E49&lt;37,13,IF(E49&lt;38,12,IF(E49&lt;39,11,IF(E49&lt;40,10,IF(E49&lt;41,9,IF(E49&lt;42,8,IF(E49&lt;43,7,IF(E49&lt;44,6,IF(E49&lt;45,5,IF(E49&lt;46,4,IF(E49&lt;47,3,IF(E49&lt;48,2,IF(E49&lt;49,1,IF(E49&lt;50,0,))))))))))))))))))))))))))))))))))))))))))))))))))</f>
        <v>0</v>
      </c>
      <c r="G49" s="141">
        <v>42</v>
      </c>
      <c r="H49" s="112">
        <f t="shared" si="0"/>
        <v>7</v>
      </c>
      <c r="I49" s="141">
        <v>36</v>
      </c>
      <c r="J49" s="112">
        <f t="shared" si="1"/>
        <v>13</v>
      </c>
      <c r="K49" s="143"/>
      <c r="L49" s="203">
        <f t="shared" si="25"/>
        <v>0</v>
      </c>
      <c r="M49" s="143">
        <v>17</v>
      </c>
      <c r="N49" s="114">
        <f t="shared" si="23"/>
        <v>32</v>
      </c>
      <c r="O49" s="150"/>
      <c r="P49" s="204">
        <f t="shared" si="33"/>
        <v>0</v>
      </c>
      <c r="Q49" s="150"/>
      <c r="R49" s="204">
        <f t="shared" si="4"/>
        <v>0</v>
      </c>
      <c r="S49" s="142">
        <v>22</v>
      </c>
      <c r="T49" s="118">
        <f t="shared" si="34"/>
        <v>27</v>
      </c>
      <c r="U49" s="142" t="s">
        <v>485</v>
      </c>
      <c r="V49" s="118">
        <v>29.5</v>
      </c>
      <c r="W49" s="119"/>
      <c r="X49" s="206">
        <f t="shared" si="6"/>
        <v>0</v>
      </c>
      <c r="Y49" s="119">
        <v>25</v>
      </c>
      <c r="Z49" s="110">
        <f t="shared" si="7"/>
        <v>24</v>
      </c>
      <c r="AA49" s="147"/>
      <c r="AB49" s="112">
        <f t="shared" si="8"/>
        <v>0</v>
      </c>
      <c r="AC49" s="147"/>
      <c r="AD49" s="112">
        <f t="shared" si="9"/>
        <v>0</v>
      </c>
      <c r="AE49" s="148">
        <v>19</v>
      </c>
      <c r="AF49" s="114">
        <f t="shared" si="35"/>
        <v>30</v>
      </c>
      <c r="AG49" s="182" t="s">
        <v>502</v>
      </c>
      <c r="AH49" s="114">
        <v>41.5</v>
      </c>
      <c r="AI49" s="150">
        <v>17</v>
      </c>
      <c r="AJ49" s="116">
        <f t="shared" ref="AJ49:AJ54" si="36">IF(AI49&lt;1,0,IF(AI49&lt;2,50,IF(AI49&lt;3,48,IF(AI49&lt;4,46,IF(AI49&lt;5,45,IF(AI49&lt;6,44,IF(AI49&lt;7,43,IF(AI49&lt;8,42,IF(AI49&lt;9,41,IF(AI49&lt;10,40,IF(AI49&lt;11,39,IF(AI49&lt;12,38,IF(AI49&lt;13,37,IF(AI49&lt;14,36,IF(AI49&lt;15,35,IF(AI49&lt;16,34,IF(AI49&lt;17,33,IF(AI49&lt;18,32,IF(AI49&lt;19,31,IF(AI49&lt;20,30,IF(AI49&lt;21,29,IF(AI49&lt;22,28,IF(AI49&lt;23,27,IF(AI49&lt;24,26,IF(AI49&lt;25,25,IF(AI49&lt;26,24,IF(AI49&lt;27,23,IF(AI49&lt;28,22,IF(AI49&lt;29,21,IF(AI49&lt;30,20,IF(AI49&lt;31,19,IF(AI49&lt;32,18,IF(AI49&lt;33,17,IF(AI49&lt;34,16,IF(AI49&lt;35,15,IF(AI49&lt;36,14,IF(AI49&lt;37,13,IF(AI49&lt;38,12,IF(AI49&lt;39,11,IF(AI49&lt;40,10,IF(AI49&lt;41,9,IF(AI49&lt;42,8,IF(AI49&lt;43,7,IF(AI49&lt;44,6,IF(AI49&lt;45,5,IF(AI49&lt;46,4,IF(AI49&lt;47,3,IF(AI49&lt;48,2,IF(AI49&lt;49,1,IF(AI49&lt;50,0,))))))))))))))))))))))))))))))))))))))))))))))))))</f>
        <v>32</v>
      </c>
      <c r="AK49" s="150">
        <v>9</v>
      </c>
      <c r="AL49" s="116">
        <f t="shared" si="20"/>
        <v>40</v>
      </c>
      <c r="AM49" s="211">
        <f>H49+J49+N49+T49+V49+Z49+AB49+AD49+AF49+AH49+AJ49+AL49</f>
        <v>276</v>
      </c>
      <c r="AN49" s="139">
        <f t="shared" si="12"/>
        <v>276</v>
      </c>
      <c r="AO49" s="140">
        <f t="shared" si="13"/>
        <v>33</v>
      </c>
      <c r="AP49" s="145">
        <v>53</v>
      </c>
    </row>
    <row r="50" spans="1:42" ht="21" customHeight="1" x14ac:dyDescent="0.25">
      <c r="A50" s="73">
        <v>40</v>
      </c>
      <c r="B50" s="145">
        <v>55</v>
      </c>
      <c r="C50" s="144">
        <v>39</v>
      </c>
      <c r="D50" s="110">
        <f t="shared" si="31"/>
        <v>10</v>
      </c>
      <c r="E50" s="119">
        <v>29</v>
      </c>
      <c r="F50" s="110">
        <f>IF(E50&lt;1,0,IF(E50&lt;2,50,IF(E50&lt;3,48,IF(E50&lt;4,46,IF(E50&lt;5,45,IF(E50&lt;6,44,IF(E50&lt;7,43,IF(E50&lt;8,42,IF(E50&lt;9,41,IF(E50&lt;10,40,IF(E50&lt;11,39,IF(E50&lt;12,38,IF(E50&lt;13,37,IF(E50&lt;14,36,IF(E50&lt;15,35,IF(E50&lt;16,34,IF(E50&lt;17,33,IF(E50&lt;18,32,IF(E50&lt;19,31,IF(E50&lt;20,30,IF(E50&lt;21,29,IF(E50&lt;22,28,IF(E50&lt;23,27,IF(E50&lt;24,26,IF(E50&lt;25,25,IF(E50&lt;26,24,IF(E50&lt;27,23,IF(E50&lt;28,22,IF(E50&lt;29,21,IF(E50&lt;30,20,IF(E50&lt;31,19,IF(E50&lt;32,18,IF(E50&lt;33,17,IF(E50&lt;34,16,IF(E50&lt;35,15,IF(E50&lt;36,14,IF(E50&lt;37,13,IF(E50&lt;38,12,IF(E50&lt;39,11,IF(E50&lt;40,10,IF(E50&lt;41,9,IF(E50&lt;42,8,IF(E50&lt;43,7,IF(E50&lt;44,6,IF(E50&lt;45,5,IF(E50&lt;46,4,IF(E50&lt;47,3,IF(E50&lt;48,2,IF(E50&lt;49,1,IF(E50&lt;50,0,))))))))))))))))))))))))))))))))))))))))))))))))))</f>
        <v>20</v>
      </c>
      <c r="G50" s="141">
        <v>22</v>
      </c>
      <c r="H50" s="112">
        <f t="shared" si="0"/>
        <v>27</v>
      </c>
      <c r="I50" s="141">
        <v>43</v>
      </c>
      <c r="J50" s="209">
        <f t="shared" si="1"/>
        <v>6</v>
      </c>
      <c r="K50" s="143"/>
      <c r="L50" s="203">
        <f t="shared" si="25"/>
        <v>0</v>
      </c>
      <c r="M50" s="143"/>
      <c r="N50" s="203">
        <f t="shared" si="23"/>
        <v>0</v>
      </c>
      <c r="O50" s="150"/>
      <c r="P50" s="204">
        <f t="shared" si="33"/>
        <v>0</v>
      </c>
      <c r="Q50" s="150"/>
      <c r="R50" s="204">
        <f t="shared" si="4"/>
        <v>0</v>
      </c>
      <c r="S50" s="142"/>
      <c r="T50" s="205">
        <f t="shared" si="34"/>
        <v>0</v>
      </c>
      <c r="U50" s="142">
        <v>7</v>
      </c>
      <c r="V50" s="118">
        <f t="shared" ref="V50:V58" si="37">IF(U50&lt;1,0,IF(U50&lt;2,50,IF(U50&lt;3,48,IF(U50&lt;4,46,IF(U50&lt;5,45,IF(U50&lt;6,44,IF(U50&lt;7,43,IF(U50&lt;8,42,IF(U50&lt;9,41,IF(U50&lt;10,40,IF(U50&lt;11,39,IF(U50&lt;12,38,IF(U50&lt;13,37,IF(U50&lt;14,36,IF(U50&lt;15,35,IF(U50&lt;16,34,IF(U50&lt;17,33,IF(U50&lt;18,32,IF(U50&lt;19,31,IF(U50&lt;20,30,IF(U50&lt;21,29,IF(U50&lt;22,28,IF(U50&lt;23,27,IF(U50&lt;24,26,IF(U50&lt;25,25,IF(U50&lt;26,24,IF(U50&lt;27,23,IF(U50&lt;28,22,IF(U50&lt;29,21,IF(U50&lt;30,20,IF(U50&lt;31,19,IF(U50&lt;32,18,IF(U50&lt;33,17,IF(U50&lt;34,16,IF(U50&lt;35,15,IF(U50&lt;36,14,IF(U50&lt;37,13,IF(U50&lt;38,12,IF(U50&lt;39,11,IF(U50&lt;40,10,IF(U50&lt;41,9,IF(U50&lt;42,8,IF(U50&lt;43,7,IF(U50&lt;44,6,IF(U50&lt;45,5,IF(U50&lt;46,4,IF(U50&lt;47,3,IF(U50&lt;48,2,IF(U50&lt;49,1,IF(U50&lt;50,0,))))))))))))))))))))))))))))))))))))))))))))))))))</f>
        <v>42</v>
      </c>
      <c r="W50" s="119"/>
      <c r="X50" s="110">
        <f t="shared" si="6"/>
        <v>0</v>
      </c>
      <c r="Y50" s="119"/>
      <c r="Z50" s="110">
        <f t="shared" si="7"/>
        <v>0</v>
      </c>
      <c r="AA50" s="147"/>
      <c r="AB50" s="112">
        <f t="shared" si="8"/>
        <v>0</v>
      </c>
      <c r="AC50" s="147">
        <v>3</v>
      </c>
      <c r="AD50" s="112">
        <f t="shared" si="9"/>
        <v>46</v>
      </c>
      <c r="AE50" s="148">
        <v>24</v>
      </c>
      <c r="AF50" s="114">
        <f t="shared" si="35"/>
        <v>25</v>
      </c>
      <c r="AG50" s="148">
        <v>36</v>
      </c>
      <c r="AH50" s="114">
        <f t="shared" ref="AH50:AH58" si="38">IF(AG50&lt;1,0,IF(AG50&lt;2,50,IF(AG50&lt;3,48,IF(AG50&lt;4,46,IF(AG50&lt;5,45,IF(AG50&lt;6,44,IF(AG50&lt;7,43,IF(AG50&lt;8,42,IF(AG50&lt;9,41,IF(AG50&lt;10,40,IF(AG50&lt;11,39,IF(AG50&lt;12,38,IF(AG50&lt;13,37,IF(AG50&lt;14,36,IF(AG50&lt;15,35,IF(AG50&lt;16,34,IF(AG50&lt;17,33,IF(AG50&lt;18,32,IF(AG50&lt;19,31,IF(AG50&lt;20,30,IF(AG50&lt;21,29,IF(AG50&lt;22,28,IF(AG50&lt;23,27,IF(AG50&lt;24,26,IF(AG50&lt;25,25,IF(AG50&lt;26,24,IF(AG50&lt;27,23,IF(AG50&lt;28,22,IF(AG50&lt;29,21,IF(AG50&lt;30,20,IF(AG50&lt;31,19,IF(AG50&lt;32,18,IF(AG50&lt;33,17,IF(AG50&lt;34,16,IF(AG50&lt;35,15,IF(AG50&lt;36,14,IF(AG50&lt;37,13,IF(AG50&lt;38,12,IF(AG50&lt;39,11,IF(AG50&lt;40,10,IF(AG50&lt;41,9,IF(AG50&lt;42,8,IF(AG50&lt;43,7,IF(AG50&lt;44,6,IF(AG50&lt;45,5,IF(AG50&lt;46,4,IF(AG50&lt;47,3,IF(AG50&lt;48,2,IF(AG50&lt;49,1,IF(AG50&lt;50,0,))))))))))))))))))))))))))))))))))))))))))))))))))</f>
        <v>13</v>
      </c>
      <c r="AI50" s="150">
        <v>27</v>
      </c>
      <c r="AJ50" s="116">
        <f t="shared" si="36"/>
        <v>22</v>
      </c>
      <c r="AK50" s="150">
        <v>25</v>
      </c>
      <c r="AL50" s="116">
        <f t="shared" si="20"/>
        <v>24</v>
      </c>
      <c r="AM50" s="211">
        <f>D50+F50+H50+V50+X50+Z50+AB50+AD50+AF50+AH50+AJ50+AL50</f>
        <v>229</v>
      </c>
      <c r="AN50" s="139">
        <f t="shared" si="12"/>
        <v>229</v>
      </c>
      <c r="AO50" s="140">
        <f t="shared" si="13"/>
        <v>36</v>
      </c>
      <c r="AP50" s="145">
        <v>55</v>
      </c>
    </row>
    <row r="51" spans="1:42" ht="21" customHeight="1" x14ac:dyDescent="0.25">
      <c r="A51" s="73">
        <v>41</v>
      </c>
      <c r="B51" s="145">
        <v>56</v>
      </c>
      <c r="C51" s="144">
        <v>18</v>
      </c>
      <c r="D51" s="206">
        <f t="shared" si="31"/>
        <v>31</v>
      </c>
      <c r="E51" s="178" t="s">
        <v>494</v>
      </c>
      <c r="F51" s="110">
        <v>39</v>
      </c>
      <c r="G51" s="141">
        <v>9</v>
      </c>
      <c r="H51" s="209">
        <f t="shared" si="0"/>
        <v>40</v>
      </c>
      <c r="I51" s="141">
        <v>9</v>
      </c>
      <c r="J51" s="209">
        <f t="shared" si="1"/>
        <v>40</v>
      </c>
      <c r="K51" s="143">
        <v>17</v>
      </c>
      <c r="L51" s="203">
        <f t="shared" si="25"/>
        <v>32</v>
      </c>
      <c r="M51" s="143">
        <v>2</v>
      </c>
      <c r="N51" s="114">
        <f t="shared" si="23"/>
        <v>48</v>
      </c>
      <c r="O51" s="150">
        <v>2</v>
      </c>
      <c r="P51" s="116">
        <f t="shared" si="33"/>
        <v>48</v>
      </c>
      <c r="Q51" s="150">
        <v>7</v>
      </c>
      <c r="R51" s="116">
        <f t="shared" si="4"/>
        <v>42</v>
      </c>
      <c r="S51" s="142">
        <v>35</v>
      </c>
      <c r="T51" s="205">
        <f t="shared" si="34"/>
        <v>14</v>
      </c>
      <c r="U51" s="142">
        <v>2</v>
      </c>
      <c r="V51" s="118">
        <f t="shared" si="37"/>
        <v>48</v>
      </c>
      <c r="W51" s="119">
        <v>16</v>
      </c>
      <c r="X51" s="206">
        <f t="shared" si="6"/>
        <v>33</v>
      </c>
      <c r="Y51" s="119">
        <v>13</v>
      </c>
      <c r="Z51" s="110">
        <f t="shared" si="7"/>
        <v>36</v>
      </c>
      <c r="AA51" s="147">
        <v>3</v>
      </c>
      <c r="AB51" s="112">
        <f t="shared" si="8"/>
        <v>46</v>
      </c>
      <c r="AC51" s="147">
        <v>4</v>
      </c>
      <c r="AD51" s="112">
        <f t="shared" si="9"/>
        <v>45</v>
      </c>
      <c r="AE51" s="148">
        <v>6</v>
      </c>
      <c r="AF51" s="114">
        <f t="shared" si="35"/>
        <v>43</v>
      </c>
      <c r="AG51" s="148">
        <v>1</v>
      </c>
      <c r="AH51" s="114">
        <f t="shared" si="38"/>
        <v>50</v>
      </c>
      <c r="AI51" s="150">
        <v>9</v>
      </c>
      <c r="AJ51" s="116">
        <f t="shared" si="36"/>
        <v>40</v>
      </c>
      <c r="AK51" s="150">
        <v>5</v>
      </c>
      <c r="AL51" s="116">
        <f t="shared" si="20"/>
        <v>44</v>
      </c>
      <c r="AM51" s="211">
        <f>F51+N51+P51+R51+V51+Z51+AB51+AD51+AF51+AH51+AJ51+AL51</f>
        <v>529</v>
      </c>
      <c r="AN51" s="139">
        <f t="shared" si="12"/>
        <v>529</v>
      </c>
      <c r="AO51" s="140">
        <f t="shared" si="13"/>
        <v>4</v>
      </c>
      <c r="AP51" s="145">
        <v>56</v>
      </c>
    </row>
    <row r="52" spans="1:42" ht="21" customHeight="1" x14ac:dyDescent="0.25">
      <c r="A52" s="73">
        <v>42</v>
      </c>
      <c r="B52" s="145">
        <v>58</v>
      </c>
      <c r="C52" s="144">
        <v>14</v>
      </c>
      <c r="D52" s="110">
        <f t="shared" si="31"/>
        <v>35</v>
      </c>
      <c r="E52" s="119">
        <v>45</v>
      </c>
      <c r="F52" s="110">
        <f>IF(E52&lt;1,0,IF(E52&lt;2,50,IF(E52&lt;3,48,IF(E52&lt;4,46,IF(E52&lt;5,45,IF(E52&lt;6,44,IF(E52&lt;7,43,IF(E52&lt;8,42,IF(E52&lt;9,41,IF(E52&lt;10,40,IF(E52&lt;11,39,IF(E52&lt;12,38,IF(E52&lt;13,37,IF(E52&lt;14,36,IF(E52&lt;15,35,IF(E52&lt;16,34,IF(E52&lt;17,33,IF(E52&lt;18,32,IF(E52&lt;19,31,IF(E52&lt;20,30,IF(E52&lt;21,29,IF(E52&lt;22,28,IF(E52&lt;23,27,IF(E52&lt;24,26,IF(E52&lt;25,25,IF(E52&lt;26,24,IF(E52&lt;27,23,IF(E52&lt;28,22,IF(E52&lt;29,21,IF(E52&lt;30,20,IF(E52&lt;31,19,IF(E52&lt;32,18,IF(E52&lt;33,17,IF(E52&lt;34,16,IF(E52&lt;35,15,IF(E52&lt;36,14,IF(E52&lt;37,13,IF(E52&lt;38,12,IF(E52&lt;39,11,IF(E52&lt;40,10,IF(E52&lt;41,9,IF(E52&lt;42,8,IF(E52&lt;43,7,IF(E52&lt;44,6,IF(E52&lt;45,5,IF(E52&lt;46,4,IF(E52&lt;47,3,IF(E52&lt;48,2,IF(E52&lt;49,1,IF(E52&lt;50,0,))))))))))))))))))))))))))))))))))))))))))))))))))</f>
        <v>4</v>
      </c>
      <c r="G52" s="141"/>
      <c r="H52" s="112">
        <f t="shared" si="0"/>
        <v>0</v>
      </c>
      <c r="I52" s="141"/>
      <c r="J52" s="112">
        <f t="shared" si="1"/>
        <v>0</v>
      </c>
      <c r="K52" s="143"/>
      <c r="L52" s="114">
        <f t="shared" si="25"/>
        <v>0</v>
      </c>
      <c r="M52" s="143"/>
      <c r="N52" s="114">
        <f t="shared" si="23"/>
        <v>0</v>
      </c>
      <c r="O52" s="150"/>
      <c r="P52" s="116">
        <f t="shared" si="33"/>
        <v>0</v>
      </c>
      <c r="Q52" s="150"/>
      <c r="R52" s="116">
        <f t="shared" si="4"/>
        <v>0</v>
      </c>
      <c r="S52" s="142"/>
      <c r="T52" s="118">
        <f t="shared" si="34"/>
        <v>0</v>
      </c>
      <c r="U52" s="142"/>
      <c r="V52" s="118">
        <f t="shared" si="37"/>
        <v>0</v>
      </c>
      <c r="W52" s="119"/>
      <c r="X52" s="110">
        <f t="shared" si="6"/>
        <v>0</v>
      </c>
      <c r="Y52" s="119"/>
      <c r="Z52" s="110">
        <f t="shared" si="7"/>
        <v>0</v>
      </c>
      <c r="AA52" s="147"/>
      <c r="AB52" s="209">
        <f t="shared" si="8"/>
        <v>0</v>
      </c>
      <c r="AC52" s="147"/>
      <c r="AD52" s="209">
        <f t="shared" si="9"/>
        <v>0</v>
      </c>
      <c r="AE52" s="148"/>
      <c r="AF52" s="203">
        <f t="shared" si="35"/>
        <v>0</v>
      </c>
      <c r="AG52" s="148"/>
      <c r="AH52" s="203">
        <f t="shared" si="38"/>
        <v>0</v>
      </c>
      <c r="AI52" s="150"/>
      <c r="AJ52" s="204">
        <f t="shared" si="36"/>
        <v>0</v>
      </c>
      <c r="AK52" s="150"/>
      <c r="AL52" s="204">
        <f t="shared" si="20"/>
        <v>0</v>
      </c>
      <c r="AM52" s="211">
        <f>D52+F52+H52+J52+L52+N52+P52+R52+T52+V52+X52+Z52</f>
        <v>39</v>
      </c>
      <c r="AN52" s="139">
        <f t="shared" si="12"/>
        <v>39</v>
      </c>
      <c r="AO52" s="140">
        <f t="shared" si="13"/>
        <v>46</v>
      </c>
      <c r="AP52" s="145">
        <v>58</v>
      </c>
    </row>
    <row r="53" spans="1:42" ht="21" customHeight="1" x14ac:dyDescent="0.25">
      <c r="A53" s="73">
        <v>43</v>
      </c>
      <c r="B53" s="145">
        <v>59</v>
      </c>
      <c r="C53" s="144">
        <v>35</v>
      </c>
      <c r="D53" s="110">
        <f t="shared" si="31"/>
        <v>14</v>
      </c>
      <c r="E53" s="119" t="s">
        <v>489</v>
      </c>
      <c r="F53" s="110">
        <v>15.5</v>
      </c>
      <c r="G53" s="141">
        <v>30</v>
      </c>
      <c r="H53" s="112">
        <f t="shared" si="0"/>
        <v>19</v>
      </c>
      <c r="I53" s="141">
        <v>27</v>
      </c>
      <c r="J53" s="112">
        <f t="shared" si="1"/>
        <v>22</v>
      </c>
      <c r="K53" s="143"/>
      <c r="L53" s="203">
        <f t="shared" si="25"/>
        <v>0</v>
      </c>
      <c r="M53" s="143"/>
      <c r="N53" s="203">
        <f t="shared" si="23"/>
        <v>0</v>
      </c>
      <c r="O53" s="150">
        <v>5</v>
      </c>
      <c r="P53" s="116">
        <f t="shared" si="33"/>
        <v>44</v>
      </c>
      <c r="Q53" s="150"/>
      <c r="R53" s="204">
        <f t="shared" si="4"/>
        <v>0</v>
      </c>
      <c r="S53" s="142"/>
      <c r="T53" s="205">
        <f t="shared" si="34"/>
        <v>0</v>
      </c>
      <c r="U53" s="142">
        <v>6</v>
      </c>
      <c r="V53" s="118">
        <f t="shared" si="37"/>
        <v>43</v>
      </c>
      <c r="W53" s="119">
        <v>17</v>
      </c>
      <c r="X53" s="110">
        <f t="shared" si="6"/>
        <v>32</v>
      </c>
      <c r="Y53" s="119">
        <v>20</v>
      </c>
      <c r="Z53" s="110">
        <f t="shared" si="7"/>
        <v>29</v>
      </c>
      <c r="AA53" s="147"/>
      <c r="AB53" s="209">
        <f t="shared" si="8"/>
        <v>0</v>
      </c>
      <c r="AC53" s="147"/>
      <c r="AD53" s="209">
        <f t="shared" si="9"/>
        <v>0</v>
      </c>
      <c r="AE53" s="148"/>
      <c r="AF53" s="114">
        <f t="shared" si="35"/>
        <v>0</v>
      </c>
      <c r="AG53" s="148"/>
      <c r="AH53" s="114">
        <f t="shared" si="38"/>
        <v>0</v>
      </c>
      <c r="AI53" s="150">
        <v>20</v>
      </c>
      <c r="AJ53" s="116">
        <f t="shared" si="36"/>
        <v>29</v>
      </c>
      <c r="AK53" s="150">
        <v>26</v>
      </c>
      <c r="AL53" s="116">
        <f t="shared" si="20"/>
        <v>23</v>
      </c>
      <c r="AM53" s="211">
        <f>D53+F53+H53+J53+P53+V53+X53+Z53+AF53+AH53+AJ53+AL53</f>
        <v>270.5</v>
      </c>
      <c r="AN53" s="139">
        <f t="shared" si="12"/>
        <v>270.5</v>
      </c>
      <c r="AO53" s="140">
        <f t="shared" si="13"/>
        <v>34</v>
      </c>
      <c r="AP53" s="145">
        <v>59</v>
      </c>
    </row>
    <row r="54" spans="1:42" ht="21" customHeight="1" x14ac:dyDescent="0.25">
      <c r="A54" s="73">
        <v>44</v>
      </c>
      <c r="B54" s="145">
        <v>63</v>
      </c>
      <c r="C54" s="144">
        <v>43</v>
      </c>
      <c r="D54" s="110">
        <f t="shared" si="31"/>
        <v>6</v>
      </c>
      <c r="E54" s="185" t="s">
        <v>488</v>
      </c>
      <c r="F54" s="110">
        <v>10.5</v>
      </c>
      <c r="G54" s="141"/>
      <c r="H54" s="112">
        <f t="shared" si="0"/>
        <v>0</v>
      </c>
      <c r="I54" s="141"/>
      <c r="J54" s="112">
        <f t="shared" si="1"/>
        <v>0</v>
      </c>
      <c r="K54" s="143"/>
      <c r="L54" s="114">
        <f t="shared" si="25"/>
        <v>0</v>
      </c>
      <c r="M54" s="143"/>
      <c r="N54" s="114">
        <f t="shared" si="23"/>
        <v>0</v>
      </c>
      <c r="O54" s="150"/>
      <c r="P54" s="116">
        <f t="shared" si="33"/>
        <v>0</v>
      </c>
      <c r="Q54" s="150"/>
      <c r="R54" s="116">
        <f t="shared" si="4"/>
        <v>0</v>
      </c>
      <c r="S54" s="142"/>
      <c r="T54" s="118">
        <f t="shared" si="34"/>
        <v>0</v>
      </c>
      <c r="U54" s="142"/>
      <c r="V54" s="118">
        <f t="shared" si="37"/>
        <v>0</v>
      </c>
      <c r="W54" s="119"/>
      <c r="X54" s="110">
        <f t="shared" si="6"/>
        <v>0</v>
      </c>
      <c r="Y54" s="119"/>
      <c r="Z54" s="110">
        <f t="shared" si="7"/>
        <v>0</v>
      </c>
      <c r="AA54" s="147"/>
      <c r="AB54" s="209">
        <f t="shared" si="8"/>
        <v>0</v>
      </c>
      <c r="AC54" s="147"/>
      <c r="AD54" s="209">
        <f t="shared" si="9"/>
        <v>0</v>
      </c>
      <c r="AE54" s="148"/>
      <c r="AF54" s="203">
        <f t="shared" si="35"/>
        <v>0</v>
      </c>
      <c r="AG54" s="148"/>
      <c r="AH54" s="203">
        <f t="shared" si="38"/>
        <v>0</v>
      </c>
      <c r="AI54" s="150"/>
      <c r="AJ54" s="204">
        <f t="shared" si="36"/>
        <v>0</v>
      </c>
      <c r="AK54" s="150"/>
      <c r="AL54" s="204">
        <f t="shared" si="20"/>
        <v>0</v>
      </c>
      <c r="AM54" s="211">
        <f>D54+F54+H54+J54+L54+N54+P54+R54+T54+V54+X54+Z54</f>
        <v>16.5</v>
      </c>
      <c r="AN54" s="139">
        <f t="shared" si="12"/>
        <v>16.5</v>
      </c>
      <c r="AO54" s="140">
        <f t="shared" si="13"/>
        <v>47</v>
      </c>
      <c r="AP54" s="145">
        <v>63</v>
      </c>
    </row>
    <row r="55" spans="1:42" ht="21" customHeight="1" x14ac:dyDescent="0.25">
      <c r="A55" s="73">
        <v>45</v>
      </c>
      <c r="B55" s="145">
        <v>67</v>
      </c>
      <c r="C55" s="144">
        <v>31</v>
      </c>
      <c r="D55" s="110">
        <f t="shared" si="31"/>
        <v>18</v>
      </c>
      <c r="E55" s="185">
        <v>24</v>
      </c>
      <c r="F55" s="110">
        <f>IF(E55&lt;1,0,IF(E55&lt;2,50,IF(E55&lt;3,48,IF(E55&lt;4,46,IF(E55&lt;5,45,IF(E55&lt;6,44,IF(E55&lt;7,43,IF(E55&lt;8,42,IF(E55&lt;9,41,IF(E55&lt;10,40,IF(E55&lt;11,39,IF(E55&lt;12,38,IF(E55&lt;13,37,IF(E55&lt;14,36,IF(E55&lt;15,35,IF(E55&lt;16,34,IF(E55&lt;17,33,IF(E55&lt;18,32,IF(E55&lt;19,31,IF(E55&lt;20,30,IF(E55&lt;21,29,IF(E55&lt;22,28,IF(E55&lt;23,27,IF(E55&lt;24,26,IF(E55&lt;25,25,IF(E55&lt;26,24,IF(E55&lt;27,23,IF(E55&lt;28,22,IF(E55&lt;29,21,IF(E55&lt;30,20,IF(E55&lt;31,19,IF(E55&lt;32,18,IF(E55&lt;33,17,IF(E55&lt;34,16,IF(E55&lt;35,15,IF(E55&lt;36,14,IF(E55&lt;37,13,IF(E55&lt;38,12,IF(E55&lt;39,11,IF(E55&lt;40,10,IF(E55&lt;41,9,IF(E55&lt;42,8,IF(E55&lt;43,7,IF(E55&lt;44,6,IF(E55&lt;45,5,IF(E55&lt;46,4,IF(E55&lt;47,3,IF(E55&lt;48,2,IF(E55&lt;49,1,IF(E55&lt;50,0,))))))))))))))))))))))))))))))))))))))))))))))))))</f>
        <v>25</v>
      </c>
      <c r="G55" s="141">
        <v>11</v>
      </c>
      <c r="H55" s="112">
        <f t="shared" si="0"/>
        <v>38</v>
      </c>
      <c r="I55" s="141">
        <v>26</v>
      </c>
      <c r="J55" s="112">
        <f t="shared" si="1"/>
        <v>23</v>
      </c>
      <c r="K55" s="143"/>
      <c r="L55" s="203">
        <f t="shared" si="25"/>
        <v>0</v>
      </c>
      <c r="M55" s="143"/>
      <c r="N55" s="203">
        <f t="shared" si="23"/>
        <v>0</v>
      </c>
      <c r="O55" s="150"/>
      <c r="P55" s="204">
        <f t="shared" si="33"/>
        <v>0</v>
      </c>
      <c r="Q55" s="150"/>
      <c r="R55" s="204">
        <f t="shared" si="4"/>
        <v>0</v>
      </c>
      <c r="S55" s="142">
        <v>17</v>
      </c>
      <c r="T55" s="118">
        <f t="shared" si="34"/>
        <v>32</v>
      </c>
      <c r="U55" s="142"/>
      <c r="V55" s="205">
        <f t="shared" si="37"/>
        <v>0</v>
      </c>
      <c r="W55" s="119"/>
      <c r="X55" s="206">
        <f t="shared" si="6"/>
        <v>0</v>
      </c>
      <c r="Y55" s="119"/>
      <c r="Z55" s="110">
        <f t="shared" si="7"/>
        <v>0</v>
      </c>
      <c r="AA55" s="147"/>
      <c r="AB55" s="112">
        <f t="shared" si="8"/>
        <v>0</v>
      </c>
      <c r="AC55" s="147"/>
      <c r="AD55" s="112">
        <f t="shared" si="9"/>
        <v>0</v>
      </c>
      <c r="AE55" s="148"/>
      <c r="AF55" s="114">
        <f t="shared" si="35"/>
        <v>0</v>
      </c>
      <c r="AG55" s="148"/>
      <c r="AH55" s="114">
        <f t="shared" si="38"/>
        <v>0</v>
      </c>
      <c r="AI55" s="150" t="s">
        <v>506</v>
      </c>
      <c r="AJ55" s="116">
        <v>16</v>
      </c>
      <c r="AK55" s="150" t="s">
        <v>507</v>
      </c>
      <c r="AL55" s="116">
        <v>17</v>
      </c>
      <c r="AM55" s="211">
        <f>D55+F55+H55+J55+T55+Z55+AB55+AD55+AF55+AH55+AJ55+AL55</f>
        <v>169</v>
      </c>
      <c r="AN55" s="139">
        <f t="shared" si="12"/>
        <v>169</v>
      </c>
      <c r="AO55" s="140">
        <f t="shared" si="13"/>
        <v>39</v>
      </c>
      <c r="AP55" s="145">
        <v>67</v>
      </c>
    </row>
    <row r="56" spans="1:42" ht="21" customHeight="1" x14ac:dyDescent="0.25">
      <c r="A56" s="73">
        <v>46</v>
      </c>
      <c r="B56" s="145">
        <v>75</v>
      </c>
      <c r="C56" s="144">
        <v>30</v>
      </c>
      <c r="D56" s="110">
        <f t="shared" si="31"/>
        <v>19</v>
      </c>
      <c r="E56" s="185" t="s">
        <v>487</v>
      </c>
      <c r="F56" s="206">
        <v>8.5</v>
      </c>
      <c r="G56" s="141">
        <v>21</v>
      </c>
      <c r="H56" s="112">
        <f t="shared" si="0"/>
        <v>28</v>
      </c>
      <c r="I56" s="141">
        <v>30</v>
      </c>
      <c r="J56" s="209">
        <f t="shared" si="1"/>
        <v>19</v>
      </c>
      <c r="K56" s="143">
        <v>14</v>
      </c>
      <c r="L56" s="114">
        <f t="shared" si="25"/>
        <v>35</v>
      </c>
      <c r="M56" s="143">
        <v>28</v>
      </c>
      <c r="N56" s="114">
        <f t="shared" si="23"/>
        <v>21</v>
      </c>
      <c r="O56" s="150">
        <v>18</v>
      </c>
      <c r="P56" s="116">
        <f t="shared" si="33"/>
        <v>31</v>
      </c>
      <c r="Q56" s="150"/>
      <c r="R56" s="204">
        <f t="shared" si="4"/>
        <v>0</v>
      </c>
      <c r="S56" s="142">
        <v>10</v>
      </c>
      <c r="T56" s="118">
        <f t="shared" si="34"/>
        <v>39</v>
      </c>
      <c r="U56" s="142">
        <v>25</v>
      </c>
      <c r="V56" s="118">
        <f t="shared" si="37"/>
        <v>24</v>
      </c>
      <c r="W56" s="119">
        <v>5</v>
      </c>
      <c r="X56" s="110">
        <f t="shared" si="6"/>
        <v>44</v>
      </c>
      <c r="Y56" s="119">
        <v>23</v>
      </c>
      <c r="Z56" s="110">
        <f t="shared" si="7"/>
        <v>26</v>
      </c>
      <c r="AA56" s="147"/>
      <c r="AB56" s="209">
        <f t="shared" si="8"/>
        <v>0</v>
      </c>
      <c r="AC56" s="147">
        <v>5</v>
      </c>
      <c r="AD56" s="112">
        <f t="shared" si="9"/>
        <v>44</v>
      </c>
      <c r="AE56" s="148">
        <v>36</v>
      </c>
      <c r="AF56" s="203">
        <f t="shared" si="35"/>
        <v>13</v>
      </c>
      <c r="AG56" s="148">
        <v>21</v>
      </c>
      <c r="AH56" s="114">
        <f t="shared" si="38"/>
        <v>28</v>
      </c>
      <c r="AI56" s="150">
        <v>7</v>
      </c>
      <c r="AJ56" s="116">
        <f>IF(AI56&lt;1,0,IF(AI56&lt;2,50,IF(AI56&lt;3,48,IF(AI56&lt;4,46,IF(AI56&lt;5,45,IF(AI56&lt;6,44,IF(AI56&lt;7,43,IF(AI56&lt;8,42,IF(AI56&lt;9,41,IF(AI56&lt;10,40,IF(AI56&lt;11,39,IF(AI56&lt;12,38,IF(AI56&lt;13,37,IF(AI56&lt;14,36,IF(AI56&lt;15,35,IF(AI56&lt;16,34,IF(AI56&lt;17,33,IF(AI56&lt;18,32,IF(AI56&lt;19,31,IF(AI56&lt;20,30,IF(AI56&lt;21,29,IF(AI56&lt;22,28,IF(AI56&lt;23,27,IF(AI56&lt;24,26,IF(AI56&lt;25,25,IF(AI56&lt;26,24,IF(AI56&lt;27,23,IF(AI56&lt;28,22,IF(AI56&lt;29,21,IF(AI56&lt;30,20,IF(AI56&lt;31,19,IF(AI56&lt;32,18,IF(AI56&lt;33,17,IF(AI56&lt;34,16,IF(AI56&lt;35,15,IF(AI56&lt;36,14,IF(AI56&lt;37,13,IF(AI56&lt;38,12,IF(AI56&lt;39,11,IF(AI56&lt;40,10,IF(AI56&lt;41,9,IF(AI56&lt;42,8,IF(AI56&lt;43,7,IF(AI56&lt;44,6,IF(AI56&lt;45,5,IF(AI56&lt;46,4,IF(AI56&lt;47,3,IF(AI56&lt;48,2,IF(AI56&lt;49,1,IF(AI56&lt;50,0,))))))))))))))))))))))))))))))))))))))))))))))))))</f>
        <v>42</v>
      </c>
      <c r="AK56" s="150">
        <v>37</v>
      </c>
      <c r="AL56" s="204">
        <f>IF(AK56&lt;1,0,IF(AK56&lt;2,50,IF(AK56&lt;3,48,IF(AK56&lt;4,46,IF(AK56&lt;5,45,IF(AK56&lt;6,44,IF(AK56&lt;7,43,IF(AK56&lt;8,42,IF(AK56&lt;9,41,IF(AK56&lt;10,40,IF(AK56&lt;11,39,IF(AK56&lt;12,38,IF(AK56&lt;13,37,IF(AK56&lt;14,36,IF(AK56&lt;15,35,IF(AK56&lt;16,34,IF(AK56&lt;17,33,IF(AK56&lt;18,32,IF(AK56&lt;19,31,IF(AK56&lt;20,30,IF(AK56&lt;21,29,IF(AK56&lt;22,28,IF(AK56&lt;23,27,IF(AK56&lt;24,26,IF(AK56&lt;25,25,IF(AK56&lt;26,24,IF(AK56&lt;27,23,IF(AK56&lt;28,22,IF(AK56&lt;29,21,IF(AK56&lt;30,20,IF(AK56&lt;31,19,IF(AK56&lt;32,18,IF(AK56&lt;33,17,IF(AK56&lt;34,16,IF(AK56&lt;35,15,IF(AK56&lt;36,14,IF(AK56&lt;37,13,IF(AK56&lt;38,12,IF(AK56&lt;39,11,IF(AK56&lt;40,10,IF(AK56&lt;41,9,IF(AK56&lt;42,8,IF(AK56&lt;43,7,IF(AK56&lt;44,6,IF(AK56&lt;45,5,IF(AK56&lt;46,4,IF(AK56&lt;47,3,IF(AK56&lt;48,2,IF(AK56&lt;49,1,IF(AK56&lt;50,0,))))))))))))))))))))))))))))))))))))))))))))))))))</f>
        <v>12</v>
      </c>
      <c r="AM56" s="211">
        <f>D56+H56+L56+N56+P56+T56+V56+X56+Z56+AD56+AH56+AJ56</f>
        <v>381</v>
      </c>
      <c r="AN56" s="139">
        <f t="shared" si="12"/>
        <v>381</v>
      </c>
      <c r="AO56" s="140">
        <f t="shared" si="13"/>
        <v>18</v>
      </c>
      <c r="AP56" s="145">
        <v>75</v>
      </c>
    </row>
    <row r="57" spans="1:42" ht="21" customHeight="1" x14ac:dyDescent="0.25">
      <c r="A57" s="73">
        <v>47</v>
      </c>
      <c r="B57" s="146" t="s">
        <v>451</v>
      </c>
      <c r="C57" s="144">
        <v>9</v>
      </c>
      <c r="D57" s="110">
        <f t="shared" si="31"/>
        <v>40</v>
      </c>
      <c r="E57" s="185">
        <v>15</v>
      </c>
      <c r="F57" s="110">
        <f>IF(E57&lt;1,0,IF(E57&lt;2,50,IF(E57&lt;3,48,IF(E57&lt;4,46,IF(E57&lt;5,45,IF(E57&lt;6,44,IF(E57&lt;7,43,IF(E57&lt;8,42,IF(E57&lt;9,41,IF(E57&lt;10,40,IF(E57&lt;11,39,IF(E57&lt;12,38,IF(E57&lt;13,37,IF(E57&lt;14,36,IF(E57&lt;15,35,IF(E57&lt;16,34,IF(E57&lt;17,33,IF(E57&lt;18,32,IF(E57&lt;19,31,IF(E57&lt;20,30,IF(E57&lt;21,29,IF(E57&lt;22,28,IF(E57&lt;23,27,IF(E57&lt;24,26,IF(E57&lt;25,25,IF(E57&lt;26,24,IF(E57&lt;27,23,IF(E57&lt;28,22,IF(E57&lt;29,21,IF(E57&lt;30,20,IF(E57&lt;31,19,IF(E57&lt;32,18,IF(E57&lt;33,17,IF(E57&lt;34,16,IF(E57&lt;35,15,IF(E57&lt;36,14,IF(E57&lt;37,13,IF(E57&lt;38,12,IF(E57&lt;39,11,IF(E57&lt;40,10,IF(E57&lt;41,9,IF(E57&lt;42,8,IF(E57&lt;43,7,IF(E57&lt;44,6,IF(E57&lt;45,5,IF(E57&lt;46,4,IF(E57&lt;47,3,IF(E57&lt;48,2,IF(E57&lt;49,1,IF(E57&lt;50,0,))))))))))))))))))))))))))))))))))))))))))))))))))</f>
        <v>34</v>
      </c>
      <c r="G57" s="141">
        <v>12</v>
      </c>
      <c r="H57" s="209">
        <f t="shared" si="0"/>
        <v>37</v>
      </c>
      <c r="I57" s="141">
        <v>20</v>
      </c>
      <c r="J57" s="209">
        <f t="shared" si="1"/>
        <v>29</v>
      </c>
      <c r="K57" s="143"/>
      <c r="L57" s="203">
        <f t="shared" si="25"/>
        <v>0</v>
      </c>
      <c r="M57" s="143"/>
      <c r="N57" s="203">
        <f t="shared" si="23"/>
        <v>0</v>
      </c>
      <c r="O57" s="150">
        <v>15</v>
      </c>
      <c r="P57" s="116">
        <f t="shared" si="33"/>
        <v>34</v>
      </c>
      <c r="Q57" s="150">
        <v>5</v>
      </c>
      <c r="R57" s="116">
        <f t="shared" si="4"/>
        <v>44</v>
      </c>
      <c r="S57" s="142">
        <v>4</v>
      </c>
      <c r="T57" s="118">
        <f t="shared" si="34"/>
        <v>45</v>
      </c>
      <c r="U57" s="142">
        <v>40</v>
      </c>
      <c r="V57" s="118">
        <f t="shared" si="37"/>
        <v>9</v>
      </c>
      <c r="W57" s="119">
        <v>11</v>
      </c>
      <c r="X57" s="110">
        <f t="shared" si="6"/>
        <v>38</v>
      </c>
      <c r="Y57" s="119">
        <v>9</v>
      </c>
      <c r="Z57" s="110">
        <f t="shared" si="7"/>
        <v>40</v>
      </c>
      <c r="AA57" s="147">
        <v>1</v>
      </c>
      <c r="AB57" s="112">
        <f t="shared" si="8"/>
        <v>50</v>
      </c>
      <c r="AC57" s="147">
        <v>1</v>
      </c>
      <c r="AD57" s="112">
        <f t="shared" si="9"/>
        <v>50</v>
      </c>
      <c r="AE57" s="148"/>
      <c r="AF57" s="203">
        <f t="shared" si="35"/>
        <v>0</v>
      </c>
      <c r="AG57" s="148"/>
      <c r="AH57" s="203">
        <f t="shared" si="38"/>
        <v>0</v>
      </c>
      <c r="AI57" s="150">
        <v>29</v>
      </c>
      <c r="AJ57" s="116">
        <f>IF(AI57&lt;1,0,IF(AI57&lt;2,50,IF(AI57&lt;3,48,IF(AI57&lt;4,46,IF(AI57&lt;5,45,IF(AI57&lt;6,44,IF(AI57&lt;7,43,IF(AI57&lt;8,42,IF(AI57&lt;9,41,IF(AI57&lt;10,40,IF(AI57&lt;11,39,IF(AI57&lt;12,38,IF(AI57&lt;13,37,IF(AI57&lt;14,36,IF(AI57&lt;15,35,IF(AI57&lt;16,34,IF(AI57&lt;17,33,IF(AI57&lt;18,32,IF(AI57&lt;19,31,IF(AI57&lt;20,30,IF(AI57&lt;21,29,IF(AI57&lt;22,28,IF(AI57&lt;23,27,IF(AI57&lt;24,26,IF(AI57&lt;25,25,IF(AI57&lt;26,24,IF(AI57&lt;27,23,IF(AI57&lt;28,22,IF(AI57&lt;29,21,IF(AI57&lt;30,20,IF(AI57&lt;31,19,IF(AI57&lt;32,18,IF(AI57&lt;33,17,IF(AI57&lt;34,16,IF(AI57&lt;35,15,IF(AI57&lt;36,14,IF(AI57&lt;37,13,IF(AI57&lt;38,12,IF(AI57&lt;39,11,IF(AI57&lt;40,10,IF(AI57&lt;41,9,IF(AI57&lt;42,8,IF(AI57&lt;43,7,IF(AI57&lt;44,6,IF(AI57&lt;45,5,IF(AI57&lt;46,4,IF(AI57&lt;47,3,IF(AI57&lt;48,2,IF(AI57&lt;49,1,IF(AI57&lt;50,0,))))))))))))))))))))))))))))))))))))))))))))))))))</f>
        <v>20</v>
      </c>
      <c r="AK57" s="150">
        <v>35</v>
      </c>
      <c r="AL57" s="116">
        <f>IF(AK57&lt;1,0,IF(AK57&lt;2,50,IF(AK57&lt;3,48,IF(AK57&lt;4,46,IF(AK57&lt;5,45,IF(AK57&lt;6,44,IF(AK57&lt;7,43,IF(AK57&lt;8,42,IF(AK57&lt;9,41,IF(AK57&lt;10,40,IF(AK57&lt;11,39,IF(AK57&lt;12,38,IF(AK57&lt;13,37,IF(AK57&lt;14,36,IF(AK57&lt;15,35,IF(AK57&lt;16,34,IF(AK57&lt;17,33,IF(AK57&lt;18,32,IF(AK57&lt;19,31,IF(AK57&lt;20,30,IF(AK57&lt;21,29,IF(AK57&lt;22,28,IF(AK57&lt;23,27,IF(AK57&lt;24,26,IF(AK57&lt;25,25,IF(AK57&lt;26,24,IF(AK57&lt;27,23,IF(AK57&lt;28,22,IF(AK57&lt;29,21,IF(AK57&lt;30,20,IF(AK57&lt;31,19,IF(AK57&lt;32,18,IF(AK57&lt;33,17,IF(AK57&lt;34,16,IF(AK57&lt;35,15,IF(AK57&lt;36,14,IF(AK57&lt;37,13,IF(AK57&lt;38,12,IF(AK57&lt;39,11,IF(AK57&lt;40,10,IF(AK57&lt;41,9,IF(AK57&lt;42,8,IF(AK57&lt;43,7,IF(AK57&lt;44,6,IF(AK57&lt;45,5,IF(AK57&lt;46,4,IF(AK57&lt;47,3,IF(AK57&lt;48,2,IF(AK57&lt;49,1,IF(AK57&lt;50,0,))))))))))))))))))))))))))))))))))))))))))))))))))</f>
        <v>14</v>
      </c>
      <c r="AM57" s="211">
        <f>D57+F57+P57+R57+T57+V57+X57+Z57+AB57+AD57+AJ57+AL57</f>
        <v>418</v>
      </c>
      <c r="AN57" s="139">
        <f t="shared" si="12"/>
        <v>418</v>
      </c>
      <c r="AO57" s="140">
        <f t="shared" si="13"/>
        <v>13</v>
      </c>
      <c r="AP57" s="146" t="s">
        <v>451</v>
      </c>
    </row>
    <row r="58" spans="1:42" ht="21" customHeight="1" x14ac:dyDescent="0.25">
      <c r="A58" s="73">
        <v>48</v>
      </c>
      <c r="B58" s="146" t="s">
        <v>450</v>
      </c>
      <c r="C58" s="144"/>
      <c r="D58" s="206">
        <f t="shared" si="31"/>
        <v>0</v>
      </c>
      <c r="E58" s="185" t="s">
        <v>471</v>
      </c>
      <c r="F58" s="206">
        <f>IF(E58&lt;1,0,IF(E58&lt;2,50,IF(E58&lt;3,48,IF(E58&lt;4,46,IF(E58&lt;5,45,IF(E58&lt;6,44,IF(E58&lt;7,43,IF(E58&lt;8,42,IF(E58&lt;9,41,IF(E58&lt;10,40,IF(E58&lt;11,39,IF(E58&lt;12,38,IF(E58&lt;13,37,IF(E58&lt;14,36,IF(E58&lt;15,35,IF(E58&lt;16,34,IF(E58&lt;17,33,IF(E58&lt;18,32,IF(E58&lt;19,31,IF(E58&lt;20,30,IF(E58&lt;21,29,IF(E58&lt;22,28,IF(E58&lt;23,27,IF(E58&lt;24,26,IF(E58&lt;25,25,IF(E58&lt;26,24,IF(E58&lt;27,23,IF(E58&lt;28,22,IF(E58&lt;29,21,IF(E58&lt;30,20,IF(E58&lt;31,19,IF(E58&lt;32,18,IF(E58&lt;33,17,IF(E58&lt;34,16,IF(E58&lt;35,15,IF(E58&lt;36,14,IF(E58&lt;37,13,IF(E58&lt;38,12,IF(E58&lt;39,11,IF(E58&lt;40,10,IF(E58&lt;41,9,IF(E58&lt;42,8,IF(E58&lt;43,7,IF(E58&lt;44,6,IF(E58&lt;45,5,IF(E58&lt;46,4,IF(E58&lt;47,3,IF(E58&lt;48,2,IF(E58&lt;49,1,IF(E58&lt;50,0,))))))))))))))))))))))))))))))))))))))))))))))))))</f>
        <v>0</v>
      </c>
      <c r="G58" s="141"/>
      <c r="H58" s="112">
        <f t="shared" si="0"/>
        <v>0</v>
      </c>
      <c r="I58" s="141"/>
      <c r="J58" s="112">
        <f t="shared" si="1"/>
        <v>0</v>
      </c>
      <c r="K58" s="143"/>
      <c r="L58" s="203">
        <f t="shared" si="25"/>
        <v>0</v>
      </c>
      <c r="M58" s="143"/>
      <c r="N58" s="203">
        <f t="shared" si="23"/>
        <v>0</v>
      </c>
      <c r="O58" s="150"/>
      <c r="P58" s="116">
        <f t="shared" si="33"/>
        <v>0</v>
      </c>
      <c r="Q58" s="150"/>
      <c r="R58" s="116">
        <f t="shared" si="4"/>
        <v>0</v>
      </c>
      <c r="S58" s="142"/>
      <c r="T58" s="118">
        <f t="shared" si="34"/>
        <v>0</v>
      </c>
      <c r="U58" s="142"/>
      <c r="V58" s="118">
        <f t="shared" si="37"/>
        <v>0</v>
      </c>
      <c r="W58" s="119"/>
      <c r="X58" s="206">
        <f t="shared" si="6"/>
        <v>0</v>
      </c>
      <c r="Y58" s="119"/>
      <c r="Z58" s="206">
        <f t="shared" si="7"/>
        <v>0</v>
      </c>
      <c r="AA58" s="147"/>
      <c r="AB58" s="112">
        <f t="shared" si="8"/>
        <v>0</v>
      </c>
      <c r="AC58" s="147"/>
      <c r="AD58" s="112">
        <f t="shared" si="9"/>
        <v>0</v>
      </c>
      <c r="AE58" s="148"/>
      <c r="AF58" s="114">
        <f t="shared" si="35"/>
        <v>0</v>
      </c>
      <c r="AG58" s="148"/>
      <c r="AH58" s="114">
        <f t="shared" si="38"/>
        <v>0</v>
      </c>
      <c r="AI58" s="150"/>
      <c r="AJ58" s="116">
        <f>IF(AI58&lt;1,0,IF(AI58&lt;2,50,IF(AI58&lt;3,48,IF(AI58&lt;4,46,IF(AI58&lt;5,45,IF(AI58&lt;6,44,IF(AI58&lt;7,43,IF(AI58&lt;8,42,IF(AI58&lt;9,41,IF(AI58&lt;10,40,IF(AI58&lt;11,39,IF(AI58&lt;12,38,IF(AI58&lt;13,37,IF(AI58&lt;14,36,IF(AI58&lt;15,35,IF(AI58&lt;16,34,IF(AI58&lt;17,33,IF(AI58&lt;18,32,IF(AI58&lt;19,31,IF(AI58&lt;20,30,IF(AI58&lt;21,29,IF(AI58&lt;22,28,IF(AI58&lt;23,27,IF(AI58&lt;24,26,IF(AI58&lt;25,25,IF(AI58&lt;26,24,IF(AI58&lt;27,23,IF(AI58&lt;28,22,IF(AI58&lt;29,21,IF(AI58&lt;30,20,IF(AI58&lt;31,19,IF(AI58&lt;32,18,IF(AI58&lt;33,17,IF(AI58&lt;34,16,IF(AI58&lt;35,15,IF(AI58&lt;36,14,IF(AI58&lt;37,13,IF(AI58&lt;38,12,IF(AI58&lt;39,11,IF(AI58&lt;40,10,IF(AI58&lt;41,9,IF(AI58&lt;42,8,IF(AI58&lt;43,7,IF(AI58&lt;44,6,IF(AI58&lt;45,5,IF(AI58&lt;46,4,IF(AI58&lt;47,3,IF(AI58&lt;48,2,IF(AI58&lt;49,1,IF(AI58&lt;50,0,))))))))))))))))))))))))))))))))))))))))))))))))))</f>
        <v>0</v>
      </c>
      <c r="AK58" s="150"/>
      <c r="AL58" s="116">
        <f>IF(AK58&lt;1,0,IF(AK58&lt;2,50,IF(AK58&lt;3,48,IF(AK58&lt;4,46,IF(AK58&lt;5,45,IF(AK58&lt;6,44,IF(AK58&lt;7,43,IF(AK58&lt;8,42,IF(AK58&lt;9,41,IF(AK58&lt;10,40,IF(AK58&lt;11,39,IF(AK58&lt;12,38,IF(AK58&lt;13,37,IF(AK58&lt;14,36,IF(AK58&lt;15,35,IF(AK58&lt;16,34,IF(AK58&lt;17,33,IF(AK58&lt;18,32,IF(AK58&lt;19,31,IF(AK58&lt;20,30,IF(AK58&lt;21,29,IF(AK58&lt;22,28,IF(AK58&lt;23,27,IF(AK58&lt;24,26,IF(AK58&lt;25,25,IF(AK58&lt;26,24,IF(AK58&lt;27,23,IF(AK58&lt;28,22,IF(AK58&lt;29,21,IF(AK58&lt;30,20,IF(AK58&lt;31,19,IF(AK58&lt;32,18,IF(AK58&lt;33,17,IF(AK58&lt;34,16,IF(AK58&lt;35,15,IF(AK58&lt;36,14,IF(AK58&lt;37,13,IF(AK58&lt;38,12,IF(AK58&lt;39,11,IF(AK58&lt;40,10,IF(AK58&lt;41,9,IF(AK58&lt;42,8,IF(AK58&lt;43,7,IF(AK58&lt;44,6,IF(AK58&lt;45,5,IF(AK58&lt;46,4,IF(AK58&lt;47,3,IF(AK58&lt;48,2,IF(AK58&lt;49,1,IF(AK58&lt;50,0,))))))))))))))))))))))))))))))))))))))))))))))))))</f>
        <v>0</v>
      </c>
      <c r="AM58" s="211">
        <f>H58+J58+P58+R58+T58+V58+AB58+AD58+AF58+AH58+AJ58+AL58</f>
        <v>0</v>
      </c>
      <c r="AN58" s="139">
        <f t="shared" si="12"/>
        <v>0</v>
      </c>
      <c r="AO58" s="140">
        <f t="shared" si="13"/>
        <v>48</v>
      </c>
      <c r="AP58" s="146" t="s">
        <v>450</v>
      </c>
    </row>
  </sheetData>
  <autoFilter ref="A10:AP58">
    <sortState ref="A11:AP58">
      <sortCondition ref="B10:B58"/>
    </sortState>
  </autoFilter>
  <mergeCells count="73">
    <mergeCell ref="K4:AE4"/>
    <mergeCell ref="AL8:AL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M8:M9"/>
    <mergeCell ref="Z8:Z9"/>
    <mergeCell ref="O8:O9"/>
    <mergeCell ref="H8:H9"/>
    <mergeCell ref="I8:I9"/>
    <mergeCell ref="J8:J9"/>
    <mergeCell ref="K8:K9"/>
    <mergeCell ref="L8:L9"/>
    <mergeCell ref="C8:C9"/>
    <mergeCell ref="D8:D9"/>
    <mergeCell ref="E8:E9"/>
    <mergeCell ref="F8:F9"/>
    <mergeCell ref="G8:G9"/>
    <mergeCell ref="U7:V7"/>
    <mergeCell ref="W7:X7"/>
    <mergeCell ref="Y7:Z7"/>
    <mergeCell ref="AA7:AB7"/>
    <mergeCell ref="N8:N9"/>
    <mergeCell ref="U8:U9"/>
    <mergeCell ref="V8:V9"/>
    <mergeCell ref="W8:W9"/>
    <mergeCell ref="X8:X9"/>
    <mergeCell ref="Y8:Y9"/>
    <mergeCell ref="P8:P9"/>
    <mergeCell ref="Q8:Q9"/>
    <mergeCell ref="R8:R9"/>
    <mergeCell ref="S8:S9"/>
    <mergeCell ref="T8:T9"/>
    <mergeCell ref="AO6:AO9"/>
    <mergeCell ref="AP6:AP9"/>
    <mergeCell ref="C7:D7"/>
    <mergeCell ref="E7:F7"/>
    <mergeCell ref="G7:H7"/>
    <mergeCell ref="I7:J7"/>
    <mergeCell ref="K7:L7"/>
    <mergeCell ref="M7:N7"/>
    <mergeCell ref="O7:P7"/>
    <mergeCell ref="Q7:R7"/>
    <mergeCell ref="W6:Z6"/>
    <mergeCell ref="AA6:AD6"/>
    <mergeCell ref="AE6:AH6"/>
    <mergeCell ref="AI6:AL6"/>
    <mergeCell ref="AM6:AM9"/>
    <mergeCell ref="S7:T7"/>
    <mergeCell ref="A1:AO1"/>
    <mergeCell ref="A2:AO2"/>
    <mergeCell ref="A3:AO3"/>
    <mergeCell ref="A6:A9"/>
    <mergeCell ref="B6:B9"/>
    <mergeCell ref="C6:F6"/>
    <mergeCell ref="G6:J6"/>
    <mergeCell ref="K6:N6"/>
    <mergeCell ref="O6:R6"/>
    <mergeCell ref="S6:V6"/>
    <mergeCell ref="AN6:AN9"/>
    <mergeCell ref="AE7:AF7"/>
    <mergeCell ref="AG7:AH7"/>
    <mergeCell ref="AI7:AJ7"/>
    <mergeCell ref="AK7:AL7"/>
    <mergeCell ref="AC7:AD7"/>
  </mergeCells>
  <pageMargins left="0.19685039370078741" right="0.19685039370078741" top="0.19685039370078741" bottom="0.19685039370078741" header="0.31496062992125984" footer="0.31496062992125984"/>
  <pageSetup paperSize="9" scale="44" fitToHeight="0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P76"/>
  <sheetViews>
    <sheetView topLeftCell="B1" zoomScale="58" zoomScaleNormal="58" workbookViewId="0">
      <selection activeCell="A3" sqref="A3:AO3"/>
    </sheetView>
  </sheetViews>
  <sheetFormatPr defaultRowHeight="15" x14ac:dyDescent="0.25"/>
  <cols>
    <col min="1" max="1" width="4.7109375" style="39" customWidth="1"/>
    <col min="2" max="2" width="7.42578125" style="39" customWidth="1"/>
    <col min="3" max="3" width="7.7109375" style="39" customWidth="1"/>
    <col min="4" max="4" width="7.7109375" customWidth="1"/>
    <col min="5" max="5" width="7.7109375" style="39" customWidth="1"/>
    <col min="6" max="6" width="7.7109375" customWidth="1"/>
    <col min="7" max="7" width="7.7109375" style="39" customWidth="1"/>
    <col min="8" max="8" width="7.7109375" customWidth="1"/>
    <col min="9" max="9" width="7.7109375" style="39" customWidth="1"/>
    <col min="10" max="10" width="7.7109375" customWidth="1"/>
    <col min="11" max="11" width="7.7109375" style="39" customWidth="1"/>
    <col min="12" max="12" width="7.7109375" customWidth="1"/>
    <col min="13" max="13" width="7.7109375" style="39" customWidth="1"/>
    <col min="14" max="14" width="7.7109375" customWidth="1"/>
    <col min="15" max="15" width="7.7109375" style="39" customWidth="1"/>
    <col min="16" max="16" width="7.7109375" customWidth="1"/>
    <col min="17" max="17" width="7.7109375" style="39" customWidth="1"/>
    <col min="18" max="18" width="7.7109375" customWidth="1"/>
    <col min="19" max="19" width="7.7109375" style="39" customWidth="1"/>
    <col min="20" max="20" width="7.7109375" customWidth="1"/>
    <col min="21" max="21" width="7.7109375" style="39" customWidth="1"/>
    <col min="22" max="22" width="7.7109375" customWidth="1"/>
    <col min="23" max="23" width="7.7109375" style="39" customWidth="1"/>
    <col min="24" max="24" width="7.7109375" customWidth="1"/>
    <col min="25" max="25" width="7.7109375" style="39" customWidth="1"/>
    <col min="26" max="26" width="7.7109375" customWidth="1"/>
    <col min="27" max="27" width="7.7109375" style="39" customWidth="1"/>
    <col min="28" max="28" width="7.7109375" customWidth="1"/>
    <col min="29" max="29" width="7.7109375" style="39" customWidth="1"/>
    <col min="30" max="30" width="7.7109375" customWidth="1"/>
    <col min="31" max="31" width="7.7109375" style="39" customWidth="1"/>
    <col min="32" max="32" width="7.7109375" customWidth="1"/>
    <col min="33" max="33" width="7.7109375" style="39" customWidth="1"/>
    <col min="34" max="34" width="7.7109375" customWidth="1"/>
    <col min="35" max="35" width="7.7109375" style="39" customWidth="1"/>
    <col min="36" max="36" width="7.7109375" customWidth="1"/>
    <col min="37" max="37" width="7.7109375" style="39" customWidth="1"/>
    <col min="38" max="38" width="7.7109375" customWidth="1"/>
    <col min="39" max="39" width="12.7109375" hidden="1" customWidth="1"/>
    <col min="40" max="40" width="10.85546875" customWidth="1"/>
    <col min="41" max="41" width="10.5703125" customWidth="1"/>
  </cols>
  <sheetData>
    <row r="1" spans="1:42" x14ac:dyDescent="0.25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</row>
    <row r="2" spans="1:42" x14ac:dyDescent="0.25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</row>
    <row r="3" spans="1:42" ht="24" customHeight="1" x14ac:dyDescent="0.35">
      <c r="A3" s="252" t="s">
        <v>470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</row>
    <row r="4" spans="1:42" ht="24" customHeight="1" x14ac:dyDescent="0.25">
      <c r="A4" s="171"/>
      <c r="B4" s="171"/>
      <c r="C4" s="171"/>
      <c r="D4" s="171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</row>
    <row r="5" spans="1:42" ht="19.5" customHeight="1" x14ac:dyDescent="0.25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</row>
    <row r="6" spans="1:42" ht="57" customHeight="1" x14ac:dyDescent="0.25">
      <c r="A6" s="226" t="s">
        <v>56</v>
      </c>
      <c r="B6" s="226" t="s">
        <v>41</v>
      </c>
      <c r="C6" s="237" t="s">
        <v>473</v>
      </c>
      <c r="D6" s="237"/>
      <c r="E6" s="237"/>
      <c r="F6" s="237"/>
      <c r="G6" s="238" t="s">
        <v>472</v>
      </c>
      <c r="H6" s="238"/>
      <c r="I6" s="238"/>
      <c r="J6" s="238"/>
      <c r="K6" s="239" t="s">
        <v>478</v>
      </c>
      <c r="L6" s="239"/>
      <c r="M6" s="239"/>
      <c r="N6" s="239"/>
      <c r="O6" s="229" t="s">
        <v>480</v>
      </c>
      <c r="P6" s="229"/>
      <c r="Q6" s="229"/>
      <c r="R6" s="229"/>
      <c r="S6" s="236" t="s">
        <v>479</v>
      </c>
      <c r="T6" s="236"/>
      <c r="U6" s="236"/>
      <c r="V6" s="236"/>
      <c r="W6" s="237" t="s">
        <v>481</v>
      </c>
      <c r="X6" s="237"/>
      <c r="Y6" s="237"/>
      <c r="Z6" s="237"/>
      <c r="AA6" s="238" t="s">
        <v>482</v>
      </c>
      <c r="AB6" s="238"/>
      <c r="AC6" s="238"/>
      <c r="AD6" s="238"/>
      <c r="AE6" s="239" t="s">
        <v>483</v>
      </c>
      <c r="AF6" s="239"/>
      <c r="AG6" s="239"/>
      <c r="AH6" s="239"/>
      <c r="AI6" s="229" t="s">
        <v>508</v>
      </c>
      <c r="AJ6" s="229"/>
      <c r="AK6" s="229"/>
      <c r="AL6" s="229"/>
      <c r="AM6" s="227" t="s">
        <v>24</v>
      </c>
      <c r="AN6" s="258" t="s">
        <v>509</v>
      </c>
      <c r="AO6" s="255" t="s">
        <v>27</v>
      </c>
      <c r="AP6" s="225" t="s">
        <v>41</v>
      </c>
    </row>
    <row r="7" spans="1:42" ht="28.5" customHeight="1" x14ac:dyDescent="0.25">
      <c r="A7" s="226"/>
      <c r="B7" s="226"/>
      <c r="C7" s="244" t="s">
        <v>444</v>
      </c>
      <c r="D7" s="244"/>
      <c r="E7" s="244" t="s">
        <v>445</v>
      </c>
      <c r="F7" s="244"/>
      <c r="G7" s="233" t="s">
        <v>444</v>
      </c>
      <c r="H7" s="233"/>
      <c r="I7" s="233" t="s">
        <v>445</v>
      </c>
      <c r="J7" s="233"/>
      <c r="K7" s="240" t="s">
        <v>444</v>
      </c>
      <c r="L7" s="240"/>
      <c r="M7" s="240" t="s">
        <v>445</v>
      </c>
      <c r="N7" s="240"/>
      <c r="O7" s="230" t="s">
        <v>444</v>
      </c>
      <c r="P7" s="230"/>
      <c r="Q7" s="230" t="s">
        <v>445</v>
      </c>
      <c r="R7" s="230"/>
      <c r="S7" s="248" t="s">
        <v>444</v>
      </c>
      <c r="T7" s="248"/>
      <c r="U7" s="248" t="s">
        <v>445</v>
      </c>
      <c r="V7" s="248"/>
      <c r="W7" s="243" t="s">
        <v>444</v>
      </c>
      <c r="X7" s="243"/>
      <c r="Y7" s="244" t="s">
        <v>445</v>
      </c>
      <c r="Z7" s="244"/>
      <c r="AA7" s="233" t="s">
        <v>444</v>
      </c>
      <c r="AB7" s="233"/>
      <c r="AC7" s="233" t="s">
        <v>445</v>
      </c>
      <c r="AD7" s="233"/>
      <c r="AE7" s="240" t="s">
        <v>444</v>
      </c>
      <c r="AF7" s="240"/>
      <c r="AG7" s="240" t="s">
        <v>445</v>
      </c>
      <c r="AH7" s="240"/>
      <c r="AI7" s="230" t="s">
        <v>444</v>
      </c>
      <c r="AJ7" s="230"/>
      <c r="AK7" s="230" t="s">
        <v>445</v>
      </c>
      <c r="AL7" s="230"/>
      <c r="AM7" s="227"/>
      <c r="AN7" s="259"/>
      <c r="AO7" s="256"/>
      <c r="AP7" s="225"/>
    </row>
    <row r="8" spans="1:42" ht="11.25" customHeight="1" x14ac:dyDescent="0.25">
      <c r="A8" s="226"/>
      <c r="B8" s="226"/>
      <c r="C8" s="247" t="s">
        <v>61</v>
      </c>
      <c r="D8" s="246" t="s">
        <v>3</v>
      </c>
      <c r="E8" s="247" t="s">
        <v>61</v>
      </c>
      <c r="F8" s="246" t="s">
        <v>3</v>
      </c>
      <c r="G8" s="234" t="s">
        <v>61</v>
      </c>
      <c r="H8" s="253" t="s">
        <v>3</v>
      </c>
      <c r="I8" s="234" t="s">
        <v>61</v>
      </c>
      <c r="J8" s="235" t="s">
        <v>3</v>
      </c>
      <c r="K8" s="241" t="s">
        <v>61</v>
      </c>
      <c r="L8" s="242" t="s">
        <v>3</v>
      </c>
      <c r="M8" s="241" t="s">
        <v>61</v>
      </c>
      <c r="N8" s="242" t="s">
        <v>3</v>
      </c>
      <c r="O8" s="231" t="s">
        <v>61</v>
      </c>
      <c r="P8" s="232" t="s">
        <v>3</v>
      </c>
      <c r="Q8" s="231" t="s">
        <v>61</v>
      </c>
      <c r="R8" s="232" t="s">
        <v>3</v>
      </c>
      <c r="S8" s="249" t="s">
        <v>61</v>
      </c>
      <c r="T8" s="250" t="s">
        <v>3</v>
      </c>
      <c r="U8" s="249" t="s">
        <v>61</v>
      </c>
      <c r="V8" s="250" t="s">
        <v>3</v>
      </c>
      <c r="W8" s="245" t="s">
        <v>61</v>
      </c>
      <c r="X8" s="246" t="s">
        <v>3</v>
      </c>
      <c r="Y8" s="247" t="s">
        <v>61</v>
      </c>
      <c r="Z8" s="246" t="s">
        <v>3</v>
      </c>
      <c r="AA8" s="234" t="s">
        <v>61</v>
      </c>
      <c r="AB8" s="235" t="s">
        <v>3</v>
      </c>
      <c r="AC8" s="234" t="s">
        <v>61</v>
      </c>
      <c r="AD8" s="235" t="s">
        <v>3</v>
      </c>
      <c r="AE8" s="241" t="s">
        <v>61</v>
      </c>
      <c r="AF8" s="242" t="s">
        <v>3</v>
      </c>
      <c r="AG8" s="241" t="s">
        <v>61</v>
      </c>
      <c r="AH8" s="242" t="s">
        <v>3</v>
      </c>
      <c r="AI8" s="231" t="s">
        <v>61</v>
      </c>
      <c r="AJ8" s="232" t="s">
        <v>3</v>
      </c>
      <c r="AK8" s="231" t="s">
        <v>61</v>
      </c>
      <c r="AL8" s="232" t="s">
        <v>3</v>
      </c>
      <c r="AM8" s="227"/>
      <c r="AN8" s="259"/>
      <c r="AO8" s="256"/>
      <c r="AP8" s="225"/>
    </row>
    <row r="9" spans="1:42" x14ac:dyDescent="0.25">
      <c r="A9" s="226"/>
      <c r="B9" s="226"/>
      <c r="C9" s="247"/>
      <c r="D9" s="246"/>
      <c r="E9" s="247"/>
      <c r="F9" s="246"/>
      <c r="G9" s="234"/>
      <c r="H9" s="254"/>
      <c r="I9" s="234"/>
      <c r="J9" s="235"/>
      <c r="K9" s="241"/>
      <c r="L9" s="242"/>
      <c r="M9" s="241"/>
      <c r="N9" s="242"/>
      <c r="O9" s="231"/>
      <c r="P9" s="232"/>
      <c r="Q9" s="231"/>
      <c r="R9" s="232"/>
      <c r="S9" s="249"/>
      <c r="T9" s="250"/>
      <c r="U9" s="249"/>
      <c r="V9" s="250"/>
      <c r="W9" s="245"/>
      <c r="X9" s="246"/>
      <c r="Y9" s="247"/>
      <c r="Z9" s="246"/>
      <c r="AA9" s="234"/>
      <c r="AB9" s="235"/>
      <c r="AC9" s="234"/>
      <c r="AD9" s="235"/>
      <c r="AE9" s="241"/>
      <c r="AF9" s="242"/>
      <c r="AG9" s="241"/>
      <c r="AH9" s="242"/>
      <c r="AI9" s="231"/>
      <c r="AJ9" s="232"/>
      <c r="AK9" s="231"/>
      <c r="AL9" s="232"/>
      <c r="AM9" s="227"/>
      <c r="AN9" s="260"/>
      <c r="AO9" s="257"/>
      <c r="AP9" s="225"/>
    </row>
    <row r="10" spans="1:42" x14ac:dyDescent="0.25">
      <c r="A10" s="175"/>
      <c r="B10" s="175"/>
      <c r="C10" s="96"/>
      <c r="D10" s="97"/>
      <c r="E10" s="96"/>
      <c r="F10" s="97"/>
      <c r="G10" s="98"/>
      <c r="H10" s="172"/>
      <c r="I10" s="98"/>
      <c r="J10" s="172"/>
      <c r="K10" s="100"/>
      <c r="L10" s="101"/>
      <c r="M10" s="100"/>
      <c r="N10" s="101"/>
      <c r="O10" s="102"/>
      <c r="P10" s="103"/>
      <c r="Q10" s="102"/>
      <c r="R10" s="103"/>
      <c r="S10" s="104"/>
      <c r="T10" s="105"/>
      <c r="U10" s="104"/>
      <c r="V10" s="105"/>
      <c r="W10" s="106"/>
      <c r="X10" s="97"/>
      <c r="Y10" s="96"/>
      <c r="Z10" s="97"/>
      <c r="AA10" s="98"/>
      <c r="AB10" s="172"/>
      <c r="AC10" s="98"/>
      <c r="AD10" s="172"/>
      <c r="AE10" s="100"/>
      <c r="AF10" s="101"/>
      <c r="AG10" s="100"/>
      <c r="AH10" s="101"/>
      <c r="AI10" s="102"/>
      <c r="AJ10" s="103"/>
      <c r="AK10" s="102"/>
      <c r="AL10" s="103"/>
      <c r="AM10" s="107"/>
      <c r="AN10" s="108"/>
      <c r="AO10" s="108"/>
      <c r="AP10" s="132"/>
    </row>
    <row r="11" spans="1:42" ht="21" customHeight="1" x14ac:dyDescent="0.25">
      <c r="A11" s="45">
        <v>41</v>
      </c>
      <c r="B11" s="145">
        <v>56</v>
      </c>
      <c r="C11" s="144">
        <v>18</v>
      </c>
      <c r="D11" s="110">
        <f t="shared" ref="D11:D26" si="0">IF(C11&lt;1,0,IF(C11&lt;2,50,IF(C11&lt;3,48,IF(C11&lt;4,46,IF(C11&lt;5,45,IF(C11&lt;6,44,IF(C11&lt;7,43,IF(C11&lt;8,42,IF(C11&lt;9,41,IF(C11&lt;10,40,IF(C11&lt;11,39,IF(C11&lt;12,38,IF(C11&lt;13,37,IF(C11&lt;14,36,IF(C11&lt;15,35,IF(C11&lt;16,34,IF(C11&lt;17,33,IF(C11&lt;18,32,IF(C11&lt;19,31,IF(C11&lt;20,30,IF(C11&lt;21,29,IF(C11&lt;22,28,IF(C11&lt;23,27,IF(C11&lt;24,26,IF(C11&lt;25,25,IF(C11&lt;26,24,IF(C11&lt;27,23,IF(C11&lt;28,22,IF(C11&lt;29,21,IF(C11&lt;30,20,IF(C11&lt;31,19,IF(C11&lt;32,18,IF(C11&lt;33,17,IF(C11&lt;34,16,IF(C11&lt;35,15,IF(C11&lt;36,14,IF(C11&lt;37,13,IF(C11&lt;38,12,IF(C11&lt;39,11,IF(C11&lt;40,10,IF(C11&lt;41,9,IF(C11&lt;42,8,IF(C11&lt;43,7,IF(C11&lt;44,6,IF(C11&lt;45,5,IF(C11&lt;46,4,IF(C11&lt;47,3,IF(C11&lt;48,2,IF(C11&lt;49,1,IF(C11&lt;50,0,))))))))))))))))))))))))))))))))))))))))))))))))))</f>
        <v>31</v>
      </c>
      <c r="E11" s="178" t="s">
        <v>494</v>
      </c>
      <c r="F11" s="110">
        <v>39</v>
      </c>
      <c r="G11" s="141">
        <v>9</v>
      </c>
      <c r="H11" s="112">
        <f t="shared" ref="H11:H58" si="1">IF(G11&lt;1,0,IF(G11&lt;2,50,IF(G11&lt;3,48,IF(G11&lt;4,46,IF(G11&lt;5,45,IF(G11&lt;6,44,IF(G11&lt;7,43,IF(G11&lt;8,42,IF(G11&lt;9,41,IF(G11&lt;10,40,IF(G11&lt;11,39,IF(G11&lt;12,38,IF(G11&lt;13,37,IF(G11&lt;14,36,IF(G11&lt;15,35,IF(G11&lt;16,34,IF(G11&lt;17,33,IF(G11&lt;18,32,IF(G11&lt;19,31,IF(G11&lt;20,30,IF(G11&lt;21,29,IF(G11&lt;22,28,IF(G11&lt;23,27,IF(G11&lt;24,26,IF(G11&lt;25,25,IF(G11&lt;26,24,IF(G11&lt;27,23,IF(G11&lt;28,22,IF(G11&lt;29,21,IF(G11&lt;30,20,IF(G11&lt;31,19,IF(G11&lt;32,18,IF(G11&lt;33,17,IF(G11&lt;34,16,IF(G11&lt;35,15,IF(G11&lt;36,14,IF(G11&lt;37,13,IF(G11&lt;38,12,IF(G11&lt;39,11,IF(G11&lt;40,10,IF(G11&lt;41,9,IF(G11&lt;42,8,IF(G11&lt;43,7,IF(G11&lt;44,6,IF(G11&lt;45,5,IF(G11&lt;46,4,IF(G11&lt;47,3,IF(G11&lt;48,2,IF(G11&lt;49,1,IF(G11&lt;50,0,))))))))))))))))))))))))))))))))))))))))))))))))))</f>
        <v>40</v>
      </c>
      <c r="I11" s="141">
        <v>9</v>
      </c>
      <c r="J11" s="112">
        <f t="shared" ref="J11:J58" si="2">IF(I11&lt;1,0,IF(I11&lt;2,50,IF(I11&lt;3,48,IF(I11&lt;4,46,IF(I11&lt;5,45,IF(I11&lt;6,44,IF(I11&lt;7,43,IF(I11&lt;8,42,IF(I11&lt;9,41,IF(I11&lt;10,40,IF(I11&lt;11,39,IF(I11&lt;12,38,IF(I11&lt;13,37,IF(I11&lt;14,36,IF(I11&lt;15,35,IF(I11&lt;16,34,IF(I11&lt;17,33,IF(I11&lt;18,32,IF(I11&lt;19,31,IF(I11&lt;20,30,IF(I11&lt;21,29,IF(I11&lt;22,28,IF(I11&lt;23,27,IF(I11&lt;24,26,IF(I11&lt;25,25,IF(I11&lt;26,24,IF(I11&lt;27,23,IF(I11&lt;28,22,IF(I11&lt;29,21,IF(I11&lt;30,20,IF(I11&lt;31,19,IF(I11&lt;32,18,IF(I11&lt;33,17,IF(I11&lt;34,16,IF(I11&lt;35,15,IF(I11&lt;36,14,IF(I11&lt;37,13,IF(I11&lt;38,12,IF(I11&lt;39,11,IF(I11&lt;40,10,IF(I11&lt;41,9,IF(I11&lt;42,8,IF(I11&lt;43,7,IF(I11&lt;44,6,IF(I11&lt;45,5,IF(I11&lt;46,4,IF(I11&lt;47,3,IF(I11&lt;48,2,IF(I11&lt;49,1,IF(I11&lt;50,0,))))))))))))))))))))))))))))))))))))))))))))))))))</f>
        <v>40</v>
      </c>
      <c r="K11" s="143">
        <v>17</v>
      </c>
      <c r="L11" s="114">
        <f>IF(K11&lt;1,0,IF(K11&lt;2,50,IF(K11&lt;3,48,IF(K11&lt;4,46,IF(K11&lt;5,45,IF(K11&lt;6,44,IF(K11&lt;7,43,IF(K11&lt;8,42,IF(K11&lt;9,41,IF(K11&lt;10,40,IF(K11&lt;11,39,IF(K11&lt;12,38,IF(K11&lt;13,37,IF(K11&lt;14,36,IF(K11&lt;15,35,IF(K11&lt;16,34,IF(K11&lt;17,33,IF(K11&lt;18,32,IF(K11&lt;19,31,IF(K11&lt;20,30,IF(K11&lt;21,29,IF(K11&lt;22,28,IF(K11&lt;23,27,IF(K11&lt;24,26,IF(K11&lt;25,25,IF(K11&lt;26,24,IF(K11&lt;27,23,IF(K11&lt;28,22,IF(K11&lt;29,21,IF(K11&lt;30,20,IF(K11&lt;31,19,IF(K11&lt;32,18,IF(K11&lt;33,17,IF(K11&lt;34,16,IF(K11&lt;35,15,IF(K11&lt;36,14,IF(K11&lt;37,13,IF(K11&lt;38,12,IF(K11&lt;39,11,IF(K11&lt;40,10,IF(K11&lt;41,9,IF(K11&lt;42,8,IF(K11&lt;43,7,IF(K11&lt;44,6,IF(K11&lt;45,5,IF(K11&lt;46,4,IF(K11&lt;47,3,IF(K11&lt;48,2,IF(K11&lt;49,1,IF(K11&lt;50,0,))))))))))))))))))))))))))))))))))))))))))))))))))</f>
        <v>32</v>
      </c>
      <c r="M11" s="143">
        <v>2</v>
      </c>
      <c r="N11" s="114">
        <f t="shared" ref="N11:N16" si="3">IF(M11&lt;1,0,IF(M11&lt;2,50,IF(M11&lt;3,48,IF(M11&lt;4,46,IF(M11&lt;5,45,IF(M11&lt;6,44,IF(M11&lt;7,43,IF(M11&lt;8,42,IF(M11&lt;9,41,IF(M11&lt;10,40,IF(M11&lt;11,39,IF(M11&lt;12,38,IF(M11&lt;13,37,IF(M11&lt;14,36,IF(M11&lt;15,35,IF(M11&lt;16,34,IF(M11&lt;17,33,IF(M11&lt;18,32,IF(M11&lt;19,31,IF(M11&lt;20,30,IF(M11&lt;21,29,IF(M11&lt;22,28,IF(M11&lt;23,27,IF(M11&lt;24,26,IF(M11&lt;25,25,IF(M11&lt;26,24,IF(M11&lt;27,23,IF(M11&lt;28,22,IF(M11&lt;29,21,IF(M11&lt;30,20,IF(M11&lt;31,19,IF(M11&lt;32,18,IF(M11&lt;33,17,IF(M11&lt;34,16,IF(M11&lt;35,15,IF(M11&lt;36,14,IF(M11&lt;37,13,IF(M11&lt;38,12,IF(M11&lt;39,11,IF(M11&lt;40,10,IF(M11&lt;41,9,IF(M11&lt;42,8,IF(M11&lt;43,7,IF(M11&lt;44,6,IF(M11&lt;45,5,IF(M11&lt;46,4,IF(M11&lt;47,3,IF(M11&lt;48,2,IF(M11&lt;49,1,IF(M11&lt;50,0,))))))))))))))))))))))))))))))))))))))))))))))))))</f>
        <v>48</v>
      </c>
      <c r="O11" s="173">
        <v>2</v>
      </c>
      <c r="P11" s="116">
        <f>IF(O11&lt;1,0,IF(O11&lt;2,50,IF(O11&lt;3,48,IF(O11&lt;4,46,IF(O11&lt;5,45,IF(O11&lt;6,44,IF(O11&lt;7,43,IF(O11&lt;8,42,IF(O11&lt;9,41,IF(O11&lt;10,40,IF(O11&lt;11,39,IF(O11&lt;12,38,IF(O11&lt;13,37,IF(O11&lt;14,36,IF(O11&lt;15,35,IF(O11&lt;16,34,IF(O11&lt;17,33,IF(O11&lt;18,32,IF(O11&lt;19,31,IF(O11&lt;20,30,IF(O11&lt;21,29,IF(O11&lt;22,28,IF(O11&lt;23,27,IF(O11&lt;24,26,IF(O11&lt;25,25,IF(O11&lt;26,24,IF(O11&lt;27,23,IF(O11&lt;28,22,IF(O11&lt;29,21,IF(O11&lt;30,20,IF(O11&lt;31,19,IF(O11&lt;32,18,IF(O11&lt;33,17,IF(O11&lt;34,16,IF(O11&lt;35,15,IF(O11&lt;36,14,IF(O11&lt;37,13,IF(O11&lt;38,12,IF(O11&lt;39,11,IF(O11&lt;40,10,IF(O11&lt;41,9,IF(O11&lt;42,8,IF(O11&lt;43,7,IF(O11&lt;44,6,IF(O11&lt;45,5,IF(O11&lt;46,4,IF(O11&lt;47,3,IF(O11&lt;48,2,IF(O11&lt;49,1,IF(O11&lt;50,0,))))))))))))))))))))))))))))))))))))))))))))))))))</f>
        <v>48</v>
      </c>
      <c r="Q11" s="173">
        <v>7</v>
      </c>
      <c r="R11" s="116">
        <f t="shared" ref="R11:R58" si="4">IF(Q11&lt;1,0,IF(Q11&lt;2,50,IF(Q11&lt;3,48,IF(Q11&lt;4,46,IF(Q11&lt;5,45,IF(Q11&lt;6,44,IF(Q11&lt;7,43,IF(Q11&lt;8,42,IF(Q11&lt;9,41,IF(Q11&lt;10,40,IF(Q11&lt;11,39,IF(Q11&lt;12,38,IF(Q11&lt;13,37,IF(Q11&lt;14,36,IF(Q11&lt;15,35,IF(Q11&lt;16,34,IF(Q11&lt;17,33,IF(Q11&lt;18,32,IF(Q11&lt;19,31,IF(Q11&lt;20,30,IF(Q11&lt;21,29,IF(Q11&lt;22,28,IF(Q11&lt;23,27,IF(Q11&lt;24,26,IF(Q11&lt;25,25,IF(Q11&lt;26,24,IF(Q11&lt;27,23,IF(Q11&lt;28,22,IF(Q11&lt;29,21,IF(Q11&lt;30,20,IF(Q11&lt;31,19,IF(Q11&lt;32,18,IF(Q11&lt;33,17,IF(Q11&lt;34,16,IF(Q11&lt;35,15,IF(Q11&lt;36,14,IF(Q11&lt;37,13,IF(Q11&lt;38,12,IF(Q11&lt;39,11,IF(Q11&lt;40,10,IF(Q11&lt;41,9,IF(Q11&lt;42,8,IF(Q11&lt;43,7,IF(Q11&lt;44,6,IF(Q11&lt;45,5,IF(Q11&lt;46,4,IF(Q11&lt;47,3,IF(Q11&lt;48,2,IF(Q11&lt;49,1,IF(Q11&lt;50,0,))))))))))))))))))))))))))))))))))))))))))))))))))</f>
        <v>42</v>
      </c>
      <c r="S11" s="142">
        <v>35</v>
      </c>
      <c r="T11" s="118">
        <f t="shared" ref="T11:T23" si="5">IF(S11&lt;1,0,IF(S11&lt;2,50,IF(S11&lt;3,48,IF(S11&lt;4,46,IF(S11&lt;5,45,IF(S11&lt;6,44,IF(S11&lt;7,43,IF(S11&lt;8,42,IF(S11&lt;9,41,IF(S11&lt;10,40,IF(S11&lt;11,39,IF(S11&lt;12,38,IF(S11&lt;13,37,IF(S11&lt;14,36,IF(S11&lt;15,35,IF(S11&lt;16,34,IF(S11&lt;17,33,IF(S11&lt;18,32,IF(S11&lt;19,31,IF(S11&lt;20,30,IF(S11&lt;21,29,IF(S11&lt;22,28,IF(S11&lt;23,27,IF(S11&lt;24,26,IF(S11&lt;25,25,IF(S11&lt;26,24,IF(S11&lt;27,23,IF(S11&lt;28,22,IF(S11&lt;29,21,IF(S11&lt;30,20,IF(S11&lt;31,19,IF(S11&lt;32,18,IF(S11&lt;33,17,IF(S11&lt;34,16,IF(S11&lt;35,15,IF(S11&lt;36,14,IF(S11&lt;37,13,IF(S11&lt;38,12,IF(S11&lt;39,11,IF(S11&lt;40,10,IF(S11&lt;41,9,IF(S11&lt;42,8,IF(S11&lt;43,7,IF(S11&lt;44,6,IF(S11&lt;45,5,IF(S11&lt;46,4,IF(S11&lt;47,3,IF(S11&lt;48,2,IF(S11&lt;49,1,IF(S11&lt;50,0,))))))))))))))))))))))))))))))))))))))))))))))))))</f>
        <v>14</v>
      </c>
      <c r="U11" s="142">
        <v>2</v>
      </c>
      <c r="V11" s="118">
        <f>IF(U11&lt;1,0,IF(U11&lt;2,50,IF(U11&lt;3,48,IF(U11&lt;4,46,IF(U11&lt;5,45,IF(U11&lt;6,44,IF(U11&lt;7,43,IF(U11&lt;8,42,IF(U11&lt;9,41,IF(U11&lt;10,40,IF(U11&lt;11,39,IF(U11&lt;12,38,IF(U11&lt;13,37,IF(U11&lt;14,36,IF(U11&lt;15,35,IF(U11&lt;16,34,IF(U11&lt;17,33,IF(U11&lt;18,32,IF(U11&lt;19,31,IF(U11&lt;20,30,IF(U11&lt;21,29,IF(U11&lt;22,28,IF(U11&lt;23,27,IF(U11&lt;24,26,IF(U11&lt;25,25,IF(U11&lt;26,24,IF(U11&lt;27,23,IF(U11&lt;28,22,IF(U11&lt;29,21,IF(U11&lt;30,20,IF(U11&lt;31,19,IF(U11&lt;32,18,IF(U11&lt;33,17,IF(U11&lt;34,16,IF(U11&lt;35,15,IF(U11&lt;36,14,IF(U11&lt;37,13,IF(U11&lt;38,12,IF(U11&lt;39,11,IF(U11&lt;40,10,IF(U11&lt;41,9,IF(U11&lt;42,8,IF(U11&lt;43,7,IF(U11&lt;44,6,IF(U11&lt;45,5,IF(U11&lt;46,4,IF(U11&lt;47,3,IF(U11&lt;48,2,IF(U11&lt;49,1,IF(U11&lt;50,0,))))))))))))))))))))))))))))))))))))))))))))))))))</f>
        <v>48</v>
      </c>
      <c r="W11" s="119">
        <v>16</v>
      </c>
      <c r="X11" s="110">
        <f t="shared" ref="X11:X58" si="6">IF(W11&lt;1,0,IF(W11&lt;2,50,IF(W11&lt;3,48,IF(W11&lt;4,46,IF(W11&lt;5,45,IF(W11&lt;6,44,IF(W11&lt;7,43,IF(W11&lt;8,42,IF(W11&lt;9,41,IF(W11&lt;10,40,IF(W11&lt;11,39,IF(W11&lt;12,38,IF(W11&lt;13,37,IF(W11&lt;14,36,IF(W11&lt;15,35,IF(W11&lt;16,34,IF(W11&lt;17,33,IF(W11&lt;18,32,IF(W11&lt;19,31,IF(W11&lt;20,30,IF(W11&lt;21,29,IF(W11&lt;22,28,IF(W11&lt;23,27,IF(W11&lt;24,26,IF(W11&lt;25,25,IF(W11&lt;26,24,IF(W11&lt;27,23,IF(W11&lt;28,22,IF(W11&lt;29,21,IF(W11&lt;30,20,IF(W11&lt;31,19,IF(W11&lt;32,18,IF(W11&lt;33,17,IF(W11&lt;34,16,IF(W11&lt;35,15,IF(W11&lt;36,14,IF(W11&lt;37,13,IF(W11&lt;38,12,IF(W11&lt;39,11,IF(W11&lt;40,10,IF(W11&lt;41,9,IF(W11&lt;42,8,IF(W11&lt;43,7,IF(W11&lt;44,6,IF(W11&lt;45,5,IF(W11&lt;46,4,IF(W11&lt;47,3,IF(W11&lt;48,2,IF(W11&lt;49,1,IF(W11&lt;50,0,))))))))))))))))))))))))))))))))))))))))))))))))))</f>
        <v>33</v>
      </c>
      <c r="Y11" s="119">
        <v>13</v>
      </c>
      <c r="Z11" s="110">
        <f t="shared" ref="Z11:Z58" si="7">IF(Y11&lt;1,0,IF(Y11&lt;2,50,IF(Y11&lt;3,48,IF(Y11&lt;4,46,IF(Y11&lt;5,45,IF(Y11&lt;6,44,IF(Y11&lt;7,43,IF(Y11&lt;8,42,IF(Y11&lt;9,41,IF(Y11&lt;10,40,IF(Y11&lt;11,39,IF(Y11&lt;12,38,IF(Y11&lt;13,37,IF(Y11&lt;14,36,IF(Y11&lt;15,35,IF(Y11&lt;16,34,IF(Y11&lt;17,33,IF(Y11&lt;18,32,IF(Y11&lt;19,31,IF(Y11&lt;20,30,IF(Y11&lt;21,29,IF(Y11&lt;22,28,IF(Y11&lt;23,27,IF(Y11&lt;24,26,IF(Y11&lt;25,25,IF(Y11&lt;26,24,IF(Y11&lt;27,23,IF(Y11&lt;28,22,IF(Y11&lt;29,21,IF(Y11&lt;30,20,IF(Y11&lt;31,19,IF(Y11&lt;32,18,IF(Y11&lt;33,17,IF(Y11&lt;34,16,IF(Y11&lt;35,15,IF(Y11&lt;36,14,IF(Y11&lt;37,13,IF(Y11&lt;38,12,IF(Y11&lt;39,11,IF(Y11&lt;40,10,IF(Y11&lt;41,9,IF(Y11&lt;42,8,IF(Y11&lt;43,7,IF(Y11&lt;44,6,IF(Y11&lt;45,5,IF(Y11&lt;46,4,IF(Y11&lt;47,3,IF(Y11&lt;48,2,IF(Y11&lt;49,1,IF(Y11&lt;50,0,))))))))))))))))))))))))))))))))))))))))))))))))))</f>
        <v>36</v>
      </c>
      <c r="AA11" s="141">
        <v>3</v>
      </c>
      <c r="AB11" s="112">
        <f t="shared" ref="AB11:AB58" si="8">IF(AA11&lt;1,0,IF(AA11&lt;2,50,IF(AA11&lt;3,48,IF(AA11&lt;4,46,IF(AA11&lt;5,45,IF(AA11&lt;6,44,IF(AA11&lt;7,43,IF(AA11&lt;8,42,IF(AA11&lt;9,41,IF(AA11&lt;10,40,IF(AA11&lt;11,39,IF(AA11&lt;12,38,IF(AA11&lt;13,37,IF(AA11&lt;14,36,IF(AA11&lt;15,35,IF(AA11&lt;16,34,IF(AA11&lt;17,33,IF(AA11&lt;18,32,IF(AA11&lt;19,31,IF(AA11&lt;20,30,IF(AA11&lt;21,29,IF(AA11&lt;22,28,IF(AA11&lt;23,27,IF(AA11&lt;24,26,IF(AA11&lt;25,25,IF(AA11&lt;26,24,IF(AA11&lt;27,23,IF(AA11&lt;28,22,IF(AA11&lt;29,21,IF(AA11&lt;30,20,IF(AA11&lt;31,19,IF(AA11&lt;32,18,IF(AA11&lt;33,17,IF(AA11&lt;34,16,IF(AA11&lt;35,15,IF(AA11&lt;36,14,IF(AA11&lt;37,13,IF(AA11&lt;38,12,IF(AA11&lt;39,11,IF(AA11&lt;40,10,IF(AA11&lt;41,9,IF(AA11&lt;42,8,IF(AA11&lt;43,7,IF(AA11&lt;44,6,IF(AA11&lt;45,5,IF(AA11&lt;46,4,IF(AA11&lt;47,3,IF(AA11&lt;48,2,IF(AA11&lt;49,1,IF(AA11&lt;50,0,))))))))))))))))))))))))))))))))))))))))))))))))))</f>
        <v>46</v>
      </c>
      <c r="AC11" s="141">
        <v>4</v>
      </c>
      <c r="AD11" s="112">
        <f t="shared" ref="AD11:AD58" si="9">IF(AC11&lt;1,0,IF(AC11&lt;2,50,IF(AC11&lt;3,48,IF(AC11&lt;4,46,IF(AC11&lt;5,45,IF(AC11&lt;6,44,IF(AC11&lt;7,43,IF(AC11&lt;8,42,IF(AC11&lt;9,41,IF(AC11&lt;10,40,IF(AC11&lt;11,39,IF(AC11&lt;12,38,IF(AC11&lt;13,37,IF(AC11&lt;14,36,IF(AC11&lt;15,35,IF(AC11&lt;16,34,IF(AC11&lt;17,33,IF(AC11&lt;18,32,IF(AC11&lt;19,31,IF(AC11&lt;20,30,IF(AC11&lt;21,29,IF(AC11&lt;22,28,IF(AC11&lt;23,27,IF(AC11&lt;24,26,IF(AC11&lt;25,25,IF(AC11&lt;26,24,IF(AC11&lt;27,23,IF(AC11&lt;28,22,IF(AC11&lt;29,21,IF(AC11&lt;30,20,IF(AC11&lt;31,19,IF(AC11&lt;32,18,IF(AC11&lt;33,17,IF(AC11&lt;34,16,IF(AC11&lt;35,15,IF(AC11&lt;36,14,IF(AC11&lt;37,13,IF(AC11&lt;38,12,IF(AC11&lt;39,11,IF(AC11&lt;40,10,IF(AC11&lt;41,9,IF(AC11&lt;42,8,IF(AC11&lt;43,7,IF(AC11&lt;44,6,IF(AC11&lt;45,5,IF(AC11&lt;46,4,IF(AC11&lt;47,3,IF(AC11&lt;48,2,IF(AC11&lt;49,1,IF(AC11&lt;50,0,))))))))))))))))))))))))))))))))))))))))))))))))))</f>
        <v>45</v>
      </c>
      <c r="AE11" s="143">
        <v>6</v>
      </c>
      <c r="AF11" s="114">
        <f t="shared" ref="AF11:AF25" si="10">IF(AE11&lt;1,0,IF(AE11&lt;2,50,IF(AE11&lt;3,48,IF(AE11&lt;4,46,IF(AE11&lt;5,45,IF(AE11&lt;6,44,IF(AE11&lt;7,43,IF(AE11&lt;8,42,IF(AE11&lt;9,41,IF(AE11&lt;10,40,IF(AE11&lt;11,39,IF(AE11&lt;12,38,IF(AE11&lt;13,37,IF(AE11&lt;14,36,IF(AE11&lt;15,35,IF(AE11&lt;16,34,IF(AE11&lt;17,33,IF(AE11&lt;18,32,IF(AE11&lt;19,31,IF(AE11&lt;20,30,IF(AE11&lt;21,29,IF(AE11&lt;22,28,IF(AE11&lt;23,27,IF(AE11&lt;24,26,IF(AE11&lt;25,25,IF(AE11&lt;26,24,IF(AE11&lt;27,23,IF(AE11&lt;28,22,IF(AE11&lt;29,21,IF(AE11&lt;30,20,IF(AE11&lt;31,19,IF(AE11&lt;32,18,IF(AE11&lt;33,17,IF(AE11&lt;34,16,IF(AE11&lt;35,15,IF(AE11&lt;36,14,IF(AE11&lt;37,13,IF(AE11&lt;38,12,IF(AE11&lt;39,11,IF(AE11&lt;40,10,IF(AE11&lt;41,9,IF(AE11&lt;42,8,IF(AE11&lt;43,7,IF(AE11&lt;44,6,IF(AE11&lt;45,5,IF(AE11&lt;46,4,IF(AE11&lt;47,3,IF(AE11&lt;48,2,IF(AE11&lt;49,1,IF(AE11&lt;50,0,))))))))))))))))))))))))))))))))))))))))))))))))))</f>
        <v>43</v>
      </c>
      <c r="AG11" s="143">
        <v>1</v>
      </c>
      <c r="AH11" s="114">
        <f>IF(AG11&lt;1,0,IF(AG11&lt;2,50,IF(AG11&lt;3,48,IF(AG11&lt;4,46,IF(AG11&lt;5,45,IF(AG11&lt;6,44,IF(AG11&lt;7,43,IF(AG11&lt;8,42,IF(AG11&lt;9,41,IF(AG11&lt;10,40,IF(AG11&lt;11,39,IF(AG11&lt;12,38,IF(AG11&lt;13,37,IF(AG11&lt;14,36,IF(AG11&lt;15,35,IF(AG11&lt;16,34,IF(AG11&lt;17,33,IF(AG11&lt;18,32,IF(AG11&lt;19,31,IF(AG11&lt;20,30,IF(AG11&lt;21,29,IF(AG11&lt;22,28,IF(AG11&lt;23,27,IF(AG11&lt;24,26,IF(AG11&lt;25,25,IF(AG11&lt;26,24,IF(AG11&lt;27,23,IF(AG11&lt;28,22,IF(AG11&lt;29,21,IF(AG11&lt;30,20,IF(AG11&lt;31,19,IF(AG11&lt;32,18,IF(AG11&lt;33,17,IF(AG11&lt;34,16,IF(AG11&lt;35,15,IF(AG11&lt;36,14,IF(AG11&lt;37,13,IF(AG11&lt;38,12,IF(AG11&lt;39,11,IF(AG11&lt;40,10,IF(AG11&lt;41,9,IF(AG11&lt;42,8,IF(AG11&lt;43,7,IF(AG11&lt;44,6,IF(AG11&lt;45,5,IF(AG11&lt;46,4,IF(AG11&lt;47,3,IF(AG11&lt;48,2,IF(AG11&lt;49,1,IF(AG11&lt;50,0,))))))))))))))))))))))))))))))))))))))))))))))))))</f>
        <v>50</v>
      </c>
      <c r="AI11" s="149">
        <v>9</v>
      </c>
      <c r="AJ11" s="116">
        <f t="shared" ref="AJ11:AJ20" si="11">IF(AI11&lt;1,0,IF(AI11&lt;2,50,IF(AI11&lt;3,48,IF(AI11&lt;4,46,IF(AI11&lt;5,45,IF(AI11&lt;6,44,IF(AI11&lt;7,43,IF(AI11&lt;8,42,IF(AI11&lt;9,41,IF(AI11&lt;10,40,IF(AI11&lt;11,39,IF(AI11&lt;12,38,IF(AI11&lt;13,37,IF(AI11&lt;14,36,IF(AI11&lt;15,35,IF(AI11&lt;16,34,IF(AI11&lt;17,33,IF(AI11&lt;18,32,IF(AI11&lt;19,31,IF(AI11&lt;20,30,IF(AI11&lt;21,29,IF(AI11&lt;22,28,IF(AI11&lt;23,27,IF(AI11&lt;24,26,IF(AI11&lt;25,25,IF(AI11&lt;26,24,IF(AI11&lt;27,23,IF(AI11&lt;28,22,IF(AI11&lt;29,21,IF(AI11&lt;30,20,IF(AI11&lt;31,19,IF(AI11&lt;32,18,IF(AI11&lt;33,17,IF(AI11&lt;34,16,IF(AI11&lt;35,15,IF(AI11&lt;36,14,IF(AI11&lt;37,13,IF(AI11&lt;38,12,IF(AI11&lt;39,11,IF(AI11&lt;40,10,IF(AI11&lt;41,9,IF(AI11&lt;42,8,IF(AI11&lt;43,7,IF(AI11&lt;44,6,IF(AI11&lt;45,5,IF(AI11&lt;46,4,IF(AI11&lt;47,3,IF(AI11&lt;48,2,IF(AI11&lt;49,1,IF(AI11&lt;50,0,))))))))))))))))))))))))))))))))))))))))))))))))))</f>
        <v>40</v>
      </c>
      <c r="AK11" s="149">
        <v>5</v>
      </c>
      <c r="AL11" s="116">
        <f t="shared" ref="AL11:AL48" si="12">IF(AK11&lt;1,0,IF(AK11&lt;2,50,IF(AK11&lt;3,48,IF(AK11&lt;4,46,IF(AK11&lt;5,45,IF(AK11&lt;6,44,IF(AK11&lt;7,43,IF(AK11&lt;8,42,IF(AK11&lt;9,41,IF(AK11&lt;10,40,IF(AK11&lt;11,39,IF(AK11&lt;12,38,IF(AK11&lt;13,37,IF(AK11&lt;14,36,IF(AK11&lt;15,35,IF(AK11&lt;16,34,IF(AK11&lt;17,33,IF(AK11&lt;18,32,IF(AK11&lt;19,31,IF(AK11&lt;20,30,IF(AK11&lt;21,29,IF(AK11&lt;22,28,IF(AK11&lt;23,27,IF(AK11&lt;24,26,IF(AK11&lt;25,25,IF(AK11&lt;26,24,IF(AK11&lt;27,23,IF(AK11&lt;28,22,IF(AK11&lt;29,21,IF(AK11&lt;30,20,IF(AK11&lt;31,19,IF(AK11&lt;32,18,IF(AK11&lt;33,17,IF(AK11&lt;34,16,IF(AK11&lt;35,15,IF(AK11&lt;36,14,IF(AK11&lt;37,13,IF(AK11&lt;38,12,IF(AK11&lt;39,11,IF(AK11&lt;40,10,IF(AK11&lt;41,9,IF(AK11&lt;42,8,IF(AK11&lt;43,7,IF(AK11&lt;44,6,IF(AK11&lt;45,5,IF(AK11&lt;46,4,IF(AK11&lt;47,3,IF(AK11&lt;48,2,IF(AK11&lt;49,1,IF(AK11&lt;50,0,))))))))))))))))))))))))))))))))))))))))))))))))))</f>
        <v>44</v>
      </c>
      <c r="AM11" s="51">
        <f t="shared" ref="AM11:AM58" si="13">D11+F11+H11+J11+L11+N11+P11+R11+T11+V11+X11+Z11+AB11+AD11+AF11+AH11+AJ11+AL11</f>
        <v>719</v>
      </c>
      <c r="AN11" s="139">
        <f t="shared" ref="AN11:AN58" si="14">AM11</f>
        <v>719</v>
      </c>
      <c r="AO11" s="140">
        <f t="shared" ref="AO11:AO58" si="15">IF(ISNUMBER(AN11),RANK(AN11,$AN$11:$AN$58,0),"")</f>
        <v>1</v>
      </c>
      <c r="AP11" s="145">
        <v>56</v>
      </c>
    </row>
    <row r="12" spans="1:42" ht="21" customHeight="1" x14ac:dyDescent="0.25">
      <c r="A12" s="45">
        <v>3</v>
      </c>
      <c r="B12" s="145">
        <v>9</v>
      </c>
      <c r="C12" s="144">
        <v>7</v>
      </c>
      <c r="D12" s="110">
        <f t="shared" si="0"/>
        <v>42</v>
      </c>
      <c r="E12" s="178" t="s">
        <v>496</v>
      </c>
      <c r="F12" s="110">
        <v>44.5</v>
      </c>
      <c r="G12" s="141">
        <v>1</v>
      </c>
      <c r="H12" s="112">
        <f t="shared" si="1"/>
        <v>50</v>
      </c>
      <c r="I12" s="141">
        <v>3</v>
      </c>
      <c r="J12" s="112">
        <f t="shared" si="2"/>
        <v>46</v>
      </c>
      <c r="K12" s="179" t="s">
        <v>497</v>
      </c>
      <c r="L12" s="114">
        <v>47</v>
      </c>
      <c r="M12" s="143">
        <v>7</v>
      </c>
      <c r="N12" s="114">
        <f t="shared" si="3"/>
        <v>42</v>
      </c>
      <c r="O12" s="173">
        <v>4</v>
      </c>
      <c r="P12" s="116">
        <f>IF(O12&lt;1,0,IF(O12&lt;2,50,IF(O12&lt;3,48,IF(O12&lt;4,46,IF(O12&lt;5,45,IF(O12&lt;6,44,IF(O12&lt;7,43,IF(O12&lt;8,42,IF(O12&lt;9,41,IF(O12&lt;10,40,IF(O12&lt;11,39,IF(O12&lt;12,38,IF(O12&lt;13,37,IF(O12&lt;14,36,IF(O12&lt;15,35,IF(O12&lt;16,34,IF(O12&lt;17,33,IF(O12&lt;18,32,IF(O12&lt;19,31,IF(O12&lt;20,30,IF(O12&lt;21,29,IF(O12&lt;22,28,IF(O12&lt;23,27,IF(O12&lt;24,26,IF(O12&lt;25,25,IF(O12&lt;26,24,IF(O12&lt;27,23,IF(O12&lt;28,22,IF(O12&lt;29,21,IF(O12&lt;30,20,IF(O12&lt;31,19,IF(O12&lt;32,18,IF(O12&lt;33,17,IF(O12&lt;34,16,IF(O12&lt;35,15,IF(O12&lt;36,14,IF(O12&lt;37,13,IF(O12&lt;38,12,IF(O12&lt;39,11,IF(O12&lt;40,10,IF(O12&lt;41,9,IF(O12&lt;42,8,IF(O12&lt;43,7,IF(O12&lt;44,6,IF(O12&lt;45,5,IF(O12&lt;46,4,IF(O12&lt;47,3,IF(O12&lt;48,2,IF(O12&lt;49,1,IF(O12&lt;50,0,))))))))))))))))))))))))))))))))))))))))))))))))))</f>
        <v>45</v>
      </c>
      <c r="Q12" s="173">
        <v>3</v>
      </c>
      <c r="R12" s="116">
        <f t="shared" si="4"/>
        <v>46</v>
      </c>
      <c r="S12" s="142">
        <v>5</v>
      </c>
      <c r="T12" s="118">
        <f t="shared" si="5"/>
        <v>44</v>
      </c>
      <c r="U12" s="142">
        <v>1</v>
      </c>
      <c r="V12" s="118">
        <f>IF(U12&lt;1,0,IF(U12&lt;2,50,IF(U12&lt;3,48,IF(U12&lt;4,46,IF(U12&lt;5,45,IF(U12&lt;6,44,IF(U12&lt;7,43,IF(U12&lt;8,42,IF(U12&lt;9,41,IF(U12&lt;10,40,IF(U12&lt;11,39,IF(U12&lt;12,38,IF(U12&lt;13,37,IF(U12&lt;14,36,IF(U12&lt;15,35,IF(U12&lt;16,34,IF(U12&lt;17,33,IF(U12&lt;18,32,IF(U12&lt;19,31,IF(U12&lt;20,30,IF(U12&lt;21,29,IF(U12&lt;22,28,IF(U12&lt;23,27,IF(U12&lt;24,26,IF(U12&lt;25,25,IF(U12&lt;26,24,IF(U12&lt;27,23,IF(U12&lt;28,22,IF(U12&lt;29,21,IF(U12&lt;30,20,IF(U12&lt;31,19,IF(U12&lt;32,18,IF(U12&lt;33,17,IF(U12&lt;34,16,IF(U12&lt;35,15,IF(U12&lt;36,14,IF(U12&lt;37,13,IF(U12&lt;38,12,IF(U12&lt;39,11,IF(U12&lt;40,10,IF(U12&lt;41,9,IF(U12&lt;42,8,IF(U12&lt;43,7,IF(U12&lt;44,6,IF(U12&lt;45,5,IF(U12&lt;46,4,IF(U12&lt;47,3,IF(U12&lt;48,2,IF(U12&lt;49,1,IF(U12&lt;50,0,))))))))))))))))))))))))))))))))))))))))))))))))))</f>
        <v>50</v>
      </c>
      <c r="W12" s="119">
        <v>13</v>
      </c>
      <c r="X12" s="110">
        <f t="shared" si="6"/>
        <v>36</v>
      </c>
      <c r="Y12" s="119">
        <v>17</v>
      </c>
      <c r="Z12" s="110">
        <f t="shared" si="7"/>
        <v>32</v>
      </c>
      <c r="AA12" s="147"/>
      <c r="AB12" s="112">
        <f t="shared" si="8"/>
        <v>0</v>
      </c>
      <c r="AC12" s="147"/>
      <c r="AD12" s="112">
        <f t="shared" si="9"/>
        <v>0</v>
      </c>
      <c r="AE12" s="148">
        <v>3</v>
      </c>
      <c r="AF12" s="114">
        <f t="shared" si="10"/>
        <v>46</v>
      </c>
      <c r="AG12" s="148">
        <v>3</v>
      </c>
      <c r="AH12" s="114">
        <f>IF(AG12&lt;1,0,IF(AG12&lt;2,50,IF(AG12&lt;3,48,IF(AG12&lt;4,46,IF(AG12&lt;5,45,IF(AG12&lt;6,44,IF(AG12&lt;7,43,IF(AG12&lt;8,42,IF(AG12&lt;9,41,IF(AG12&lt;10,40,IF(AG12&lt;11,39,IF(AG12&lt;12,38,IF(AG12&lt;13,37,IF(AG12&lt;14,36,IF(AG12&lt;15,35,IF(AG12&lt;16,34,IF(AG12&lt;17,33,IF(AG12&lt;18,32,IF(AG12&lt;19,31,IF(AG12&lt;20,30,IF(AG12&lt;21,29,IF(AG12&lt;22,28,IF(AG12&lt;23,27,IF(AG12&lt;24,26,IF(AG12&lt;25,25,IF(AG12&lt;26,24,IF(AG12&lt;27,23,IF(AG12&lt;28,22,IF(AG12&lt;29,21,IF(AG12&lt;30,20,IF(AG12&lt;31,19,IF(AG12&lt;32,18,IF(AG12&lt;33,17,IF(AG12&lt;34,16,IF(AG12&lt;35,15,IF(AG12&lt;36,14,IF(AG12&lt;37,13,IF(AG12&lt;38,12,IF(AG12&lt;39,11,IF(AG12&lt;40,10,IF(AG12&lt;41,9,IF(AG12&lt;42,8,IF(AG12&lt;43,7,IF(AG12&lt;44,6,IF(AG12&lt;45,5,IF(AG12&lt;46,4,IF(AG12&lt;47,3,IF(AG12&lt;48,2,IF(AG12&lt;49,1,IF(AG12&lt;50,0,))))))))))))))))))))))))))))))))))))))))))))))))))</f>
        <v>46</v>
      </c>
      <c r="AI12" s="150">
        <v>2</v>
      </c>
      <c r="AJ12" s="116">
        <f t="shared" si="11"/>
        <v>48</v>
      </c>
      <c r="AK12" s="150">
        <v>11</v>
      </c>
      <c r="AL12" s="116">
        <f t="shared" si="12"/>
        <v>38</v>
      </c>
      <c r="AM12" s="51">
        <f t="shared" si="13"/>
        <v>702.5</v>
      </c>
      <c r="AN12" s="139">
        <f t="shared" si="14"/>
        <v>702.5</v>
      </c>
      <c r="AO12" s="140">
        <f t="shared" si="15"/>
        <v>2</v>
      </c>
      <c r="AP12" s="145">
        <v>9</v>
      </c>
    </row>
    <row r="13" spans="1:42" ht="21" customHeight="1" x14ac:dyDescent="0.25">
      <c r="A13" s="45">
        <v>33</v>
      </c>
      <c r="B13" s="145">
        <v>47</v>
      </c>
      <c r="C13" s="144">
        <v>1</v>
      </c>
      <c r="D13" s="110">
        <f t="shared" si="0"/>
        <v>50</v>
      </c>
      <c r="E13" s="119">
        <v>1</v>
      </c>
      <c r="F13" s="110">
        <f>IF(E13&lt;1,0,IF(E13&lt;2,50,IF(E13&lt;3,48,IF(E13&lt;4,46,IF(E13&lt;5,45,IF(E13&lt;6,44,IF(E13&lt;7,43,IF(E13&lt;8,42,IF(E13&lt;9,41,IF(E13&lt;10,40,IF(E13&lt;11,39,IF(E13&lt;12,38,IF(E13&lt;13,37,IF(E13&lt;14,36,IF(E13&lt;15,35,IF(E13&lt;16,34,IF(E13&lt;17,33,IF(E13&lt;18,32,IF(E13&lt;19,31,IF(E13&lt;20,30,IF(E13&lt;21,29,IF(E13&lt;22,28,IF(E13&lt;23,27,IF(E13&lt;24,26,IF(E13&lt;25,25,IF(E13&lt;26,24,IF(E13&lt;27,23,IF(E13&lt;28,22,IF(E13&lt;29,21,IF(E13&lt;30,20,IF(E13&lt;31,19,IF(E13&lt;32,18,IF(E13&lt;33,17,IF(E13&lt;34,16,IF(E13&lt;35,15,IF(E13&lt;36,14,IF(E13&lt;37,13,IF(E13&lt;38,12,IF(E13&lt;39,11,IF(E13&lt;40,10,IF(E13&lt;41,9,IF(E13&lt;42,8,IF(E13&lt;43,7,IF(E13&lt;44,6,IF(E13&lt;45,5,IF(E13&lt;46,4,IF(E13&lt;47,3,IF(E13&lt;48,2,IF(E13&lt;49,1,IF(E13&lt;50,0,))))))))))))))))))))))))))))))))))))))))))))))))))</f>
        <v>50</v>
      </c>
      <c r="G13" s="141">
        <v>3</v>
      </c>
      <c r="H13" s="112">
        <f t="shared" si="1"/>
        <v>46</v>
      </c>
      <c r="I13" s="141">
        <v>1</v>
      </c>
      <c r="J13" s="112">
        <f t="shared" si="2"/>
        <v>50</v>
      </c>
      <c r="K13" s="143">
        <v>4</v>
      </c>
      <c r="L13" s="114">
        <f>IF(K13&lt;1,0,IF(K13&lt;2,50,IF(K13&lt;3,48,IF(K13&lt;4,46,IF(K13&lt;5,45,IF(K13&lt;6,44,IF(K13&lt;7,43,IF(K13&lt;8,42,IF(K13&lt;9,41,IF(K13&lt;10,40,IF(K13&lt;11,39,IF(K13&lt;12,38,IF(K13&lt;13,37,IF(K13&lt;14,36,IF(K13&lt;15,35,IF(K13&lt;16,34,IF(K13&lt;17,33,IF(K13&lt;18,32,IF(K13&lt;19,31,IF(K13&lt;20,30,IF(K13&lt;21,29,IF(K13&lt;22,28,IF(K13&lt;23,27,IF(K13&lt;24,26,IF(K13&lt;25,25,IF(K13&lt;26,24,IF(K13&lt;27,23,IF(K13&lt;28,22,IF(K13&lt;29,21,IF(K13&lt;30,20,IF(K13&lt;31,19,IF(K13&lt;32,18,IF(K13&lt;33,17,IF(K13&lt;34,16,IF(K13&lt;35,15,IF(K13&lt;36,14,IF(K13&lt;37,13,IF(K13&lt;38,12,IF(K13&lt;39,11,IF(K13&lt;40,10,IF(K13&lt;41,9,IF(K13&lt;42,8,IF(K13&lt;43,7,IF(K13&lt;44,6,IF(K13&lt;45,5,IF(K13&lt;46,4,IF(K13&lt;47,3,IF(K13&lt;48,2,IF(K13&lt;49,1,IF(K13&lt;50,0,))))))))))))))))))))))))))))))))))))))))))))))))))</f>
        <v>45</v>
      </c>
      <c r="M13" s="143">
        <v>14</v>
      </c>
      <c r="N13" s="114">
        <f t="shared" si="3"/>
        <v>35</v>
      </c>
      <c r="O13" s="180" t="s">
        <v>495</v>
      </c>
      <c r="P13" s="116">
        <v>42.5</v>
      </c>
      <c r="Q13" s="173">
        <v>2</v>
      </c>
      <c r="R13" s="116">
        <f t="shared" si="4"/>
        <v>48</v>
      </c>
      <c r="S13" s="142">
        <v>6</v>
      </c>
      <c r="T13" s="118">
        <f t="shared" si="5"/>
        <v>43</v>
      </c>
      <c r="U13" s="142">
        <v>5</v>
      </c>
      <c r="V13" s="118">
        <f>IF(U13&lt;1,0,IF(U13&lt;2,50,IF(U13&lt;3,48,IF(U13&lt;4,46,IF(U13&lt;5,45,IF(U13&lt;6,44,IF(U13&lt;7,43,IF(U13&lt;8,42,IF(U13&lt;9,41,IF(U13&lt;10,40,IF(U13&lt;11,39,IF(U13&lt;12,38,IF(U13&lt;13,37,IF(U13&lt;14,36,IF(U13&lt;15,35,IF(U13&lt;16,34,IF(U13&lt;17,33,IF(U13&lt;18,32,IF(U13&lt;19,31,IF(U13&lt;20,30,IF(U13&lt;21,29,IF(U13&lt;22,28,IF(U13&lt;23,27,IF(U13&lt;24,26,IF(U13&lt;25,25,IF(U13&lt;26,24,IF(U13&lt;27,23,IF(U13&lt;28,22,IF(U13&lt;29,21,IF(U13&lt;30,20,IF(U13&lt;31,19,IF(U13&lt;32,18,IF(U13&lt;33,17,IF(U13&lt;34,16,IF(U13&lt;35,15,IF(U13&lt;36,14,IF(U13&lt;37,13,IF(U13&lt;38,12,IF(U13&lt;39,11,IF(U13&lt;40,10,IF(U13&lt;41,9,IF(U13&lt;42,8,IF(U13&lt;43,7,IF(U13&lt;44,6,IF(U13&lt;45,5,IF(U13&lt;46,4,IF(U13&lt;47,3,IF(U13&lt;48,2,IF(U13&lt;49,1,IF(U13&lt;50,0,))))))))))))))))))))))))))))))))))))))))))))))))))</f>
        <v>44</v>
      </c>
      <c r="W13" s="119">
        <v>8</v>
      </c>
      <c r="X13" s="110">
        <f t="shared" si="6"/>
        <v>41</v>
      </c>
      <c r="Y13" s="119">
        <v>5</v>
      </c>
      <c r="Z13" s="110">
        <f t="shared" si="7"/>
        <v>44</v>
      </c>
      <c r="AA13" s="147"/>
      <c r="AB13" s="112">
        <f t="shared" si="8"/>
        <v>0</v>
      </c>
      <c r="AC13" s="147"/>
      <c r="AD13" s="112">
        <f t="shared" si="9"/>
        <v>0</v>
      </c>
      <c r="AE13" s="148">
        <v>9</v>
      </c>
      <c r="AF13" s="114">
        <f t="shared" si="10"/>
        <v>40</v>
      </c>
      <c r="AG13" s="148">
        <v>14</v>
      </c>
      <c r="AH13" s="114">
        <f>IF(AG13&lt;1,0,IF(AG13&lt;2,50,IF(AG13&lt;3,48,IF(AG13&lt;4,46,IF(AG13&lt;5,45,IF(AG13&lt;6,44,IF(AG13&lt;7,43,IF(AG13&lt;8,42,IF(AG13&lt;9,41,IF(AG13&lt;10,40,IF(AG13&lt;11,39,IF(AG13&lt;12,38,IF(AG13&lt;13,37,IF(AG13&lt;14,36,IF(AG13&lt;15,35,IF(AG13&lt;16,34,IF(AG13&lt;17,33,IF(AG13&lt;18,32,IF(AG13&lt;19,31,IF(AG13&lt;20,30,IF(AG13&lt;21,29,IF(AG13&lt;22,28,IF(AG13&lt;23,27,IF(AG13&lt;24,26,IF(AG13&lt;25,25,IF(AG13&lt;26,24,IF(AG13&lt;27,23,IF(AG13&lt;28,22,IF(AG13&lt;29,21,IF(AG13&lt;30,20,IF(AG13&lt;31,19,IF(AG13&lt;32,18,IF(AG13&lt;33,17,IF(AG13&lt;34,16,IF(AG13&lt;35,15,IF(AG13&lt;36,14,IF(AG13&lt;37,13,IF(AG13&lt;38,12,IF(AG13&lt;39,11,IF(AG13&lt;40,10,IF(AG13&lt;41,9,IF(AG13&lt;42,8,IF(AG13&lt;43,7,IF(AG13&lt;44,6,IF(AG13&lt;45,5,IF(AG13&lt;46,4,IF(AG13&lt;47,3,IF(AG13&lt;48,2,IF(AG13&lt;49,1,IF(AG13&lt;50,0,))))))))))))))))))))))))))))))))))))))))))))))))))</f>
        <v>35</v>
      </c>
      <c r="AI13" s="150">
        <v>3</v>
      </c>
      <c r="AJ13" s="116">
        <f t="shared" si="11"/>
        <v>46</v>
      </c>
      <c r="AK13" s="150">
        <v>6</v>
      </c>
      <c r="AL13" s="116">
        <f t="shared" si="12"/>
        <v>43</v>
      </c>
      <c r="AM13" s="51">
        <f t="shared" si="13"/>
        <v>702.5</v>
      </c>
      <c r="AN13" s="139">
        <f t="shared" si="14"/>
        <v>702.5</v>
      </c>
      <c r="AO13" s="140">
        <f t="shared" si="15"/>
        <v>2</v>
      </c>
      <c r="AP13" s="145">
        <v>47</v>
      </c>
    </row>
    <row r="14" spans="1:42" ht="21" customHeight="1" x14ac:dyDescent="0.25">
      <c r="A14" s="45">
        <v>19</v>
      </c>
      <c r="B14" s="145">
        <v>30</v>
      </c>
      <c r="C14" s="144">
        <v>21</v>
      </c>
      <c r="D14" s="110">
        <f t="shared" si="0"/>
        <v>28</v>
      </c>
      <c r="E14" s="178" t="s">
        <v>494</v>
      </c>
      <c r="F14" s="110">
        <v>39</v>
      </c>
      <c r="G14" s="141">
        <v>31</v>
      </c>
      <c r="H14" s="112">
        <f t="shared" si="1"/>
        <v>18</v>
      </c>
      <c r="I14" s="141">
        <v>28</v>
      </c>
      <c r="J14" s="112">
        <f t="shared" si="2"/>
        <v>21</v>
      </c>
      <c r="K14" s="179" t="s">
        <v>497</v>
      </c>
      <c r="L14" s="114">
        <v>47</v>
      </c>
      <c r="M14" s="143">
        <v>6</v>
      </c>
      <c r="N14" s="114">
        <f t="shared" si="3"/>
        <v>43</v>
      </c>
      <c r="O14" s="176">
        <v>1</v>
      </c>
      <c r="P14" s="116">
        <f>IF(O14&lt;1,0,IF(O14&lt;2,50,IF(O14&lt;3,48,IF(O14&lt;4,46,IF(O14&lt;5,45,IF(O14&lt;6,44,IF(O14&lt;7,43,IF(O14&lt;8,42,IF(O14&lt;9,41,IF(O14&lt;10,40,IF(O14&lt;11,39,IF(O14&lt;12,38,IF(O14&lt;13,37,IF(O14&lt;14,36,IF(O14&lt;15,35,IF(O14&lt;16,34,IF(O14&lt;17,33,IF(O14&lt;18,32,IF(O14&lt;19,31,IF(O14&lt;20,30,IF(O14&lt;21,29,IF(O14&lt;22,28,IF(O14&lt;23,27,IF(O14&lt;24,26,IF(O14&lt;25,25,IF(O14&lt;26,24,IF(O14&lt;27,23,IF(O14&lt;28,22,IF(O14&lt;29,21,IF(O14&lt;30,20,IF(O14&lt;31,19,IF(O14&lt;32,18,IF(O14&lt;33,17,IF(O14&lt;34,16,IF(O14&lt;35,15,IF(O14&lt;36,14,IF(O14&lt;37,13,IF(O14&lt;38,12,IF(O14&lt;39,11,IF(O14&lt;40,10,IF(O14&lt;41,9,IF(O14&lt;42,8,IF(O14&lt;43,7,IF(O14&lt;44,6,IF(O14&lt;45,5,IF(O14&lt;46,4,IF(O14&lt;47,3,IF(O14&lt;48,2,IF(O14&lt;49,1,IF(O14&lt;50,0,))))))))))))))))))))))))))))))))))))))))))))))))))</f>
        <v>50</v>
      </c>
      <c r="Q14" s="173">
        <v>6</v>
      </c>
      <c r="R14" s="116">
        <f t="shared" si="4"/>
        <v>43</v>
      </c>
      <c r="S14" s="142">
        <v>2</v>
      </c>
      <c r="T14" s="118">
        <f t="shared" si="5"/>
        <v>48</v>
      </c>
      <c r="U14" s="142" t="s">
        <v>485</v>
      </c>
      <c r="V14" s="118">
        <v>29.5</v>
      </c>
      <c r="W14" s="119">
        <v>20</v>
      </c>
      <c r="X14" s="110">
        <f t="shared" si="6"/>
        <v>29</v>
      </c>
      <c r="Y14" s="119">
        <v>6</v>
      </c>
      <c r="Z14" s="110">
        <f t="shared" si="7"/>
        <v>43</v>
      </c>
      <c r="AA14" s="147">
        <v>6</v>
      </c>
      <c r="AB14" s="112">
        <f t="shared" si="8"/>
        <v>43</v>
      </c>
      <c r="AC14" s="147">
        <v>6</v>
      </c>
      <c r="AD14" s="112">
        <f t="shared" si="9"/>
        <v>43</v>
      </c>
      <c r="AE14" s="148">
        <v>2</v>
      </c>
      <c r="AF14" s="114">
        <f t="shared" si="10"/>
        <v>48</v>
      </c>
      <c r="AG14" s="148" t="s">
        <v>503</v>
      </c>
      <c r="AH14" s="114">
        <v>23.5</v>
      </c>
      <c r="AI14" s="150">
        <v>1</v>
      </c>
      <c r="AJ14" s="116">
        <f t="shared" si="11"/>
        <v>50</v>
      </c>
      <c r="AK14" s="150">
        <v>14</v>
      </c>
      <c r="AL14" s="116">
        <f t="shared" si="12"/>
        <v>35</v>
      </c>
      <c r="AM14" s="51">
        <f t="shared" si="13"/>
        <v>681</v>
      </c>
      <c r="AN14" s="139">
        <f t="shared" si="14"/>
        <v>681</v>
      </c>
      <c r="AO14" s="140">
        <f t="shared" si="15"/>
        <v>4</v>
      </c>
      <c r="AP14" s="145">
        <v>30</v>
      </c>
    </row>
    <row r="15" spans="1:42" ht="21" customHeight="1" x14ac:dyDescent="0.25">
      <c r="A15" s="45">
        <v>6</v>
      </c>
      <c r="B15" s="145">
        <v>12</v>
      </c>
      <c r="C15" s="144">
        <v>12</v>
      </c>
      <c r="D15" s="110">
        <f t="shared" si="0"/>
        <v>37</v>
      </c>
      <c r="E15" s="119">
        <v>16</v>
      </c>
      <c r="F15" s="110">
        <f>IF(E15&lt;1,0,IF(E15&lt;2,50,IF(E15&lt;3,48,IF(E15&lt;4,46,IF(E15&lt;5,45,IF(E15&lt;6,44,IF(E15&lt;7,43,IF(E15&lt;8,42,IF(E15&lt;9,41,IF(E15&lt;10,40,IF(E15&lt;11,39,IF(E15&lt;12,38,IF(E15&lt;13,37,IF(E15&lt;14,36,IF(E15&lt;15,35,IF(E15&lt;16,34,IF(E15&lt;17,33,IF(E15&lt;18,32,IF(E15&lt;19,31,IF(E15&lt;20,30,IF(E15&lt;21,29,IF(E15&lt;22,28,IF(E15&lt;23,27,IF(E15&lt;24,26,IF(E15&lt;25,25,IF(E15&lt;26,24,IF(E15&lt;27,23,IF(E15&lt;28,22,IF(E15&lt;29,21,IF(E15&lt;30,20,IF(E15&lt;31,19,IF(E15&lt;32,18,IF(E15&lt;33,17,IF(E15&lt;34,16,IF(E15&lt;35,15,IF(E15&lt;36,14,IF(E15&lt;37,13,IF(E15&lt;38,12,IF(E15&lt;39,11,IF(E15&lt;40,10,IF(E15&lt;41,9,IF(E15&lt;42,8,IF(E15&lt;43,7,IF(E15&lt;44,6,IF(E15&lt;45,5,IF(E15&lt;46,4,IF(E15&lt;47,3,IF(E15&lt;48,2,IF(E15&lt;49,1,IF(E15&lt;50,0,))))))))))))))))))))))))))))))))))))))))))))))))))</f>
        <v>33</v>
      </c>
      <c r="G15" s="141">
        <v>7</v>
      </c>
      <c r="H15" s="112">
        <f t="shared" si="1"/>
        <v>42</v>
      </c>
      <c r="I15" s="141">
        <v>6</v>
      </c>
      <c r="J15" s="112">
        <f t="shared" si="2"/>
        <v>43</v>
      </c>
      <c r="K15" s="143">
        <v>13</v>
      </c>
      <c r="L15" s="114">
        <f t="shared" ref="L15:L58" si="16">IF(K15&lt;1,0,IF(K15&lt;2,50,IF(K15&lt;3,48,IF(K15&lt;4,46,IF(K15&lt;5,45,IF(K15&lt;6,44,IF(K15&lt;7,43,IF(K15&lt;8,42,IF(K15&lt;9,41,IF(K15&lt;10,40,IF(K15&lt;11,39,IF(K15&lt;12,38,IF(K15&lt;13,37,IF(K15&lt;14,36,IF(K15&lt;15,35,IF(K15&lt;16,34,IF(K15&lt;17,33,IF(K15&lt;18,32,IF(K15&lt;19,31,IF(K15&lt;20,30,IF(K15&lt;21,29,IF(K15&lt;22,28,IF(K15&lt;23,27,IF(K15&lt;24,26,IF(K15&lt;25,25,IF(K15&lt;26,24,IF(K15&lt;27,23,IF(K15&lt;28,22,IF(K15&lt;29,21,IF(K15&lt;30,20,IF(K15&lt;31,19,IF(K15&lt;32,18,IF(K15&lt;33,17,IF(K15&lt;34,16,IF(K15&lt;35,15,IF(K15&lt;36,14,IF(K15&lt;37,13,IF(K15&lt;38,12,IF(K15&lt;39,11,IF(K15&lt;40,10,IF(K15&lt;41,9,IF(K15&lt;42,8,IF(K15&lt;43,7,IF(K15&lt;44,6,IF(K15&lt;45,5,IF(K15&lt;46,4,IF(K15&lt;47,3,IF(K15&lt;48,2,IF(K15&lt;49,1,IF(K15&lt;50,0,))))))))))))))))))))))))))))))))))))))))))))))))))</f>
        <v>36</v>
      </c>
      <c r="M15" s="143">
        <v>10</v>
      </c>
      <c r="N15" s="114">
        <f t="shared" si="3"/>
        <v>39</v>
      </c>
      <c r="O15" s="176">
        <v>3</v>
      </c>
      <c r="P15" s="116">
        <f>IF(O15&lt;1,0,IF(O15&lt;2,50,IF(O15&lt;3,48,IF(O15&lt;4,46,IF(O15&lt;5,45,IF(O15&lt;6,44,IF(O15&lt;7,43,IF(O15&lt;8,42,IF(O15&lt;9,41,IF(O15&lt;10,40,IF(O15&lt;11,39,IF(O15&lt;12,38,IF(O15&lt;13,37,IF(O15&lt;14,36,IF(O15&lt;15,35,IF(O15&lt;16,34,IF(O15&lt;17,33,IF(O15&lt;18,32,IF(O15&lt;19,31,IF(O15&lt;20,30,IF(O15&lt;21,29,IF(O15&lt;22,28,IF(O15&lt;23,27,IF(O15&lt;24,26,IF(O15&lt;25,25,IF(O15&lt;26,24,IF(O15&lt;27,23,IF(O15&lt;28,22,IF(O15&lt;29,21,IF(O15&lt;30,20,IF(O15&lt;31,19,IF(O15&lt;32,18,IF(O15&lt;33,17,IF(O15&lt;34,16,IF(O15&lt;35,15,IF(O15&lt;36,14,IF(O15&lt;37,13,IF(O15&lt;38,12,IF(O15&lt;39,11,IF(O15&lt;40,10,IF(O15&lt;41,9,IF(O15&lt;42,8,IF(O15&lt;43,7,IF(O15&lt;44,6,IF(O15&lt;45,5,IF(O15&lt;46,4,IF(O15&lt;47,3,IF(O15&lt;48,2,IF(O15&lt;49,1,IF(O15&lt;50,0,))))))))))))))))))))))))))))))))))))))))))))))))))</f>
        <v>46</v>
      </c>
      <c r="Q15" s="173">
        <v>1</v>
      </c>
      <c r="R15" s="116">
        <f t="shared" si="4"/>
        <v>50</v>
      </c>
      <c r="S15" s="142">
        <v>12</v>
      </c>
      <c r="T15" s="118">
        <f t="shared" si="5"/>
        <v>37</v>
      </c>
      <c r="U15" s="142">
        <v>16</v>
      </c>
      <c r="V15" s="118">
        <f>IF(U15&lt;1,0,IF(U15&lt;2,50,IF(U15&lt;3,48,IF(U15&lt;4,46,IF(U15&lt;5,45,IF(U15&lt;6,44,IF(U15&lt;7,43,IF(U15&lt;8,42,IF(U15&lt;9,41,IF(U15&lt;10,40,IF(U15&lt;11,39,IF(U15&lt;12,38,IF(U15&lt;13,37,IF(U15&lt;14,36,IF(U15&lt;15,35,IF(U15&lt;16,34,IF(U15&lt;17,33,IF(U15&lt;18,32,IF(U15&lt;19,31,IF(U15&lt;20,30,IF(U15&lt;21,29,IF(U15&lt;22,28,IF(U15&lt;23,27,IF(U15&lt;24,26,IF(U15&lt;25,25,IF(U15&lt;26,24,IF(U15&lt;27,23,IF(U15&lt;28,22,IF(U15&lt;29,21,IF(U15&lt;30,20,IF(U15&lt;31,19,IF(U15&lt;32,18,IF(U15&lt;33,17,IF(U15&lt;34,16,IF(U15&lt;35,15,IF(U15&lt;36,14,IF(U15&lt;37,13,IF(U15&lt;38,12,IF(U15&lt;39,11,IF(U15&lt;40,10,IF(U15&lt;41,9,IF(U15&lt;42,8,IF(U15&lt;43,7,IF(U15&lt;44,6,IF(U15&lt;45,5,IF(U15&lt;46,4,IF(U15&lt;47,3,IF(U15&lt;48,2,IF(U15&lt;49,1,IF(U15&lt;50,0,))))))))))))))))))))))))))))))))))))))))))))))))))</f>
        <v>33</v>
      </c>
      <c r="W15" s="119">
        <v>4</v>
      </c>
      <c r="X15" s="110">
        <f t="shared" si="6"/>
        <v>45</v>
      </c>
      <c r="Y15" s="119">
        <v>3</v>
      </c>
      <c r="Z15" s="110">
        <f t="shared" si="7"/>
        <v>46</v>
      </c>
      <c r="AA15" s="147">
        <v>2</v>
      </c>
      <c r="AB15" s="112">
        <f t="shared" si="8"/>
        <v>48</v>
      </c>
      <c r="AC15" s="147"/>
      <c r="AD15" s="112">
        <f t="shared" si="9"/>
        <v>0</v>
      </c>
      <c r="AE15" s="148">
        <v>4</v>
      </c>
      <c r="AF15" s="114">
        <f t="shared" si="10"/>
        <v>45</v>
      </c>
      <c r="AG15" s="148">
        <v>6</v>
      </c>
      <c r="AH15" s="114">
        <f t="shared" ref="AH15:AH20" si="17">IF(AG15&lt;1,0,IF(AG15&lt;2,50,IF(AG15&lt;3,48,IF(AG15&lt;4,46,IF(AG15&lt;5,45,IF(AG15&lt;6,44,IF(AG15&lt;7,43,IF(AG15&lt;8,42,IF(AG15&lt;9,41,IF(AG15&lt;10,40,IF(AG15&lt;11,39,IF(AG15&lt;12,38,IF(AG15&lt;13,37,IF(AG15&lt;14,36,IF(AG15&lt;15,35,IF(AG15&lt;16,34,IF(AG15&lt;17,33,IF(AG15&lt;18,32,IF(AG15&lt;19,31,IF(AG15&lt;20,30,IF(AG15&lt;21,29,IF(AG15&lt;22,28,IF(AG15&lt;23,27,IF(AG15&lt;24,26,IF(AG15&lt;25,25,IF(AG15&lt;26,24,IF(AG15&lt;27,23,IF(AG15&lt;28,22,IF(AG15&lt;29,21,IF(AG15&lt;30,20,IF(AG15&lt;31,19,IF(AG15&lt;32,18,IF(AG15&lt;33,17,IF(AG15&lt;34,16,IF(AG15&lt;35,15,IF(AG15&lt;36,14,IF(AG15&lt;37,13,IF(AG15&lt;38,12,IF(AG15&lt;39,11,IF(AG15&lt;40,10,IF(AG15&lt;41,9,IF(AG15&lt;42,8,IF(AG15&lt;43,7,IF(AG15&lt;44,6,IF(AG15&lt;45,5,IF(AG15&lt;46,4,IF(AG15&lt;47,3,IF(AG15&lt;48,2,IF(AG15&lt;49,1,IF(AG15&lt;50,0,))))))))))))))))))))))))))))))))))))))))))))))))))</f>
        <v>43</v>
      </c>
      <c r="AI15" s="150">
        <v>30</v>
      </c>
      <c r="AJ15" s="116">
        <f t="shared" si="11"/>
        <v>19</v>
      </c>
      <c r="AK15" s="150">
        <v>18</v>
      </c>
      <c r="AL15" s="116">
        <f t="shared" si="12"/>
        <v>31</v>
      </c>
      <c r="AM15" s="51">
        <f t="shared" si="13"/>
        <v>673</v>
      </c>
      <c r="AN15" s="139">
        <f t="shared" si="14"/>
        <v>673</v>
      </c>
      <c r="AO15" s="140">
        <f t="shared" si="15"/>
        <v>5</v>
      </c>
      <c r="AP15" s="145">
        <v>12</v>
      </c>
    </row>
    <row r="16" spans="1:42" ht="21" customHeight="1" x14ac:dyDescent="0.25">
      <c r="A16" s="45">
        <v>10</v>
      </c>
      <c r="B16" s="145">
        <v>19</v>
      </c>
      <c r="C16" s="144">
        <v>25</v>
      </c>
      <c r="D16" s="110">
        <f t="shared" si="0"/>
        <v>24</v>
      </c>
      <c r="E16" s="178" t="s">
        <v>495</v>
      </c>
      <c r="F16" s="110">
        <v>42.5</v>
      </c>
      <c r="G16" s="141">
        <v>28</v>
      </c>
      <c r="H16" s="112">
        <f t="shared" si="1"/>
        <v>21</v>
      </c>
      <c r="I16" s="141">
        <v>17</v>
      </c>
      <c r="J16" s="112">
        <f t="shared" si="2"/>
        <v>32</v>
      </c>
      <c r="K16" s="143">
        <v>8</v>
      </c>
      <c r="L16" s="114">
        <f t="shared" si="16"/>
        <v>41</v>
      </c>
      <c r="M16" s="143">
        <v>4</v>
      </c>
      <c r="N16" s="114">
        <f t="shared" si="3"/>
        <v>45</v>
      </c>
      <c r="O16" s="188" t="s">
        <v>495</v>
      </c>
      <c r="P16" s="116">
        <v>42.5</v>
      </c>
      <c r="Q16" s="173">
        <v>4</v>
      </c>
      <c r="R16" s="116">
        <f t="shared" si="4"/>
        <v>45</v>
      </c>
      <c r="S16" s="142">
        <v>1</v>
      </c>
      <c r="T16" s="118">
        <f t="shared" si="5"/>
        <v>50</v>
      </c>
      <c r="U16" s="181" t="s">
        <v>500</v>
      </c>
      <c r="V16" s="118">
        <v>38.5</v>
      </c>
      <c r="W16" s="119">
        <v>3</v>
      </c>
      <c r="X16" s="110">
        <f t="shared" si="6"/>
        <v>46</v>
      </c>
      <c r="Y16" s="119">
        <v>8</v>
      </c>
      <c r="Z16" s="110">
        <f t="shared" si="7"/>
        <v>41</v>
      </c>
      <c r="AA16" s="147"/>
      <c r="AB16" s="112">
        <f t="shared" si="8"/>
        <v>0</v>
      </c>
      <c r="AC16" s="147"/>
      <c r="AD16" s="112">
        <f t="shared" si="9"/>
        <v>0</v>
      </c>
      <c r="AE16" s="148">
        <v>5</v>
      </c>
      <c r="AF16" s="114">
        <f t="shared" si="10"/>
        <v>44</v>
      </c>
      <c r="AG16" s="148">
        <v>4</v>
      </c>
      <c r="AH16" s="114">
        <f t="shared" si="17"/>
        <v>45</v>
      </c>
      <c r="AI16" s="150">
        <v>12</v>
      </c>
      <c r="AJ16" s="116">
        <f t="shared" si="11"/>
        <v>37</v>
      </c>
      <c r="AK16" s="150">
        <v>3</v>
      </c>
      <c r="AL16" s="116">
        <f t="shared" si="12"/>
        <v>46</v>
      </c>
      <c r="AM16" s="51">
        <f t="shared" si="13"/>
        <v>640.5</v>
      </c>
      <c r="AN16" s="139">
        <f t="shared" si="14"/>
        <v>640.5</v>
      </c>
      <c r="AO16" s="140">
        <f t="shared" si="15"/>
        <v>6</v>
      </c>
      <c r="AP16" s="145">
        <v>19</v>
      </c>
    </row>
    <row r="17" spans="1:42" ht="21" customHeight="1" x14ac:dyDescent="0.25">
      <c r="A17" s="45">
        <v>16</v>
      </c>
      <c r="B17" s="145">
        <v>27</v>
      </c>
      <c r="C17" s="144">
        <v>10</v>
      </c>
      <c r="D17" s="110">
        <f t="shared" si="0"/>
        <v>39</v>
      </c>
      <c r="E17" s="178" t="s">
        <v>496</v>
      </c>
      <c r="F17" s="110">
        <v>44.5</v>
      </c>
      <c r="G17" s="141">
        <v>8</v>
      </c>
      <c r="H17" s="112">
        <f t="shared" si="1"/>
        <v>41</v>
      </c>
      <c r="I17" s="141">
        <v>2</v>
      </c>
      <c r="J17" s="112">
        <f t="shared" si="2"/>
        <v>48</v>
      </c>
      <c r="K17" s="143">
        <v>9</v>
      </c>
      <c r="L17" s="114">
        <f t="shared" si="16"/>
        <v>40</v>
      </c>
      <c r="M17" s="179">
        <v>8</v>
      </c>
      <c r="N17" s="114">
        <v>40.5</v>
      </c>
      <c r="O17" s="115">
        <v>10</v>
      </c>
      <c r="P17" s="116">
        <f t="shared" ref="P17:P30" si="18">IF(O17&lt;1,0,IF(O17&lt;2,50,IF(O17&lt;3,48,IF(O17&lt;4,46,IF(O17&lt;5,45,IF(O17&lt;6,44,IF(O17&lt;7,43,IF(O17&lt;8,42,IF(O17&lt;9,41,IF(O17&lt;10,40,IF(O17&lt;11,39,IF(O17&lt;12,38,IF(O17&lt;13,37,IF(O17&lt;14,36,IF(O17&lt;15,35,IF(O17&lt;16,34,IF(O17&lt;17,33,IF(O17&lt;18,32,IF(O17&lt;19,31,IF(O17&lt;20,30,IF(O17&lt;21,29,IF(O17&lt;22,28,IF(O17&lt;23,27,IF(O17&lt;24,26,IF(O17&lt;25,25,IF(O17&lt;26,24,IF(O17&lt;27,23,IF(O17&lt;28,22,IF(O17&lt;29,21,IF(O17&lt;30,20,IF(O17&lt;31,19,IF(O17&lt;32,18,IF(O17&lt;33,17,IF(O17&lt;34,16,IF(O17&lt;35,15,IF(O17&lt;36,14,IF(O17&lt;37,13,IF(O17&lt;38,12,IF(O17&lt;39,11,IF(O17&lt;40,10,IF(O17&lt;41,9,IF(O17&lt;42,8,IF(O17&lt;43,7,IF(O17&lt;44,6,IF(O17&lt;45,5,IF(O17&lt;46,4,IF(O17&lt;47,3,IF(O17&lt;48,2,IF(O17&lt;49,1,IF(O17&lt;50,0,))))))))))))))))))))))))))))))))))))))))))))))))))</f>
        <v>39</v>
      </c>
      <c r="Q17" s="173">
        <v>10</v>
      </c>
      <c r="R17" s="116">
        <f t="shared" si="4"/>
        <v>39</v>
      </c>
      <c r="S17" s="142">
        <v>16</v>
      </c>
      <c r="T17" s="118">
        <f t="shared" si="5"/>
        <v>33</v>
      </c>
      <c r="U17" s="142">
        <v>35</v>
      </c>
      <c r="V17" s="118">
        <f t="shared" ref="V17:V26" si="19">IF(U17&lt;1,0,IF(U17&lt;2,50,IF(U17&lt;3,48,IF(U17&lt;4,46,IF(U17&lt;5,45,IF(U17&lt;6,44,IF(U17&lt;7,43,IF(U17&lt;8,42,IF(U17&lt;9,41,IF(U17&lt;10,40,IF(U17&lt;11,39,IF(U17&lt;12,38,IF(U17&lt;13,37,IF(U17&lt;14,36,IF(U17&lt;15,35,IF(U17&lt;16,34,IF(U17&lt;17,33,IF(U17&lt;18,32,IF(U17&lt;19,31,IF(U17&lt;20,30,IF(U17&lt;21,29,IF(U17&lt;22,28,IF(U17&lt;23,27,IF(U17&lt;24,26,IF(U17&lt;25,25,IF(U17&lt;26,24,IF(U17&lt;27,23,IF(U17&lt;28,22,IF(U17&lt;29,21,IF(U17&lt;30,20,IF(U17&lt;31,19,IF(U17&lt;32,18,IF(U17&lt;33,17,IF(U17&lt;34,16,IF(U17&lt;35,15,IF(U17&lt;36,14,IF(U17&lt;37,13,IF(U17&lt;38,12,IF(U17&lt;39,11,IF(U17&lt;40,10,IF(U17&lt;41,9,IF(U17&lt;42,8,IF(U17&lt;43,7,IF(U17&lt;44,6,IF(U17&lt;45,5,IF(U17&lt;46,4,IF(U17&lt;47,3,IF(U17&lt;48,2,IF(U17&lt;49,1,IF(U17&lt;50,0,))))))))))))))))))))))))))))))))))))))))))))))))))</f>
        <v>14</v>
      </c>
      <c r="W17" s="119">
        <v>7</v>
      </c>
      <c r="X17" s="110">
        <f t="shared" si="6"/>
        <v>42</v>
      </c>
      <c r="Y17" s="119">
        <v>12</v>
      </c>
      <c r="Z17" s="110">
        <f t="shared" si="7"/>
        <v>37</v>
      </c>
      <c r="AA17" s="147"/>
      <c r="AB17" s="112">
        <f t="shared" si="8"/>
        <v>0</v>
      </c>
      <c r="AC17" s="147"/>
      <c r="AD17" s="112">
        <f t="shared" si="9"/>
        <v>0</v>
      </c>
      <c r="AE17" s="148">
        <v>11</v>
      </c>
      <c r="AF17" s="114">
        <f t="shared" si="10"/>
        <v>38</v>
      </c>
      <c r="AG17" s="143">
        <v>5</v>
      </c>
      <c r="AH17" s="114">
        <f t="shared" si="17"/>
        <v>44</v>
      </c>
      <c r="AI17" s="150">
        <v>5</v>
      </c>
      <c r="AJ17" s="116">
        <f t="shared" si="11"/>
        <v>44</v>
      </c>
      <c r="AK17" s="150">
        <v>33</v>
      </c>
      <c r="AL17" s="116">
        <f t="shared" si="12"/>
        <v>16</v>
      </c>
      <c r="AM17" s="51">
        <f t="shared" si="13"/>
        <v>599</v>
      </c>
      <c r="AN17" s="139">
        <f t="shared" si="14"/>
        <v>599</v>
      </c>
      <c r="AO17" s="140">
        <f t="shared" si="15"/>
        <v>7</v>
      </c>
      <c r="AP17" s="145">
        <v>27</v>
      </c>
    </row>
    <row r="18" spans="1:42" ht="21" customHeight="1" x14ac:dyDescent="0.25">
      <c r="A18" s="45">
        <v>12</v>
      </c>
      <c r="B18" s="145">
        <v>22</v>
      </c>
      <c r="C18" s="144">
        <v>15</v>
      </c>
      <c r="D18" s="110">
        <f t="shared" si="0"/>
        <v>34</v>
      </c>
      <c r="E18" s="178" t="s">
        <v>494</v>
      </c>
      <c r="F18" s="110">
        <v>39</v>
      </c>
      <c r="G18" s="141">
        <v>4</v>
      </c>
      <c r="H18" s="112">
        <f t="shared" si="1"/>
        <v>45</v>
      </c>
      <c r="I18" s="141">
        <v>8</v>
      </c>
      <c r="J18" s="112">
        <f t="shared" si="2"/>
        <v>41</v>
      </c>
      <c r="K18" s="143">
        <v>20</v>
      </c>
      <c r="L18" s="114">
        <f t="shared" si="16"/>
        <v>29</v>
      </c>
      <c r="M18" s="143">
        <v>20</v>
      </c>
      <c r="N18" s="114">
        <f>IF(M18&lt;1,0,IF(M18&lt;2,50,IF(M18&lt;3,48,IF(M18&lt;4,46,IF(M18&lt;5,45,IF(M18&lt;6,44,IF(M18&lt;7,43,IF(M18&lt;8,42,IF(M18&lt;9,41,IF(M18&lt;10,40,IF(M18&lt;11,39,IF(M18&lt;12,38,IF(M18&lt;13,37,IF(M18&lt;14,36,IF(M18&lt;15,35,IF(M18&lt;16,34,IF(M18&lt;17,33,IF(M18&lt;18,32,IF(M18&lt;19,31,IF(M18&lt;20,30,IF(M18&lt;21,29,IF(M18&lt;22,28,IF(M18&lt;23,27,IF(M18&lt;24,26,IF(M18&lt;25,25,IF(M18&lt;26,24,IF(M18&lt;27,23,IF(M18&lt;28,22,IF(M18&lt;29,21,IF(M18&lt;30,20,IF(M18&lt;31,19,IF(M18&lt;32,18,IF(M18&lt;33,17,IF(M18&lt;34,16,IF(M18&lt;35,15,IF(M18&lt;36,14,IF(M18&lt;37,13,IF(M18&lt;38,12,IF(M18&lt;39,11,IF(M18&lt;40,10,IF(M18&lt;41,9,IF(M18&lt;42,8,IF(M18&lt;43,7,IF(M18&lt;44,6,IF(M18&lt;45,5,IF(M18&lt;46,4,IF(M18&lt;47,3,IF(M18&lt;48,2,IF(M18&lt;49,1,IF(M18&lt;50,0,))))))))))))))))))))))))))))))))))))))))))))))))))</f>
        <v>29</v>
      </c>
      <c r="O18" s="176">
        <v>17</v>
      </c>
      <c r="P18" s="116">
        <f t="shared" si="18"/>
        <v>32</v>
      </c>
      <c r="Q18" s="173">
        <v>14</v>
      </c>
      <c r="R18" s="116">
        <f t="shared" si="4"/>
        <v>35</v>
      </c>
      <c r="S18" s="142">
        <v>11</v>
      </c>
      <c r="T18" s="118">
        <f t="shared" si="5"/>
        <v>38</v>
      </c>
      <c r="U18" s="142">
        <v>13</v>
      </c>
      <c r="V18" s="118">
        <f t="shared" si="19"/>
        <v>36</v>
      </c>
      <c r="W18" s="119">
        <v>1</v>
      </c>
      <c r="X18" s="110">
        <f t="shared" si="6"/>
        <v>50</v>
      </c>
      <c r="Y18" s="119">
        <v>7</v>
      </c>
      <c r="Z18" s="110">
        <f t="shared" si="7"/>
        <v>42</v>
      </c>
      <c r="AA18" s="147"/>
      <c r="AB18" s="112">
        <f t="shared" si="8"/>
        <v>0</v>
      </c>
      <c r="AC18" s="147"/>
      <c r="AD18" s="112">
        <f t="shared" si="9"/>
        <v>0</v>
      </c>
      <c r="AE18" s="148">
        <v>26</v>
      </c>
      <c r="AF18" s="114">
        <f t="shared" si="10"/>
        <v>23</v>
      </c>
      <c r="AG18" s="143">
        <v>23</v>
      </c>
      <c r="AH18" s="114">
        <f t="shared" si="17"/>
        <v>26</v>
      </c>
      <c r="AI18" s="150">
        <v>13</v>
      </c>
      <c r="AJ18" s="116">
        <f t="shared" si="11"/>
        <v>36</v>
      </c>
      <c r="AK18" s="150">
        <v>10</v>
      </c>
      <c r="AL18" s="116">
        <f t="shared" si="12"/>
        <v>39</v>
      </c>
      <c r="AM18" s="51">
        <f t="shared" si="13"/>
        <v>574</v>
      </c>
      <c r="AN18" s="139">
        <f t="shared" si="14"/>
        <v>574</v>
      </c>
      <c r="AO18" s="140">
        <f t="shared" si="15"/>
        <v>8</v>
      </c>
      <c r="AP18" s="145">
        <v>22</v>
      </c>
    </row>
    <row r="19" spans="1:42" ht="21" customHeight="1" x14ac:dyDescent="0.25">
      <c r="A19" s="45">
        <v>27</v>
      </c>
      <c r="B19" s="145">
        <v>41</v>
      </c>
      <c r="C19" s="144">
        <v>26</v>
      </c>
      <c r="D19" s="110">
        <f t="shared" si="0"/>
        <v>23</v>
      </c>
      <c r="E19" s="119" t="s">
        <v>491</v>
      </c>
      <c r="F19" s="110">
        <v>28.5</v>
      </c>
      <c r="G19" s="141">
        <v>5</v>
      </c>
      <c r="H19" s="112">
        <f t="shared" si="1"/>
        <v>44</v>
      </c>
      <c r="I19" s="141">
        <v>12</v>
      </c>
      <c r="J19" s="112">
        <f t="shared" si="2"/>
        <v>37</v>
      </c>
      <c r="K19" s="143">
        <v>26</v>
      </c>
      <c r="L19" s="114">
        <f t="shared" si="16"/>
        <v>23</v>
      </c>
      <c r="M19" s="143">
        <v>11</v>
      </c>
      <c r="N19" s="114">
        <f>IF(M19&lt;1,0,IF(M19&lt;2,50,IF(M19&lt;3,48,IF(M19&lt;4,46,IF(M19&lt;5,45,IF(M19&lt;6,44,IF(M19&lt;7,43,IF(M19&lt;8,42,IF(M19&lt;9,41,IF(M19&lt;10,40,IF(M19&lt;11,39,IF(M19&lt;12,38,IF(M19&lt;13,37,IF(M19&lt;14,36,IF(M19&lt;15,35,IF(M19&lt;16,34,IF(M19&lt;17,33,IF(M19&lt;18,32,IF(M19&lt;19,31,IF(M19&lt;20,30,IF(M19&lt;21,29,IF(M19&lt;22,28,IF(M19&lt;23,27,IF(M19&lt;24,26,IF(M19&lt;25,25,IF(M19&lt;26,24,IF(M19&lt;27,23,IF(M19&lt;28,22,IF(M19&lt;29,21,IF(M19&lt;30,20,IF(M19&lt;31,19,IF(M19&lt;32,18,IF(M19&lt;33,17,IF(M19&lt;34,16,IF(M19&lt;35,15,IF(M19&lt;36,14,IF(M19&lt;37,13,IF(M19&lt;38,12,IF(M19&lt;39,11,IF(M19&lt;40,10,IF(M19&lt;41,9,IF(M19&lt;42,8,IF(M19&lt;43,7,IF(M19&lt;44,6,IF(M19&lt;45,5,IF(M19&lt;46,4,IF(M19&lt;47,3,IF(M19&lt;48,2,IF(M19&lt;49,1,IF(M19&lt;50,0,))))))))))))))))))))))))))))))))))))))))))))))))))</f>
        <v>38</v>
      </c>
      <c r="O19" s="173">
        <v>9</v>
      </c>
      <c r="P19" s="116">
        <f t="shared" si="18"/>
        <v>40</v>
      </c>
      <c r="Q19" s="173">
        <v>11</v>
      </c>
      <c r="R19" s="116">
        <f t="shared" si="4"/>
        <v>38</v>
      </c>
      <c r="S19" s="142">
        <v>31</v>
      </c>
      <c r="T19" s="118">
        <f t="shared" si="5"/>
        <v>18</v>
      </c>
      <c r="U19" s="142">
        <v>36</v>
      </c>
      <c r="V19" s="118">
        <f t="shared" si="19"/>
        <v>13</v>
      </c>
      <c r="W19" s="119">
        <v>28</v>
      </c>
      <c r="X19" s="110">
        <f t="shared" si="6"/>
        <v>21</v>
      </c>
      <c r="Y19" s="119">
        <v>21</v>
      </c>
      <c r="Z19" s="110">
        <f t="shared" si="7"/>
        <v>28</v>
      </c>
      <c r="AA19" s="147">
        <v>5</v>
      </c>
      <c r="AB19" s="112">
        <f t="shared" si="8"/>
        <v>44</v>
      </c>
      <c r="AC19" s="147">
        <v>7</v>
      </c>
      <c r="AD19" s="112">
        <f t="shared" si="9"/>
        <v>42</v>
      </c>
      <c r="AE19" s="148">
        <v>23</v>
      </c>
      <c r="AF19" s="114">
        <f t="shared" si="10"/>
        <v>26</v>
      </c>
      <c r="AG19" s="148">
        <v>16</v>
      </c>
      <c r="AH19" s="114">
        <f t="shared" si="17"/>
        <v>33</v>
      </c>
      <c r="AI19" s="150">
        <v>24</v>
      </c>
      <c r="AJ19" s="116">
        <f t="shared" si="11"/>
        <v>25</v>
      </c>
      <c r="AK19" s="150">
        <v>2</v>
      </c>
      <c r="AL19" s="116">
        <f t="shared" si="12"/>
        <v>48</v>
      </c>
      <c r="AM19" s="51">
        <f t="shared" si="13"/>
        <v>569.5</v>
      </c>
      <c r="AN19" s="139">
        <f t="shared" si="14"/>
        <v>569.5</v>
      </c>
      <c r="AO19" s="140">
        <f t="shared" si="15"/>
        <v>9</v>
      </c>
      <c r="AP19" s="145">
        <v>41</v>
      </c>
    </row>
    <row r="20" spans="1:42" ht="21" customHeight="1" x14ac:dyDescent="0.25">
      <c r="A20" s="45">
        <v>13</v>
      </c>
      <c r="B20" s="145">
        <v>23</v>
      </c>
      <c r="C20" s="144">
        <v>27</v>
      </c>
      <c r="D20" s="110">
        <f t="shared" si="0"/>
        <v>22</v>
      </c>
      <c r="E20" s="178" t="s">
        <v>493</v>
      </c>
      <c r="F20" s="110">
        <v>36.5</v>
      </c>
      <c r="G20" s="141">
        <v>6</v>
      </c>
      <c r="H20" s="112">
        <f t="shared" si="1"/>
        <v>43</v>
      </c>
      <c r="I20" s="141">
        <v>7</v>
      </c>
      <c r="J20" s="112">
        <f t="shared" si="2"/>
        <v>42</v>
      </c>
      <c r="K20" s="143">
        <v>6</v>
      </c>
      <c r="L20" s="114">
        <f t="shared" si="16"/>
        <v>43</v>
      </c>
      <c r="M20" s="179">
        <v>8</v>
      </c>
      <c r="N20" s="114">
        <v>40.5</v>
      </c>
      <c r="O20" s="176"/>
      <c r="P20" s="116">
        <f t="shared" si="18"/>
        <v>0</v>
      </c>
      <c r="Q20" s="173"/>
      <c r="R20" s="116">
        <f t="shared" si="4"/>
        <v>0</v>
      </c>
      <c r="S20" s="142"/>
      <c r="T20" s="118">
        <f t="shared" si="5"/>
        <v>0</v>
      </c>
      <c r="U20" s="142">
        <v>9</v>
      </c>
      <c r="V20" s="118">
        <f t="shared" si="19"/>
        <v>40</v>
      </c>
      <c r="W20" s="119">
        <v>10</v>
      </c>
      <c r="X20" s="110">
        <f t="shared" si="6"/>
        <v>39</v>
      </c>
      <c r="Y20" s="119">
        <v>2</v>
      </c>
      <c r="Z20" s="110">
        <f t="shared" si="7"/>
        <v>48</v>
      </c>
      <c r="AA20" s="147">
        <v>4</v>
      </c>
      <c r="AB20" s="112">
        <f t="shared" si="8"/>
        <v>45</v>
      </c>
      <c r="AC20" s="147">
        <v>2</v>
      </c>
      <c r="AD20" s="112">
        <f t="shared" si="9"/>
        <v>48</v>
      </c>
      <c r="AE20" s="148">
        <v>25</v>
      </c>
      <c r="AF20" s="114">
        <f t="shared" si="10"/>
        <v>24</v>
      </c>
      <c r="AG20" s="148">
        <v>18</v>
      </c>
      <c r="AH20" s="114">
        <f t="shared" si="17"/>
        <v>31</v>
      </c>
      <c r="AI20" s="150">
        <v>18</v>
      </c>
      <c r="AJ20" s="116">
        <f t="shared" si="11"/>
        <v>31</v>
      </c>
      <c r="AK20" s="150">
        <v>20</v>
      </c>
      <c r="AL20" s="116">
        <f t="shared" si="12"/>
        <v>29</v>
      </c>
      <c r="AM20" s="51">
        <f t="shared" si="13"/>
        <v>562</v>
      </c>
      <c r="AN20" s="139">
        <f t="shared" si="14"/>
        <v>562</v>
      </c>
      <c r="AO20" s="140">
        <f t="shared" si="15"/>
        <v>10</v>
      </c>
      <c r="AP20" s="145">
        <v>23</v>
      </c>
    </row>
    <row r="21" spans="1:42" ht="21" customHeight="1" x14ac:dyDescent="0.25">
      <c r="A21" s="45">
        <v>34</v>
      </c>
      <c r="B21" s="145">
        <v>48</v>
      </c>
      <c r="C21" s="144">
        <v>28</v>
      </c>
      <c r="D21" s="110">
        <f t="shared" si="0"/>
        <v>21</v>
      </c>
      <c r="E21" s="119">
        <v>2</v>
      </c>
      <c r="F21" s="110">
        <f>IF(E21&lt;1,0,IF(E21&lt;2,50,IF(E21&lt;3,48,IF(E21&lt;4,46,IF(E21&lt;5,45,IF(E21&lt;6,44,IF(E21&lt;7,43,IF(E21&lt;8,42,IF(E21&lt;9,41,IF(E21&lt;10,40,IF(E21&lt;11,39,IF(E21&lt;12,38,IF(E21&lt;13,37,IF(E21&lt;14,36,IF(E21&lt;15,35,IF(E21&lt;16,34,IF(E21&lt;17,33,IF(E21&lt;18,32,IF(E21&lt;19,31,IF(E21&lt;20,30,IF(E21&lt;21,29,IF(E21&lt;22,28,IF(E21&lt;23,27,IF(E21&lt;24,26,IF(E21&lt;25,25,IF(E21&lt;26,24,IF(E21&lt;27,23,IF(E21&lt;28,22,IF(E21&lt;29,21,IF(E21&lt;30,20,IF(E21&lt;31,19,IF(E21&lt;32,18,IF(E21&lt;33,17,IF(E21&lt;34,16,IF(E21&lt;35,15,IF(E21&lt;36,14,IF(E21&lt;37,13,IF(E21&lt;38,12,IF(E21&lt;39,11,IF(E21&lt;40,10,IF(E21&lt;41,9,IF(E21&lt;42,8,IF(E21&lt;43,7,IF(E21&lt;44,6,IF(E21&lt;45,5,IF(E21&lt;46,4,IF(E21&lt;47,3,IF(E21&lt;48,2,IF(E21&lt;49,1,IF(E21&lt;50,0,))))))))))))))))))))))))))))))))))))))))))))))))))</f>
        <v>48</v>
      </c>
      <c r="G21" s="141">
        <v>14</v>
      </c>
      <c r="H21" s="112">
        <f t="shared" si="1"/>
        <v>35</v>
      </c>
      <c r="I21" s="141">
        <v>14</v>
      </c>
      <c r="J21" s="112">
        <f t="shared" si="2"/>
        <v>35</v>
      </c>
      <c r="K21" s="143">
        <v>12</v>
      </c>
      <c r="L21" s="114">
        <f t="shared" si="16"/>
        <v>37</v>
      </c>
      <c r="M21" s="143">
        <v>1</v>
      </c>
      <c r="N21" s="114">
        <f t="shared" ref="N21:N58" si="20">IF(M21&lt;1,0,IF(M21&lt;2,50,IF(M21&lt;3,48,IF(M21&lt;4,46,IF(M21&lt;5,45,IF(M21&lt;6,44,IF(M21&lt;7,43,IF(M21&lt;8,42,IF(M21&lt;9,41,IF(M21&lt;10,40,IF(M21&lt;11,39,IF(M21&lt;12,38,IF(M21&lt;13,37,IF(M21&lt;14,36,IF(M21&lt;15,35,IF(M21&lt;16,34,IF(M21&lt;17,33,IF(M21&lt;18,32,IF(M21&lt;19,31,IF(M21&lt;20,30,IF(M21&lt;21,29,IF(M21&lt;22,28,IF(M21&lt;23,27,IF(M21&lt;24,26,IF(M21&lt;25,25,IF(M21&lt;26,24,IF(M21&lt;27,23,IF(M21&lt;28,22,IF(M21&lt;29,21,IF(M21&lt;30,20,IF(M21&lt;31,19,IF(M21&lt;32,18,IF(M21&lt;33,17,IF(M21&lt;34,16,IF(M21&lt;35,15,IF(M21&lt;36,14,IF(M21&lt;37,13,IF(M21&lt;38,12,IF(M21&lt;39,11,IF(M21&lt;40,10,IF(M21&lt;41,9,IF(M21&lt;42,8,IF(M21&lt;43,7,IF(M21&lt;44,6,IF(M21&lt;45,5,IF(M21&lt;46,4,IF(M21&lt;47,3,IF(M21&lt;48,2,IF(M21&lt;49,1,IF(M21&lt;50,0,))))))))))))))))))))))))))))))))))))))))))))))))))</f>
        <v>50</v>
      </c>
      <c r="O21" s="173"/>
      <c r="P21" s="116">
        <f t="shared" si="18"/>
        <v>0</v>
      </c>
      <c r="Q21" s="173"/>
      <c r="R21" s="116">
        <f t="shared" si="4"/>
        <v>0</v>
      </c>
      <c r="S21" s="142">
        <v>7</v>
      </c>
      <c r="T21" s="118">
        <f t="shared" si="5"/>
        <v>42</v>
      </c>
      <c r="U21" s="142">
        <v>28</v>
      </c>
      <c r="V21" s="118">
        <f t="shared" si="19"/>
        <v>21</v>
      </c>
      <c r="W21" s="119">
        <v>24</v>
      </c>
      <c r="X21" s="110">
        <f t="shared" si="6"/>
        <v>25</v>
      </c>
      <c r="Y21" s="119">
        <v>30</v>
      </c>
      <c r="Z21" s="110">
        <f t="shared" si="7"/>
        <v>19</v>
      </c>
      <c r="AA21" s="147"/>
      <c r="AB21" s="112">
        <f t="shared" si="8"/>
        <v>0</v>
      </c>
      <c r="AC21" s="147"/>
      <c r="AD21" s="112">
        <f t="shared" si="9"/>
        <v>0</v>
      </c>
      <c r="AE21" s="148">
        <v>10</v>
      </c>
      <c r="AF21" s="114">
        <f t="shared" si="10"/>
        <v>39</v>
      </c>
      <c r="AG21" s="182" t="s">
        <v>502</v>
      </c>
      <c r="AH21" s="114">
        <v>41.5</v>
      </c>
      <c r="AI21" s="150" t="s">
        <v>505</v>
      </c>
      <c r="AJ21" s="116">
        <v>34</v>
      </c>
      <c r="AK21" s="150">
        <v>1</v>
      </c>
      <c r="AL21" s="116">
        <f t="shared" si="12"/>
        <v>50</v>
      </c>
      <c r="AM21" s="51">
        <f t="shared" si="13"/>
        <v>497.5</v>
      </c>
      <c r="AN21" s="139">
        <f t="shared" si="14"/>
        <v>497.5</v>
      </c>
      <c r="AO21" s="140">
        <f t="shared" si="15"/>
        <v>11</v>
      </c>
      <c r="AP21" s="145">
        <v>48</v>
      </c>
    </row>
    <row r="22" spans="1:42" ht="21" customHeight="1" x14ac:dyDescent="0.25">
      <c r="A22" s="45">
        <v>35</v>
      </c>
      <c r="B22" s="145">
        <v>49</v>
      </c>
      <c r="C22" s="144">
        <v>29</v>
      </c>
      <c r="D22" s="110">
        <f t="shared" si="0"/>
        <v>20</v>
      </c>
      <c r="E22" s="119" t="s">
        <v>487</v>
      </c>
      <c r="F22" s="110">
        <v>8.5</v>
      </c>
      <c r="G22" s="141">
        <v>17</v>
      </c>
      <c r="H22" s="112">
        <f t="shared" si="1"/>
        <v>32</v>
      </c>
      <c r="I22" s="141">
        <v>19</v>
      </c>
      <c r="J22" s="112">
        <f t="shared" si="2"/>
        <v>30</v>
      </c>
      <c r="K22" s="143">
        <v>7</v>
      </c>
      <c r="L22" s="114">
        <f t="shared" si="16"/>
        <v>42</v>
      </c>
      <c r="M22" s="143">
        <v>23</v>
      </c>
      <c r="N22" s="114">
        <f t="shared" si="20"/>
        <v>26</v>
      </c>
      <c r="O22" s="176">
        <v>16</v>
      </c>
      <c r="P22" s="116">
        <f t="shared" si="18"/>
        <v>33</v>
      </c>
      <c r="Q22" s="173">
        <v>8</v>
      </c>
      <c r="R22" s="116">
        <f t="shared" si="4"/>
        <v>41</v>
      </c>
      <c r="S22" s="142">
        <v>18</v>
      </c>
      <c r="T22" s="118">
        <f t="shared" si="5"/>
        <v>31</v>
      </c>
      <c r="U22" s="142">
        <v>15</v>
      </c>
      <c r="V22" s="118">
        <f t="shared" si="19"/>
        <v>34</v>
      </c>
      <c r="W22" s="119">
        <v>22</v>
      </c>
      <c r="X22" s="110">
        <f t="shared" si="6"/>
        <v>27</v>
      </c>
      <c r="Y22" s="119">
        <v>14</v>
      </c>
      <c r="Z22" s="110">
        <f t="shared" si="7"/>
        <v>35</v>
      </c>
      <c r="AA22" s="147"/>
      <c r="AB22" s="112">
        <f t="shared" si="8"/>
        <v>0</v>
      </c>
      <c r="AC22" s="147"/>
      <c r="AD22" s="112">
        <f t="shared" si="9"/>
        <v>0</v>
      </c>
      <c r="AE22" s="148">
        <v>1</v>
      </c>
      <c r="AF22" s="114">
        <f t="shared" si="10"/>
        <v>50</v>
      </c>
      <c r="AG22" s="148">
        <v>19</v>
      </c>
      <c r="AH22" s="114">
        <f t="shared" ref="AH22:AH38" si="21">IF(AG22&lt;1,0,IF(AG22&lt;2,50,IF(AG22&lt;3,48,IF(AG22&lt;4,46,IF(AG22&lt;5,45,IF(AG22&lt;6,44,IF(AG22&lt;7,43,IF(AG22&lt;8,42,IF(AG22&lt;9,41,IF(AG22&lt;10,40,IF(AG22&lt;11,39,IF(AG22&lt;12,38,IF(AG22&lt;13,37,IF(AG22&lt;14,36,IF(AG22&lt;15,35,IF(AG22&lt;16,34,IF(AG22&lt;17,33,IF(AG22&lt;18,32,IF(AG22&lt;19,31,IF(AG22&lt;20,30,IF(AG22&lt;21,29,IF(AG22&lt;22,28,IF(AG22&lt;23,27,IF(AG22&lt;24,26,IF(AG22&lt;25,25,IF(AG22&lt;26,24,IF(AG22&lt;27,23,IF(AG22&lt;28,22,IF(AG22&lt;29,21,IF(AG22&lt;30,20,IF(AG22&lt;31,19,IF(AG22&lt;32,18,IF(AG22&lt;33,17,IF(AG22&lt;34,16,IF(AG22&lt;35,15,IF(AG22&lt;36,14,IF(AG22&lt;37,13,IF(AG22&lt;38,12,IF(AG22&lt;39,11,IF(AG22&lt;40,10,IF(AG22&lt;41,9,IF(AG22&lt;42,8,IF(AG22&lt;43,7,IF(AG22&lt;44,6,IF(AG22&lt;45,5,IF(AG22&lt;46,4,IF(AG22&lt;47,3,IF(AG22&lt;48,2,IF(AG22&lt;49,1,IF(AG22&lt;50,0,))))))))))))))))))))))))))))))))))))))))))))))))))</f>
        <v>30</v>
      </c>
      <c r="AI22" s="150">
        <v>22</v>
      </c>
      <c r="AJ22" s="116">
        <f t="shared" ref="AJ22:AJ31" si="22">IF(AI22&lt;1,0,IF(AI22&lt;2,50,IF(AI22&lt;3,48,IF(AI22&lt;4,46,IF(AI22&lt;5,45,IF(AI22&lt;6,44,IF(AI22&lt;7,43,IF(AI22&lt;8,42,IF(AI22&lt;9,41,IF(AI22&lt;10,40,IF(AI22&lt;11,39,IF(AI22&lt;12,38,IF(AI22&lt;13,37,IF(AI22&lt;14,36,IF(AI22&lt;15,35,IF(AI22&lt;16,34,IF(AI22&lt;17,33,IF(AI22&lt;18,32,IF(AI22&lt;19,31,IF(AI22&lt;20,30,IF(AI22&lt;21,29,IF(AI22&lt;22,28,IF(AI22&lt;23,27,IF(AI22&lt;24,26,IF(AI22&lt;25,25,IF(AI22&lt;26,24,IF(AI22&lt;27,23,IF(AI22&lt;28,22,IF(AI22&lt;29,21,IF(AI22&lt;30,20,IF(AI22&lt;31,19,IF(AI22&lt;32,18,IF(AI22&lt;33,17,IF(AI22&lt;34,16,IF(AI22&lt;35,15,IF(AI22&lt;36,14,IF(AI22&lt;37,13,IF(AI22&lt;38,12,IF(AI22&lt;39,11,IF(AI22&lt;40,10,IF(AI22&lt;41,9,IF(AI22&lt;42,8,IF(AI22&lt;43,7,IF(AI22&lt;44,6,IF(AI22&lt;45,5,IF(AI22&lt;46,4,IF(AI22&lt;47,3,IF(AI22&lt;48,2,IF(AI22&lt;49,1,IF(AI22&lt;50,0,))))))))))))))))))))))))))))))))))))))))))))))))))</f>
        <v>27</v>
      </c>
      <c r="AK22" s="150">
        <v>19</v>
      </c>
      <c r="AL22" s="116">
        <f t="shared" si="12"/>
        <v>30</v>
      </c>
      <c r="AM22" s="51">
        <f t="shared" si="13"/>
        <v>496.5</v>
      </c>
      <c r="AN22" s="139">
        <f t="shared" si="14"/>
        <v>496.5</v>
      </c>
      <c r="AO22" s="140">
        <f t="shared" si="15"/>
        <v>12</v>
      </c>
      <c r="AP22" s="145">
        <v>49</v>
      </c>
    </row>
    <row r="23" spans="1:42" ht="21" customHeight="1" x14ac:dyDescent="0.25">
      <c r="A23" s="45">
        <v>21</v>
      </c>
      <c r="B23" s="145">
        <v>32</v>
      </c>
      <c r="C23" s="144">
        <v>23</v>
      </c>
      <c r="D23" s="110">
        <f t="shared" si="0"/>
        <v>26</v>
      </c>
      <c r="E23" s="119" t="s">
        <v>492</v>
      </c>
      <c r="F23" s="110">
        <v>31.5</v>
      </c>
      <c r="G23" s="141">
        <v>24</v>
      </c>
      <c r="H23" s="112">
        <f t="shared" si="1"/>
        <v>25</v>
      </c>
      <c r="I23" s="141">
        <v>18</v>
      </c>
      <c r="J23" s="112">
        <f t="shared" si="2"/>
        <v>31</v>
      </c>
      <c r="K23" s="143">
        <v>1</v>
      </c>
      <c r="L23" s="114">
        <f t="shared" si="16"/>
        <v>50</v>
      </c>
      <c r="M23" s="143">
        <v>12</v>
      </c>
      <c r="N23" s="114">
        <f t="shared" si="20"/>
        <v>37</v>
      </c>
      <c r="O23" s="173"/>
      <c r="P23" s="116">
        <f t="shared" si="18"/>
        <v>0</v>
      </c>
      <c r="Q23" s="173"/>
      <c r="R23" s="116">
        <f t="shared" si="4"/>
        <v>0</v>
      </c>
      <c r="S23" s="142">
        <v>3</v>
      </c>
      <c r="T23" s="118">
        <f t="shared" si="5"/>
        <v>46</v>
      </c>
      <c r="U23" s="142">
        <v>26</v>
      </c>
      <c r="V23" s="118">
        <f t="shared" si="19"/>
        <v>23</v>
      </c>
      <c r="W23" s="119">
        <v>14</v>
      </c>
      <c r="X23" s="110">
        <f t="shared" si="6"/>
        <v>35</v>
      </c>
      <c r="Y23" s="119">
        <v>4</v>
      </c>
      <c r="Z23" s="110">
        <f t="shared" si="7"/>
        <v>45</v>
      </c>
      <c r="AA23" s="147"/>
      <c r="AB23" s="112">
        <f t="shared" si="8"/>
        <v>0</v>
      </c>
      <c r="AC23" s="147"/>
      <c r="AD23" s="112">
        <f t="shared" si="9"/>
        <v>0</v>
      </c>
      <c r="AE23" s="148">
        <v>7</v>
      </c>
      <c r="AF23" s="114">
        <f t="shared" si="10"/>
        <v>42</v>
      </c>
      <c r="AG23" s="148">
        <v>11</v>
      </c>
      <c r="AH23" s="114">
        <f t="shared" si="21"/>
        <v>38</v>
      </c>
      <c r="AI23" s="150">
        <v>4</v>
      </c>
      <c r="AJ23" s="116">
        <f t="shared" si="22"/>
        <v>45</v>
      </c>
      <c r="AK23" s="150">
        <v>29</v>
      </c>
      <c r="AL23" s="116">
        <f t="shared" si="12"/>
        <v>20</v>
      </c>
      <c r="AM23" s="51">
        <f t="shared" si="13"/>
        <v>494.5</v>
      </c>
      <c r="AN23" s="139">
        <f t="shared" si="14"/>
        <v>494.5</v>
      </c>
      <c r="AO23" s="140">
        <f t="shared" si="15"/>
        <v>13</v>
      </c>
      <c r="AP23" s="145">
        <v>32</v>
      </c>
    </row>
    <row r="24" spans="1:42" ht="21" customHeight="1" x14ac:dyDescent="0.25">
      <c r="A24" s="45">
        <v>20</v>
      </c>
      <c r="B24" s="145">
        <v>31</v>
      </c>
      <c r="C24" s="144">
        <v>4</v>
      </c>
      <c r="D24" s="110">
        <f t="shared" si="0"/>
        <v>45</v>
      </c>
      <c r="E24" s="177">
        <v>14</v>
      </c>
      <c r="F24" s="110">
        <f>IF(E24&lt;1,0,IF(E24&lt;2,50,IF(E24&lt;3,48,IF(E24&lt;4,46,IF(E24&lt;5,45,IF(E24&lt;6,44,IF(E24&lt;7,43,IF(E24&lt;8,42,IF(E24&lt;9,41,IF(E24&lt;10,40,IF(E24&lt;11,39,IF(E24&lt;12,38,IF(E24&lt;13,37,IF(E24&lt;14,36,IF(E24&lt;15,35,IF(E24&lt;16,34,IF(E24&lt;17,33,IF(E24&lt;18,32,IF(E24&lt;19,31,IF(E24&lt;20,30,IF(E24&lt;21,29,IF(E24&lt;22,28,IF(E24&lt;23,27,IF(E24&lt;24,26,IF(E24&lt;25,25,IF(E24&lt;26,24,IF(E24&lt;27,23,IF(E24&lt;28,22,IF(E24&lt;29,21,IF(E24&lt;30,20,IF(E24&lt;31,19,IF(E24&lt;32,18,IF(E24&lt;33,17,IF(E24&lt;34,16,IF(E24&lt;35,15,IF(E24&lt;36,14,IF(E24&lt;37,13,IF(E24&lt;38,12,IF(E24&lt;39,11,IF(E24&lt;40,10,IF(E24&lt;41,9,IF(E24&lt;42,8,IF(E24&lt;43,7,IF(E24&lt;44,6,IF(E24&lt;45,5,IF(E24&lt;46,4,IF(E24&lt;47,3,IF(E24&lt;48,2,IF(E24&lt;49,1,IF(E24&lt;50,0,))))))))))))))))))))))))))))))))))))))))))))))))))</f>
        <v>35</v>
      </c>
      <c r="G24" s="141">
        <v>18</v>
      </c>
      <c r="H24" s="112">
        <f t="shared" si="1"/>
        <v>31</v>
      </c>
      <c r="I24" s="141">
        <v>4</v>
      </c>
      <c r="J24" s="112">
        <f t="shared" si="2"/>
        <v>45</v>
      </c>
      <c r="K24" s="143">
        <v>5</v>
      </c>
      <c r="L24" s="114">
        <f t="shared" si="16"/>
        <v>44</v>
      </c>
      <c r="M24" s="143">
        <v>3</v>
      </c>
      <c r="N24" s="114">
        <f t="shared" si="20"/>
        <v>46</v>
      </c>
      <c r="O24" s="176"/>
      <c r="P24" s="116">
        <f t="shared" si="18"/>
        <v>0</v>
      </c>
      <c r="Q24" s="173"/>
      <c r="R24" s="116">
        <f t="shared" si="4"/>
        <v>0</v>
      </c>
      <c r="S24" s="142" t="s">
        <v>498</v>
      </c>
      <c r="T24" s="118">
        <v>35.5</v>
      </c>
      <c r="U24" s="142">
        <v>18</v>
      </c>
      <c r="V24" s="118">
        <f t="shared" si="19"/>
        <v>31</v>
      </c>
      <c r="W24" s="119">
        <v>6</v>
      </c>
      <c r="X24" s="110">
        <f t="shared" si="6"/>
        <v>43</v>
      </c>
      <c r="Y24" s="119">
        <v>15</v>
      </c>
      <c r="Z24" s="110">
        <f t="shared" si="7"/>
        <v>34</v>
      </c>
      <c r="AA24" s="147"/>
      <c r="AB24" s="112">
        <f t="shared" si="8"/>
        <v>0</v>
      </c>
      <c r="AC24" s="147"/>
      <c r="AD24" s="112">
        <f t="shared" si="9"/>
        <v>0</v>
      </c>
      <c r="AE24" s="148">
        <v>8</v>
      </c>
      <c r="AF24" s="114">
        <f t="shared" si="10"/>
        <v>41</v>
      </c>
      <c r="AG24" s="148">
        <v>2</v>
      </c>
      <c r="AH24" s="114">
        <f t="shared" si="21"/>
        <v>48</v>
      </c>
      <c r="AI24" s="150">
        <v>38</v>
      </c>
      <c r="AJ24" s="116">
        <f t="shared" si="22"/>
        <v>11</v>
      </c>
      <c r="AK24" s="150"/>
      <c r="AL24" s="116">
        <f t="shared" si="12"/>
        <v>0</v>
      </c>
      <c r="AM24" s="51">
        <f t="shared" si="13"/>
        <v>489.5</v>
      </c>
      <c r="AN24" s="139">
        <f t="shared" si="14"/>
        <v>489.5</v>
      </c>
      <c r="AO24" s="140">
        <f t="shared" si="15"/>
        <v>14</v>
      </c>
      <c r="AP24" s="145">
        <v>31</v>
      </c>
    </row>
    <row r="25" spans="1:42" ht="21" customHeight="1" x14ac:dyDescent="0.25">
      <c r="A25" s="45">
        <v>47</v>
      </c>
      <c r="B25" s="146" t="s">
        <v>451</v>
      </c>
      <c r="C25" s="144">
        <v>9</v>
      </c>
      <c r="D25" s="110">
        <f t="shared" si="0"/>
        <v>40</v>
      </c>
      <c r="E25" s="119">
        <v>15</v>
      </c>
      <c r="F25" s="110">
        <f>IF(E25&lt;1,0,IF(E25&lt;2,50,IF(E25&lt;3,48,IF(E25&lt;4,46,IF(E25&lt;5,45,IF(E25&lt;6,44,IF(E25&lt;7,43,IF(E25&lt;8,42,IF(E25&lt;9,41,IF(E25&lt;10,40,IF(E25&lt;11,39,IF(E25&lt;12,38,IF(E25&lt;13,37,IF(E25&lt;14,36,IF(E25&lt;15,35,IF(E25&lt;16,34,IF(E25&lt;17,33,IF(E25&lt;18,32,IF(E25&lt;19,31,IF(E25&lt;20,30,IF(E25&lt;21,29,IF(E25&lt;22,28,IF(E25&lt;23,27,IF(E25&lt;24,26,IF(E25&lt;25,25,IF(E25&lt;26,24,IF(E25&lt;27,23,IF(E25&lt;28,22,IF(E25&lt;29,21,IF(E25&lt;30,20,IF(E25&lt;31,19,IF(E25&lt;32,18,IF(E25&lt;33,17,IF(E25&lt;34,16,IF(E25&lt;35,15,IF(E25&lt;36,14,IF(E25&lt;37,13,IF(E25&lt;38,12,IF(E25&lt;39,11,IF(E25&lt;40,10,IF(E25&lt;41,9,IF(E25&lt;42,8,IF(E25&lt;43,7,IF(E25&lt;44,6,IF(E25&lt;45,5,IF(E25&lt;46,4,IF(E25&lt;47,3,IF(E25&lt;48,2,IF(E25&lt;49,1,IF(E25&lt;50,0,))))))))))))))))))))))))))))))))))))))))))))))))))</f>
        <v>34</v>
      </c>
      <c r="G25" s="141">
        <v>12</v>
      </c>
      <c r="H25" s="112">
        <f t="shared" si="1"/>
        <v>37</v>
      </c>
      <c r="I25" s="141">
        <v>20</v>
      </c>
      <c r="J25" s="112">
        <f t="shared" si="2"/>
        <v>29</v>
      </c>
      <c r="K25" s="143"/>
      <c r="L25" s="114">
        <f t="shared" si="16"/>
        <v>0</v>
      </c>
      <c r="M25" s="143"/>
      <c r="N25" s="114">
        <f t="shared" si="20"/>
        <v>0</v>
      </c>
      <c r="O25" s="173">
        <v>15</v>
      </c>
      <c r="P25" s="116">
        <f t="shared" si="18"/>
        <v>34</v>
      </c>
      <c r="Q25" s="173">
        <v>5</v>
      </c>
      <c r="R25" s="116">
        <f t="shared" si="4"/>
        <v>44</v>
      </c>
      <c r="S25" s="142">
        <v>4</v>
      </c>
      <c r="T25" s="118">
        <f>IF(S25&lt;1,0,IF(S25&lt;2,50,IF(S25&lt;3,48,IF(S25&lt;4,46,IF(S25&lt;5,45,IF(S25&lt;6,44,IF(S25&lt;7,43,IF(S25&lt;8,42,IF(S25&lt;9,41,IF(S25&lt;10,40,IF(S25&lt;11,39,IF(S25&lt;12,38,IF(S25&lt;13,37,IF(S25&lt;14,36,IF(S25&lt;15,35,IF(S25&lt;16,34,IF(S25&lt;17,33,IF(S25&lt;18,32,IF(S25&lt;19,31,IF(S25&lt;20,30,IF(S25&lt;21,29,IF(S25&lt;22,28,IF(S25&lt;23,27,IF(S25&lt;24,26,IF(S25&lt;25,25,IF(S25&lt;26,24,IF(S25&lt;27,23,IF(S25&lt;28,22,IF(S25&lt;29,21,IF(S25&lt;30,20,IF(S25&lt;31,19,IF(S25&lt;32,18,IF(S25&lt;33,17,IF(S25&lt;34,16,IF(S25&lt;35,15,IF(S25&lt;36,14,IF(S25&lt;37,13,IF(S25&lt;38,12,IF(S25&lt;39,11,IF(S25&lt;40,10,IF(S25&lt;41,9,IF(S25&lt;42,8,IF(S25&lt;43,7,IF(S25&lt;44,6,IF(S25&lt;45,5,IF(S25&lt;46,4,IF(S25&lt;47,3,IF(S25&lt;48,2,IF(S25&lt;49,1,IF(S25&lt;50,0,))))))))))))))))))))))))))))))))))))))))))))))))))</f>
        <v>45</v>
      </c>
      <c r="U25" s="142">
        <v>40</v>
      </c>
      <c r="V25" s="118">
        <f t="shared" si="19"/>
        <v>9</v>
      </c>
      <c r="W25" s="119">
        <v>11</v>
      </c>
      <c r="X25" s="110">
        <f t="shared" si="6"/>
        <v>38</v>
      </c>
      <c r="Y25" s="119">
        <v>9</v>
      </c>
      <c r="Z25" s="110">
        <f t="shared" si="7"/>
        <v>40</v>
      </c>
      <c r="AA25" s="147">
        <v>1</v>
      </c>
      <c r="AB25" s="112">
        <f t="shared" si="8"/>
        <v>50</v>
      </c>
      <c r="AC25" s="147">
        <v>1</v>
      </c>
      <c r="AD25" s="112">
        <f t="shared" si="9"/>
        <v>50</v>
      </c>
      <c r="AE25" s="148"/>
      <c r="AF25" s="114">
        <f t="shared" si="10"/>
        <v>0</v>
      </c>
      <c r="AG25" s="148"/>
      <c r="AH25" s="114">
        <f t="shared" si="21"/>
        <v>0</v>
      </c>
      <c r="AI25" s="150">
        <v>29</v>
      </c>
      <c r="AJ25" s="116">
        <f t="shared" si="22"/>
        <v>20</v>
      </c>
      <c r="AK25" s="150">
        <v>35</v>
      </c>
      <c r="AL25" s="116">
        <f t="shared" si="12"/>
        <v>14</v>
      </c>
      <c r="AM25" s="51">
        <f t="shared" si="13"/>
        <v>484</v>
      </c>
      <c r="AN25" s="139">
        <f t="shared" si="14"/>
        <v>484</v>
      </c>
      <c r="AO25" s="140">
        <f t="shared" si="15"/>
        <v>15</v>
      </c>
      <c r="AP25" s="146" t="s">
        <v>451</v>
      </c>
    </row>
    <row r="26" spans="1:42" ht="21" customHeight="1" x14ac:dyDescent="0.25">
      <c r="A26" s="45">
        <v>1</v>
      </c>
      <c r="B26" s="145">
        <v>5</v>
      </c>
      <c r="C26" s="144">
        <v>8</v>
      </c>
      <c r="D26" s="110">
        <f t="shared" si="0"/>
        <v>41</v>
      </c>
      <c r="E26" s="119">
        <v>28</v>
      </c>
      <c r="F26" s="110">
        <f>IF(E26&lt;1,0,IF(E26&lt;2,50,IF(E26&lt;3,48,IF(E26&lt;4,46,IF(E26&lt;5,45,IF(E26&lt;6,44,IF(E26&lt;7,43,IF(E26&lt;8,42,IF(E26&lt;9,41,IF(E26&lt;10,40,IF(E26&lt;11,39,IF(E26&lt;12,38,IF(E26&lt;13,37,IF(E26&lt;14,36,IF(E26&lt;15,35,IF(E26&lt;16,34,IF(E26&lt;17,33,IF(E26&lt;18,32,IF(E26&lt;19,31,IF(E26&lt;20,30,IF(E26&lt;21,29,IF(E26&lt;22,28,IF(E26&lt;23,27,IF(E26&lt;24,26,IF(E26&lt;25,25,IF(E26&lt;26,24,IF(E26&lt;27,23,IF(E26&lt;28,22,IF(E26&lt;29,21,IF(E26&lt;30,20,IF(E26&lt;31,19,IF(E26&lt;32,18,IF(E26&lt;33,17,IF(E26&lt;34,16,IF(E26&lt;35,15,IF(E26&lt;36,14,IF(E26&lt;37,13,IF(E26&lt;38,12,IF(E26&lt;39,11,IF(E26&lt;40,10,IF(E26&lt;41,9,IF(E26&lt;42,8,IF(E26&lt;43,7,IF(E26&lt;44,6,IF(E26&lt;45,5,IF(E26&lt;46,4,IF(E26&lt;47,3,IF(E26&lt;48,2,IF(E26&lt;49,1,IF(E26&lt;50,0,))))))))))))))))))))))))))))))))))))))))))))))))))</f>
        <v>21</v>
      </c>
      <c r="G26" s="141">
        <v>33</v>
      </c>
      <c r="H26" s="112">
        <f t="shared" si="1"/>
        <v>16</v>
      </c>
      <c r="I26" s="141">
        <v>32</v>
      </c>
      <c r="J26" s="112">
        <f t="shared" si="2"/>
        <v>17</v>
      </c>
      <c r="K26" s="143">
        <v>27</v>
      </c>
      <c r="L26" s="114">
        <f t="shared" si="16"/>
        <v>22</v>
      </c>
      <c r="M26" s="143">
        <v>21</v>
      </c>
      <c r="N26" s="114">
        <f t="shared" si="20"/>
        <v>28</v>
      </c>
      <c r="O26" s="173">
        <v>11</v>
      </c>
      <c r="P26" s="116">
        <f t="shared" si="18"/>
        <v>38</v>
      </c>
      <c r="Q26" s="173">
        <v>13</v>
      </c>
      <c r="R26" s="116">
        <f t="shared" si="4"/>
        <v>36</v>
      </c>
      <c r="S26" s="142" t="s">
        <v>498</v>
      </c>
      <c r="T26" s="118">
        <v>35.5</v>
      </c>
      <c r="U26" s="142">
        <v>24</v>
      </c>
      <c r="V26" s="118">
        <f t="shared" si="19"/>
        <v>25</v>
      </c>
      <c r="W26" s="119">
        <v>27</v>
      </c>
      <c r="X26" s="110">
        <f t="shared" si="6"/>
        <v>22</v>
      </c>
      <c r="Y26" s="119">
        <v>24</v>
      </c>
      <c r="Z26" s="110">
        <f t="shared" si="7"/>
        <v>25</v>
      </c>
      <c r="AA26" s="147"/>
      <c r="AB26" s="112">
        <f t="shared" si="8"/>
        <v>0</v>
      </c>
      <c r="AC26" s="147"/>
      <c r="AD26" s="112">
        <f t="shared" si="9"/>
        <v>0</v>
      </c>
      <c r="AE26" s="148" t="s">
        <v>501</v>
      </c>
      <c r="AF26" s="114">
        <v>27.5</v>
      </c>
      <c r="AG26" s="148">
        <v>15</v>
      </c>
      <c r="AH26" s="114">
        <f t="shared" si="21"/>
        <v>34</v>
      </c>
      <c r="AI26" s="150">
        <v>25</v>
      </c>
      <c r="AJ26" s="116">
        <f t="shared" si="22"/>
        <v>24</v>
      </c>
      <c r="AK26" s="150">
        <v>17</v>
      </c>
      <c r="AL26" s="116">
        <f t="shared" si="12"/>
        <v>32</v>
      </c>
      <c r="AM26" s="51">
        <f t="shared" si="13"/>
        <v>444</v>
      </c>
      <c r="AN26" s="139">
        <f t="shared" si="14"/>
        <v>444</v>
      </c>
      <c r="AO26" s="140">
        <f t="shared" si="15"/>
        <v>16</v>
      </c>
      <c r="AP26" s="145">
        <v>5</v>
      </c>
    </row>
    <row r="27" spans="1:42" ht="21" customHeight="1" x14ac:dyDescent="0.25">
      <c r="A27" s="45">
        <v>31</v>
      </c>
      <c r="B27" s="145">
        <v>45</v>
      </c>
      <c r="C27" s="144" t="s">
        <v>485</v>
      </c>
      <c r="D27" s="110">
        <v>29.5</v>
      </c>
      <c r="E27" s="119" t="s">
        <v>491</v>
      </c>
      <c r="F27" s="110">
        <v>28.5</v>
      </c>
      <c r="G27" s="141">
        <v>10</v>
      </c>
      <c r="H27" s="112">
        <f t="shared" si="1"/>
        <v>39</v>
      </c>
      <c r="I27" s="141">
        <v>5</v>
      </c>
      <c r="J27" s="112">
        <f t="shared" si="2"/>
        <v>44</v>
      </c>
      <c r="K27" s="143">
        <v>19</v>
      </c>
      <c r="L27" s="114">
        <f t="shared" si="16"/>
        <v>30</v>
      </c>
      <c r="M27" s="143">
        <v>29</v>
      </c>
      <c r="N27" s="114">
        <f t="shared" si="20"/>
        <v>20</v>
      </c>
      <c r="O27" s="173"/>
      <c r="P27" s="116">
        <f t="shared" si="18"/>
        <v>0</v>
      </c>
      <c r="Q27" s="173"/>
      <c r="R27" s="116">
        <f t="shared" si="4"/>
        <v>0</v>
      </c>
      <c r="S27" s="142">
        <v>9</v>
      </c>
      <c r="T27" s="118">
        <f>IF(S27&lt;1,0,IF(S27&lt;2,50,IF(S27&lt;3,48,IF(S27&lt;4,46,IF(S27&lt;5,45,IF(S27&lt;6,44,IF(S27&lt;7,43,IF(S27&lt;8,42,IF(S27&lt;9,41,IF(S27&lt;10,40,IF(S27&lt;11,39,IF(S27&lt;12,38,IF(S27&lt;13,37,IF(S27&lt;14,36,IF(S27&lt;15,35,IF(S27&lt;16,34,IF(S27&lt;17,33,IF(S27&lt;18,32,IF(S27&lt;19,31,IF(S27&lt;20,30,IF(S27&lt;21,29,IF(S27&lt;22,28,IF(S27&lt;23,27,IF(S27&lt;24,26,IF(S27&lt;25,25,IF(S27&lt;26,24,IF(S27&lt;27,23,IF(S27&lt;28,22,IF(S27&lt;29,21,IF(S27&lt;30,20,IF(S27&lt;31,19,IF(S27&lt;32,18,IF(S27&lt;33,17,IF(S27&lt;34,16,IF(S27&lt;35,15,IF(S27&lt;36,14,IF(S27&lt;37,13,IF(S27&lt;38,12,IF(S27&lt;39,11,IF(S27&lt;40,10,IF(S27&lt;41,9,IF(S27&lt;42,8,IF(S27&lt;43,7,IF(S27&lt;44,6,IF(S27&lt;45,5,IF(S27&lt;46,4,IF(S27&lt;47,3,IF(S27&lt;48,2,IF(S27&lt;49,1,IF(S27&lt;50,0,))))))))))))))))))))))))))))))))))))))))))))))))))</f>
        <v>40</v>
      </c>
      <c r="U27" s="181" t="s">
        <v>500</v>
      </c>
      <c r="V27" s="118">
        <v>38.5</v>
      </c>
      <c r="W27" s="119">
        <v>2</v>
      </c>
      <c r="X27" s="110">
        <f t="shared" si="6"/>
        <v>48</v>
      </c>
      <c r="Y27" s="119">
        <v>28</v>
      </c>
      <c r="Z27" s="110">
        <f t="shared" si="7"/>
        <v>21</v>
      </c>
      <c r="AA27" s="147"/>
      <c r="AB27" s="112">
        <f t="shared" si="8"/>
        <v>0</v>
      </c>
      <c r="AC27" s="147"/>
      <c r="AD27" s="112">
        <f t="shared" si="9"/>
        <v>0</v>
      </c>
      <c r="AE27" s="148">
        <v>20</v>
      </c>
      <c r="AF27" s="114">
        <f t="shared" ref="AF27:AF54" si="23">IF(AE27&lt;1,0,IF(AE27&lt;2,50,IF(AE27&lt;3,48,IF(AE27&lt;4,46,IF(AE27&lt;5,45,IF(AE27&lt;6,44,IF(AE27&lt;7,43,IF(AE27&lt;8,42,IF(AE27&lt;9,41,IF(AE27&lt;10,40,IF(AE27&lt;11,39,IF(AE27&lt;12,38,IF(AE27&lt;13,37,IF(AE27&lt;14,36,IF(AE27&lt;15,35,IF(AE27&lt;16,34,IF(AE27&lt;17,33,IF(AE27&lt;18,32,IF(AE27&lt;19,31,IF(AE27&lt;20,30,IF(AE27&lt;21,29,IF(AE27&lt;22,28,IF(AE27&lt;23,27,IF(AE27&lt;24,26,IF(AE27&lt;25,25,IF(AE27&lt;26,24,IF(AE27&lt;27,23,IF(AE27&lt;28,22,IF(AE27&lt;29,21,IF(AE27&lt;30,20,IF(AE27&lt;31,19,IF(AE27&lt;32,18,IF(AE27&lt;33,17,IF(AE27&lt;34,16,IF(AE27&lt;35,15,IF(AE27&lt;36,14,IF(AE27&lt;37,13,IF(AE27&lt;38,12,IF(AE27&lt;39,11,IF(AE27&lt;40,10,IF(AE27&lt;41,9,IF(AE27&lt;42,8,IF(AE27&lt;43,7,IF(AE27&lt;44,6,IF(AE27&lt;45,5,IF(AE27&lt;46,4,IF(AE27&lt;47,3,IF(AE27&lt;48,2,IF(AE27&lt;49,1,IF(AE27&lt;50,0,))))))))))))))))))))))))))))))))))))))))))))))))))</f>
        <v>29</v>
      </c>
      <c r="AG27" s="148">
        <v>29</v>
      </c>
      <c r="AH27" s="114">
        <f t="shared" si="21"/>
        <v>20</v>
      </c>
      <c r="AI27" s="150">
        <v>31</v>
      </c>
      <c r="AJ27" s="116">
        <f t="shared" si="22"/>
        <v>18</v>
      </c>
      <c r="AK27" s="150">
        <v>13</v>
      </c>
      <c r="AL27" s="116">
        <f t="shared" si="12"/>
        <v>36</v>
      </c>
      <c r="AM27" s="51">
        <f t="shared" si="13"/>
        <v>441.5</v>
      </c>
      <c r="AN27" s="139">
        <f t="shared" si="14"/>
        <v>441.5</v>
      </c>
      <c r="AO27" s="140">
        <f t="shared" si="15"/>
        <v>17</v>
      </c>
      <c r="AP27" s="145">
        <v>45</v>
      </c>
    </row>
    <row r="28" spans="1:42" ht="21" customHeight="1" x14ac:dyDescent="0.25">
      <c r="A28" s="45">
        <v>46</v>
      </c>
      <c r="B28" s="145">
        <v>75</v>
      </c>
      <c r="C28" s="144">
        <v>30</v>
      </c>
      <c r="D28" s="110">
        <f t="shared" ref="D28:D38" si="24">IF(C28&lt;1,0,IF(C28&lt;2,50,IF(C28&lt;3,48,IF(C28&lt;4,46,IF(C28&lt;5,45,IF(C28&lt;6,44,IF(C28&lt;7,43,IF(C28&lt;8,42,IF(C28&lt;9,41,IF(C28&lt;10,40,IF(C28&lt;11,39,IF(C28&lt;12,38,IF(C28&lt;13,37,IF(C28&lt;14,36,IF(C28&lt;15,35,IF(C28&lt;16,34,IF(C28&lt;17,33,IF(C28&lt;18,32,IF(C28&lt;19,31,IF(C28&lt;20,30,IF(C28&lt;21,29,IF(C28&lt;22,28,IF(C28&lt;23,27,IF(C28&lt;24,26,IF(C28&lt;25,25,IF(C28&lt;26,24,IF(C28&lt;27,23,IF(C28&lt;28,22,IF(C28&lt;29,21,IF(C28&lt;30,20,IF(C28&lt;31,19,IF(C28&lt;32,18,IF(C28&lt;33,17,IF(C28&lt;34,16,IF(C28&lt;35,15,IF(C28&lt;36,14,IF(C28&lt;37,13,IF(C28&lt;38,12,IF(C28&lt;39,11,IF(C28&lt;40,10,IF(C28&lt;41,9,IF(C28&lt;42,8,IF(C28&lt;43,7,IF(C28&lt;44,6,IF(C28&lt;45,5,IF(C28&lt;46,4,IF(C28&lt;47,3,IF(C28&lt;48,2,IF(C28&lt;49,1,IF(C28&lt;50,0,))))))))))))))))))))))))))))))))))))))))))))))))))</f>
        <v>19</v>
      </c>
      <c r="E28" s="119" t="s">
        <v>487</v>
      </c>
      <c r="F28" s="110">
        <v>8.5</v>
      </c>
      <c r="G28" s="141">
        <v>21</v>
      </c>
      <c r="H28" s="112">
        <f t="shared" si="1"/>
        <v>28</v>
      </c>
      <c r="I28" s="141">
        <v>30</v>
      </c>
      <c r="J28" s="112">
        <f t="shared" si="2"/>
        <v>19</v>
      </c>
      <c r="K28" s="143">
        <v>14</v>
      </c>
      <c r="L28" s="114">
        <f t="shared" si="16"/>
        <v>35</v>
      </c>
      <c r="M28" s="143">
        <v>28</v>
      </c>
      <c r="N28" s="114">
        <f t="shared" si="20"/>
        <v>21</v>
      </c>
      <c r="O28" s="173">
        <v>18</v>
      </c>
      <c r="P28" s="116">
        <f t="shared" si="18"/>
        <v>31</v>
      </c>
      <c r="Q28" s="173"/>
      <c r="R28" s="116">
        <f t="shared" si="4"/>
        <v>0</v>
      </c>
      <c r="S28" s="142">
        <v>10</v>
      </c>
      <c r="T28" s="118">
        <f>IF(S28&lt;1,0,IF(S28&lt;2,50,IF(S28&lt;3,48,IF(S28&lt;4,46,IF(S28&lt;5,45,IF(S28&lt;6,44,IF(S28&lt;7,43,IF(S28&lt;8,42,IF(S28&lt;9,41,IF(S28&lt;10,40,IF(S28&lt;11,39,IF(S28&lt;12,38,IF(S28&lt;13,37,IF(S28&lt;14,36,IF(S28&lt;15,35,IF(S28&lt;16,34,IF(S28&lt;17,33,IF(S28&lt;18,32,IF(S28&lt;19,31,IF(S28&lt;20,30,IF(S28&lt;21,29,IF(S28&lt;22,28,IF(S28&lt;23,27,IF(S28&lt;24,26,IF(S28&lt;25,25,IF(S28&lt;26,24,IF(S28&lt;27,23,IF(S28&lt;28,22,IF(S28&lt;29,21,IF(S28&lt;30,20,IF(S28&lt;31,19,IF(S28&lt;32,18,IF(S28&lt;33,17,IF(S28&lt;34,16,IF(S28&lt;35,15,IF(S28&lt;36,14,IF(S28&lt;37,13,IF(S28&lt;38,12,IF(S28&lt;39,11,IF(S28&lt;40,10,IF(S28&lt;41,9,IF(S28&lt;42,8,IF(S28&lt;43,7,IF(S28&lt;44,6,IF(S28&lt;45,5,IF(S28&lt;46,4,IF(S28&lt;47,3,IF(S28&lt;48,2,IF(S28&lt;49,1,IF(S28&lt;50,0,))))))))))))))))))))))))))))))))))))))))))))))))))</f>
        <v>39</v>
      </c>
      <c r="U28" s="142">
        <v>25</v>
      </c>
      <c r="V28" s="118">
        <f t="shared" ref="V28:V42" si="25">IF(U28&lt;1,0,IF(U28&lt;2,50,IF(U28&lt;3,48,IF(U28&lt;4,46,IF(U28&lt;5,45,IF(U28&lt;6,44,IF(U28&lt;7,43,IF(U28&lt;8,42,IF(U28&lt;9,41,IF(U28&lt;10,40,IF(U28&lt;11,39,IF(U28&lt;12,38,IF(U28&lt;13,37,IF(U28&lt;14,36,IF(U28&lt;15,35,IF(U28&lt;16,34,IF(U28&lt;17,33,IF(U28&lt;18,32,IF(U28&lt;19,31,IF(U28&lt;20,30,IF(U28&lt;21,29,IF(U28&lt;22,28,IF(U28&lt;23,27,IF(U28&lt;24,26,IF(U28&lt;25,25,IF(U28&lt;26,24,IF(U28&lt;27,23,IF(U28&lt;28,22,IF(U28&lt;29,21,IF(U28&lt;30,20,IF(U28&lt;31,19,IF(U28&lt;32,18,IF(U28&lt;33,17,IF(U28&lt;34,16,IF(U28&lt;35,15,IF(U28&lt;36,14,IF(U28&lt;37,13,IF(U28&lt;38,12,IF(U28&lt;39,11,IF(U28&lt;40,10,IF(U28&lt;41,9,IF(U28&lt;42,8,IF(U28&lt;43,7,IF(U28&lt;44,6,IF(U28&lt;45,5,IF(U28&lt;46,4,IF(U28&lt;47,3,IF(U28&lt;48,2,IF(U28&lt;49,1,IF(U28&lt;50,0,))))))))))))))))))))))))))))))))))))))))))))))))))</f>
        <v>24</v>
      </c>
      <c r="W28" s="119">
        <v>5</v>
      </c>
      <c r="X28" s="110">
        <f t="shared" si="6"/>
        <v>44</v>
      </c>
      <c r="Y28" s="119">
        <v>23</v>
      </c>
      <c r="Z28" s="110">
        <f t="shared" si="7"/>
        <v>26</v>
      </c>
      <c r="AA28" s="147"/>
      <c r="AB28" s="112">
        <f t="shared" si="8"/>
        <v>0</v>
      </c>
      <c r="AC28" s="147">
        <v>5</v>
      </c>
      <c r="AD28" s="112">
        <f t="shared" si="9"/>
        <v>44</v>
      </c>
      <c r="AE28" s="148">
        <v>36</v>
      </c>
      <c r="AF28" s="114">
        <f t="shared" si="23"/>
        <v>13</v>
      </c>
      <c r="AG28" s="148">
        <v>21</v>
      </c>
      <c r="AH28" s="114">
        <f t="shared" si="21"/>
        <v>28</v>
      </c>
      <c r="AI28" s="150">
        <v>7</v>
      </c>
      <c r="AJ28" s="116">
        <f t="shared" si="22"/>
        <v>42</v>
      </c>
      <c r="AK28" s="150">
        <v>37</v>
      </c>
      <c r="AL28" s="116">
        <f t="shared" si="12"/>
        <v>12</v>
      </c>
      <c r="AM28" s="51">
        <f t="shared" si="13"/>
        <v>433.5</v>
      </c>
      <c r="AN28" s="139">
        <f t="shared" si="14"/>
        <v>433.5</v>
      </c>
      <c r="AO28" s="140">
        <f t="shared" si="15"/>
        <v>18</v>
      </c>
      <c r="AP28" s="145">
        <v>75</v>
      </c>
    </row>
    <row r="29" spans="1:42" ht="21" customHeight="1" x14ac:dyDescent="0.25">
      <c r="A29" s="45">
        <v>24</v>
      </c>
      <c r="B29" s="145">
        <v>38</v>
      </c>
      <c r="C29" s="144">
        <v>6</v>
      </c>
      <c r="D29" s="110">
        <f t="shared" si="24"/>
        <v>43</v>
      </c>
      <c r="E29" s="119">
        <v>8</v>
      </c>
      <c r="F29" s="110">
        <f>IF(E29&lt;1,0,IF(E29&lt;2,50,IF(E29&lt;3,48,IF(E29&lt;4,46,IF(E29&lt;5,45,IF(E29&lt;6,44,IF(E29&lt;7,43,IF(E29&lt;8,42,IF(E29&lt;9,41,IF(E29&lt;10,40,IF(E29&lt;11,39,IF(E29&lt;12,38,IF(E29&lt;13,37,IF(E29&lt;14,36,IF(E29&lt;15,35,IF(E29&lt;16,34,IF(E29&lt;17,33,IF(E29&lt;18,32,IF(E29&lt;19,31,IF(E29&lt;20,30,IF(E29&lt;21,29,IF(E29&lt;22,28,IF(E29&lt;23,27,IF(E29&lt;24,26,IF(E29&lt;25,25,IF(E29&lt;26,24,IF(E29&lt;27,23,IF(E29&lt;28,22,IF(E29&lt;29,21,IF(E29&lt;30,20,IF(E29&lt;31,19,IF(E29&lt;32,18,IF(E29&lt;33,17,IF(E29&lt;34,16,IF(E29&lt;35,15,IF(E29&lt;36,14,IF(E29&lt;37,13,IF(E29&lt;38,12,IF(E29&lt;39,11,IF(E29&lt;40,10,IF(E29&lt;41,9,IF(E29&lt;42,8,IF(E29&lt;43,7,IF(E29&lt;44,6,IF(E29&lt;45,5,IF(E29&lt;46,4,IF(E29&lt;47,3,IF(E29&lt;48,2,IF(E29&lt;49,1,IF(E29&lt;50,0,))))))))))))))))))))))))))))))))))))))))))))))))))</f>
        <v>41</v>
      </c>
      <c r="G29" s="141">
        <v>41</v>
      </c>
      <c r="H29" s="112">
        <f t="shared" si="1"/>
        <v>8</v>
      </c>
      <c r="I29" s="141">
        <v>13</v>
      </c>
      <c r="J29" s="112">
        <f t="shared" si="2"/>
        <v>36</v>
      </c>
      <c r="K29" s="143">
        <v>11</v>
      </c>
      <c r="L29" s="114">
        <f t="shared" si="16"/>
        <v>38</v>
      </c>
      <c r="M29" s="143">
        <v>25</v>
      </c>
      <c r="N29" s="114">
        <f t="shared" si="20"/>
        <v>24</v>
      </c>
      <c r="O29" s="176"/>
      <c r="P29" s="116">
        <f t="shared" si="18"/>
        <v>0</v>
      </c>
      <c r="Q29" s="173"/>
      <c r="R29" s="116">
        <f t="shared" si="4"/>
        <v>0</v>
      </c>
      <c r="S29" s="142">
        <v>8</v>
      </c>
      <c r="T29" s="118">
        <f>IF(S29&lt;1,0,IF(S29&lt;2,50,IF(S29&lt;3,48,IF(S29&lt;4,46,IF(S29&lt;5,45,IF(S29&lt;6,44,IF(S29&lt;7,43,IF(S29&lt;8,42,IF(S29&lt;9,41,IF(S29&lt;10,40,IF(S29&lt;11,39,IF(S29&lt;12,38,IF(S29&lt;13,37,IF(S29&lt;14,36,IF(S29&lt;15,35,IF(S29&lt;16,34,IF(S29&lt;17,33,IF(S29&lt;18,32,IF(S29&lt;19,31,IF(S29&lt;20,30,IF(S29&lt;21,29,IF(S29&lt;22,28,IF(S29&lt;23,27,IF(S29&lt;24,26,IF(S29&lt;25,25,IF(S29&lt;26,24,IF(S29&lt;27,23,IF(S29&lt;28,22,IF(S29&lt;29,21,IF(S29&lt;30,20,IF(S29&lt;31,19,IF(S29&lt;32,18,IF(S29&lt;33,17,IF(S29&lt;34,16,IF(S29&lt;35,15,IF(S29&lt;36,14,IF(S29&lt;37,13,IF(S29&lt;38,12,IF(S29&lt;39,11,IF(S29&lt;40,10,IF(S29&lt;41,9,IF(S29&lt;42,8,IF(S29&lt;43,7,IF(S29&lt;44,6,IF(S29&lt;45,5,IF(S29&lt;46,4,IF(S29&lt;47,3,IF(S29&lt;48,2,IF(S29&lt;49,1,IF(S29&lt;50,0,))))))))))))))))))))))))))))))))))))))))))))))))))</f>
        <v>41</v>
      </c>
      <c r="U29" s="142">
        <v>3</v>
      </c>
      <c r="V29" s="118">
        <f t="shared" si="25"/>
        <v>46</v>
      </c>
      <c r="W29" s="119">
        <v>9</v>
      </c>
      <c r="X29" s="110">
        <f t="shared" si="6"/>
        <v>40</v>
      </c>
      <c r="Y29" s="119">
        <v>22</v>
      </c>
      <c r="Z29" s="110">
        <f t="shared" si="7"/>
        <v>27</v>
      </c>
      <c r="AA29" s="147"/>
      <c r="AB29" s="112">
        <f t="shared" si="8"/>
        <v>0</v>
      </c>
      <c r="AC29" s="147"/>
      <c r="AD29" s="112">
        <f t="shared" si="9"/>
        <v>0</v>
      </c>
      <c r="AE29" s="148">
        <v>13</v>
      </c>
      <c r="AF29" s="114">
        <f t="shared" si="23"/>
        <v>36</v>
      </c>
      <c r="AG29" s="148">
        <v>13</v>
      </c>
      <c r="AH29" s="114">
        <f t="shared" si="21"/>
        <v>36</v>
      </c>
      <c r="AI29" s="150"/>
      <c r="AJ29" s="116">
        <f t="shared" si="22"/>
        <v>0</v>
      </c>
      <c r="AK29" s="150"/>
      <c r="AL29" s="116">
        <f t="shared" si="12"/>
        <v>0</v>
      </c>
      <c r="AM29" s="51">
        <f t="shared" si="13"/>
        <v>416</v>
      </c>
      <c r="AN29" s="139">
        <f t="shared" si="14"/>
        <v>416</v>
      </c>
      <c r="AO29" s="140">
        <f t="shared" si="15"/>
        <v>19</v>
      </c>
      <c r="AP29" s="145">
        <v>38</v>
      </c>
    </row>
    <row r="30" spans="1:42" ht="21" customHeight="1" x14ac:dyDescent="0.25">
      <c r="A30" s="45">
        <v>8</v>
      </c>
      <c r="B30" s="145">
        <v>17</v>
      </c>
      <c r="C30" s="144">
        <v>5</v>
      </c>
      <c r="D30" s="110">
        <f t="shared" si="24"/>
        <v>44</v>
      </c>
      <c r="E30" s="119" t="s">
        <v>491</v>
      </c>
      <c r="F30" s="110">
        <v>28.5</v>
      </c>
      <c r="G30" s="141">
        <v>36</v>
      </c>
      <c r="H30" s="112">
        <f t="shared" si="1"/>
        <v>13</v>
      </c>
      <c r="I30" s="141">
        <v>29</v>
      </c>
      <c r="J30" s="112">
        <f t="shared" si="2"/>
        <v>20</v>
      </c>
      <c r="K30" s="143">
        <v>23</v>
      </c>
      <c r="L30" s="114">
        <f t="shared" si="16"/>
        <v>26</v>
      </c>
      <c r="M30" s="143">
        <v>33</v>
      </c>
      <c r="N30" s="114">
        <f t="shared" si="20"/>
        <v>16</v>
      </c>
      <c r="O30" s="173"/>
      <c r="P30" s="116">
        <f t="shared" si="18"/>
        <v>0</v>
      </c>
      <c r="Q30" s="173"/>
      <c r="R30" s="116">
        <f t="shared" si="4"/>
        <v>0</v>
      </c>
      <c r="S30" s="142">
        <v>28</v>
      </c>
      <c r="T30" s="118">
        <f>IF(S30&lt;1,0,IF(S30&lt;2,50,IF(S30&lt;3,48,IF(S30&lt;4,46,IF(S30&lt;5,45,IF(S30&lt;6,44,IF(S30&lt;7,43,IF(S30&lt;8,42,IF(S30&lt;9,41,IF(S30&lt;10,40,IF(S30&lt;11,39,IF(S30&lt;12,38,IF(S30&lt;13,37,IF(S30&lt;14,36,IF(S30&lt;15,35,IF(S30&lt;16,34,IF(S30&lt;17,33,IF(S30&lt;18,32,IF(S30&lt;19,31,IF(S30&lt;20,30,IF(S30&lt;21,29,IF(S30&lt;22,28,IF(S30&lt;23,27,IF(S30&lt;24,26,IF(S30&lt;25,25,IF(S30&lt;26,24,IF(S30&lt;27,23,IF(S30&lt;28,22,IF(S30&lt;29,21,IF(S30&lt;30,20,IF(S30&lt;31,19,IF(S30&lt;32,18,IF(S30&lt;33,17,IF(S30&lt;34,16,IF(S30&lt;35,15,IF(S30&lt;36,14,IF(S30&lt;37,13,IF(S30&lt;38,12,IF(S30&lt;39,11,IF(S30&lt;40,10,IF(S30&lt;41,9,IF(S30&lt;42,8,IF(S30&lt;43,7,IF(S30&lt;44,6,IF(S30&lt;45,5,IF(S30&lt;46,4,IF(S30&lt;47,3,IF(S30&lt;48,2,IF(S30&lt;49,1,IF(S30&lt;50,0,))))))))))))))))))))))))))))))))))))))))))))))))))</f>
        <v>21</v>
      </c>
      <c r="U30" s="142">
        <v>4</v>
      </c>
      <c r="V30" s="118">
        <f t="shared" si="25"/>
        <v>45</v>
      </c>
      <c r="W30" s="119">
        <v>19</v>
      </c>
      <c r="X30" s="110">
        <f t="shared" si="6"/>
        <v>30</v>
      </c>
      <c r="Y30" s="119">
        <v>29</v>
      </c>
      <c r="Z30" s="110">
        <f t="shared" si="7"/>
        <v>20</v>
      </c>
      <c r="AA30" s="147"/>
      <c r="AB30" s="112">
        <f t="shared" si="8"/>
        <v>0</v>
      </c>
      <c r="AC30" s="147"/>
      <c r="AD30" s="112">
        <f t="shared" si="9"/>
        <v>0</v>
      </c>
      <c r="AE30" s="148">
        <v>16</v>
      </c>
      <c r="AF30" s="114">
        <f t="shared" si="23"/>
        <v>33</v>
      </c>
      <c r="AG30" s="148">
        <v>17</v>
      </c>
      <c r="AH30" s="114">
        <f t="shared" si="21"/>
        <v>32</v>
      </c>
      <c r="AI30" s="150">
        <v>19</v>
      </c>
      <c r="AJ30" s="116">
        <f t="shared" si="22"/>
        <v>30</v>
      </c>
      <c r="AK30" s="150">
        <v>7</v>
      </c>
      <c r="AL30" s="116">
        <f t="shared" si="12"/>
        <v>42</v>
      </c>
      <c r="AM30" s="51">
        <f t="shared" si="13"/>
        <v>400.5</v>
      </c>
      <c r="AN30" s="139">
        <f t="shared" si="14"/>
        <v>400.5</v>
      </c>
      <c r="AO30" s="140">
        <f t="shared" si="15"/>
        <v>20</v>
      </c>
      <c r="AP30" s="145">
        <v>17</v>
      </c>
    </row>
    <row r="31" spans="1:42" ht="21" customHeight="1" x14ac:dyDescent="0.25">
      <c r="A31" s="45">
        <v>36</v>
      </c>
      <c r="B31" s="145">
        <v>50</v>
      </c>
      <c r="C31" s="144">
        <v>33</v>
      </c>
      <c r="D31" s="110">
        <f t="shared" si="24"/>
        <v>16</v>
      </c>
      <c r="E31" s="178" t="s">
        <v>495</v>
      </c>
      <c r="F31" s="110">
        <v>42.5</v>
      </c>
      <c r="G31" s="141">
        <v>32</v>
      </c>
      <c r="H31" s="112">
        <f t="shared" si="1"/>
        <v>17</v>
      </c>
      <c r="I31" s="141">
        <v>33</v>
      </c>
      <c r="J31" s="112">
        <f t="shared" si="2"/>
        <v>16</v>
      </c>
      <c r="K31" s="143">
        <v>21</v>
      </c>
      <c r="L31" s="114">
        <f t="shared" si="16"/>
        <v>28</v>
      </c>
      <c r="M31" s="143">
        <v>13</v>
      </c>
      <c r="N31" s="114">
        <f t="shared" si="20"/>
        <v>36</v>
      </c>
      <c r="O31" s="173" t="s">
        <v>498</v>
      </c>
      <c r="P31" s="116">
        <v>35.5</v>
      </c>
      <c r="Q31" s="173">
        <v>12</v>
      </c>
      <c r="R31" s="116">
        <f t="shared" si="4"/>
        <v>37</v>
      </c>
      <c r="S31" s="142" t="s">
        <v>499</v>
      </c>
      <c r="T31" s="118">
        <v>22.5</v>
      </c>
      <c r="U31" s="142">
        <v>34</v>
      </c>
      <c r="V31" s="118">
        <f t="shared" si="25"/>
        <v>15</v>
      </c>
      <c r="W31" s="119">
        <v>18</v>
      </c>
      <c r="X31" s="110">
        <f t="shared" si="6"/>
        <v>31</v>
      </c>
      <c r="Y31" s="119">
        <v>16</v>
      </c>
      <c r="Z31" s="110">
        <f t="shared" si="7"/>
        <v>33</v>
      </c>
      <c r="AA31" s="147"/>
      <c r="AB31" s="112">
        <f t="shared" si="8"/>
        <v>0</v>
      </c>
      <c r="AC31" s="147"/>
      <c r="AD31" s="112">
        <f t="shared" si="9"/>
        <v>0</v>
      </c>
      <c r="AE31" s="148">
        <v>17</v>
      </c>
      <c r="AF31" s="114">
        <f t="shared" si="23"/>
        <v>32</v>
      </c>
      <c r="AG31" s="148">
        <v>27</v>
      </c>
      <c r="AH31" s="114">
        <f t="shared" si="21"/>
        <v>22</v>
      </c>
      <c r="AI31" s="150"/>
      <c r="AJ31" s="116">
        <f t="shared" si="22"/>
        <v>0</v>
      </c>
      <c r="AK31" s="150"/>
      <c r="AL31" s="116">
        <f t="shared" si="12"/>
        <v>0</v>
      </c>
      <c r="AM31" s="51">
        <f t="shared" si="13"/>
        <v>383.5</v>
      </c>
      <c r="AN31" s="139">
        <f t="shared" si="14"/>
        <v>383.5</v>
      </c>
      <c r="AO31" s="140">
        <f t="shared" si="15"/>
        <v>21</v>
      </c>
      <c r="AP31" s="145">
        <v>50</v>
      </c>
    </row>
    <row r="32" spans="1:42" ht="21" customHeight="1" x14ac:dyDescent="0.25">
      <c r="A32" s="45">
        <v>38</v>
      </c>
      <c r="B32" s="145">
        <v>52</v>
      </c>
      <c r="C32" s="144">
        <v>11</v>
      </c>
      <c r="D32" s="110">
        <f t="shared" si="24"/>
        <v>38</v>
      </c>
      <c r="E32" s="119" t="s">
        <v>491</v>
      </c>
      <c r="F32" s="110">
        <v>28.5</v>
      </c>
      <c r="G32" s="141">
        <v>2</v>
      </c>
      <c r="H32" s="112">
        <f t="shared" si="1"/>
        <v>48</v>
      </c>
      <c r="I32" s="141">
        <v>23</v>
      </c>
      <c r="J32" s="112">
        <f t="shared" si="2"/>
        <v>26</v>
      </c>
      <c r="K32" s="143">
        <v>16</v>
      </c>
      <c r="L32" s="114">
        <f t="shared" si="16"/>
        <v>33</v>
      </c>
      <c r="M32" s="143">
        <v>22</v>
      </c>
      <c r="N32" s="114">
        <f t="shared" si="20"/>
        <v>27</v>
      </c>
      <c r="O32" s="173"/>
      <c r="P32" s="116">
        <f t="shared" ref="P32:P37" si="26">IF(O32&lt;1,0,IF(O32&lt;2,50,IF(O32&lt;3,48,IF(O32&lt;4,46,IF(O32&lt;5,45,IF(O32&lt;6,44,IF(O32&lt;7,43,IF(O32&lt;8,42,IF(O32&lt;9,41,IF(O32&lt;10,40,IF(O32&lt;11,39,IF(O32&lt;12,38,IF(O32&lt;13,37,IF(O32&lt;14,36,IF(O32&lt;15,35,IF(O32&lt;16,34,IF(O32&lt;17,33,IF(O32&lt;18,32,IF(O32&lt;19,31,IF(O32&lt;20,30,IF(O32&lt;21,29,IF(O32&lt;22,28,IF(O32&lt;23,27,IF(O32&lt;24,26,IF(O32&lt;25,25,IF(O32&lt;26,24,IF(O32&lt;27,23,IF(O32&lt;28,22,IF(O32&lt;29,21,IF(O32&lt;30,20,IF(O32&lt;31,19,IF(O32&lt;32,18,IF(O32&lt;33,17,IF(O32&lt;34,16,IF(O32&lt;35,15,IF(O32&lt;36,14,IF(O32&lt;37,13,IF(O32&lt;38,12,IF(O32&lt;39,11,IF(O32&lt;40,10,IF(O32&lt;41,9,IF(O32&lt;42,8,IF(O32&lt;43,7,IF(O32&lt;44,6,IF(O32&lt;45,5,IF(O32&lt;46,4,IF(O32&lt;47,3,IF(O32&lt;48,2,IF(O32&lt;49,1,IF(O32&lt;50,0,))))))))))))))))))))))))))))))))))))))))))))))))))</f>
        <v>0</v>
      </c>
      <c r="Q32" s="173"/>
      <c r="R32" s="116">
        <f t="shared" si="4"/>
        <v>0</v>
      </c>
      <c r="S32" s="142">
        <v>25</v>
      </c>
      <c r="T32" s="118">
        <f t="shared" ref="T32:T50" si="27">IF(S32&lt;1,0,IF(S32&lt;2,50,IF(S32&lt;3,48,IF(S32&lt;4,46,IF(S32&lt;5,45,IF(S32&lt;6,44,IF(S32&lt;7,43,IF(S32&lt;8,42,IF(S32&lt;9,41,IF(S32&lt;10,40,IF(S32&lt;11,39,IF(S32&lt;12,38,IF(S32&lt;13,37,IF(S32&lt;14,36,IF(S32&lt;15,35,IF(S32&lt;16,34,IF(S32&lt;17,33,IF(S32&lt;18,32,IF(S32&lt;19,31,IF(S32&lt;20,30,IF(S32&lt;21,29,IF(S32&lt;22,28,IF(S32&lt;23,27,IF(S32&lt;24,26,IF(S32&lt;25,25,IF(S32&lt;26,24,IF(S32&lt;27,23,IF(S32&lt;28,22,IF(S32&lt;29,21,IF(S32&lt;30,20,IF(S32&lt;31,19,IF(S32&lt;32,18,IF(S32&lt;33,17,IF(S32&lt;34,16,IF(S32&lt;35,15,IF(S32&lt;36,14,IF(S32&lt;37,13,IF(S32&lt;38,12,IF(S32&lt;39,11,IF(S32&lt;40,10,IF(S32&lt;41,9,IF(S32&lt;42,8,IF(S32&lt;43,7,IF(S32&lt;44,6,IF(S32&lt;45,5,IF(S32&lt;46,4,IF(S32&lt;47,3,IF(S32&lt;48,2,IF(S32&lt;49,1,IF(S32&lt;50,0,))))))))))))))))))))))))))))))))))))))))))))))))))</f>
        <v>24</v>
      </c>
      <c r="U32" s="142">
        <v>23</v>
      </c>
      <c r="V32" s="118">
        <f t="shared" si="25"/>
        <v>26</v>
      </c>
      <c r="W32" s="119"/>
      <c r="X32" s="110">
        <f t="shared" si="6"/>
        <v>0</v>
      </c>
      <c r="Y32" s="119">
        <v>32</v>
      </c>
      <c r="Z32" s="110">
        <f t="shared" si="7"/>
        <v>17</v>
      </c>
      <c r="AA32" s="147"/>
      <c r="AB32" s="112">
        <f t="shared" si="8"/>
        <v>0</v>
      </c>
      <c r="AC32" s="147"/>
      <c r="AD32" s="112">
        <f t="shared" si="9"/>
        <v>0</v>
      </c>
      <c r="AE32" s="148">
        <v>35</v>
      </c>
      <c r="AF32" s="114">
        <f t="shared" si="23"/>
        <v>14</v>
      </c>
      <c r="AG32" s="148">
        <v>31</v>
      </c>
      <c r="AH32" s="114">
        <f t="shared" si="21"/>
        <v>18</v>
      </c>
      <c r="AI32" s="180" t="s">
        <v>500</v>
      </c>
      <c r="AJ32" s="116">
        <v>38</v>
      </c>
      <c r="AK32" s="150">
        <v>22</v>
      </c>
      <c r="AL32" s="116">
        <f t="shared" si="12"/>
        <v>27</v>
      </c>
      <c r="AM32" s="51">
        <f t="shared" si="13"/>
        <v>364.5</v>
      </c>
      <c r="AN32" s="139">
        <f t="shared" si="14"/>
        <v>364.5</v>
      </c>
      <c r="AO32" s="140">
        <f t="shared" si="15"/>
        <v>22</v>
      </c>
      <c r="AP32" s="145">
        <v>52</v>
      </c>
    </row>
    <row r="33" spans="1:42" ht="21" customHeight="1" x14ac:dyDescent="0.25">
      <c r="A33" s="45">
        <v>4</v>
      </c>
      <c r="B33" s="145">
        <v>10</v>
      </c>
      <c r="C33" s="144">
        <v>17</v>
      </c>
      <c r="D33" s="110">
        <f t="shared" si="24"/>
        <v>32</v>
      </c>
      <c r="E33" s="119" t="s">
        <v>490</v>
      </c>
      <c r="F33" s="110">
        <v>18</v>
      </c>
      <c r="G33" s="141">
        <v>25</v>
      </c>
      <c r="H33" s="112">
        <f t="shared" si="1"/>
        <v>24</v>
      </c>
      <c r="I33" s="141">
        <v>41</v>
      </c>
      <c r="J33" s="112">
        <f t="shared" si="2"/>
        <v>8</v>
      </c>
      <c r="K33" s="143">
        <v>15</v>
      </c>
      <c r="L33" s="114">
        <f t="shared" si="16"/>
        <v>34</v>
      </c>
      <c r="M33" s="143">
        <v>31</v>
      </c>
      <c r="N33" s="114">
        <f t="shared" si="20"/>
        <v>18</v>
      </c>
      <c r="O33" s="173"/>
      <c r="P33" s="116">
        <f t="shared" si="26"/>
        <v>0</v>
      </c>
      <c r="Q33" s="173"/>
      <c r="R33" s="116">
        <f t="shared" si="4"/>
        <v>0</v>
      </c>
      <c r="S33" s="142">
        <v>15</v>
      </c>
      <c r="T33" s="118">
        <f t="shared" si="27"/>
        <v>34</v>
      </c>
      <c r="U33" s="142">
        <v>21</v>
      </c>
      <c r="V33" s="118">
        <f t="shared" si="25"/>
        <v>28</v>
      </c>
      <c r="W33" s="119">
        <v>12</v>
      </c>
      <c r="X33" s="110">
        <f t="shared" si="6"/>
        <v>37</v>
      </c>
      <c r="Y33" s="119">
        <v>19</v>
      </c>
      <c r="Z33" s="110">
        <f t="shared" si="7"/>
        <v>30</v>
      </c>
      <c r="AA33" s="147"/>
      <c r="AB33" s="112">
        <f t="shared" si="8"/>
        <v>0</v>
      </c>
      <c r="AC33" s="147"/>
      <c r="AD33" s="112">
        <f t="shared" si="9"/>
        <v>0</v>
      </c>
      <c r="AE33" s="148">
        <v>37</v>
      </c>
      <c r="AF33" s="114">
        <f t="shared" si="23"/>
        <v>12</v>
      </c>
      <c r="AG33" s="148">
        <v>38</v>
      </c>
      <c r="AH33" s="114">
        <f t="shared" si="21"/>
        <v>11</v>
      </c>
      <c r="AI33" s="150">
        <v>16</v>
      </c>
      <c r="AJ33" s="116">
        <f>IF(AI33&lt;1,0,IF(AI33&lt;2,50,IF(AI33&lt;3,48,IF(AI33&lt;4,46,IF(AI33&lt;5,45,IF(AI33&lt;6,44,IF(AI33&lt;7,43,IF(AI33&lt;8,42,IF(AI33&lt;9,41,IF(AI33&lt;10,40,IF(AI33&lt;11,39,IF(AI33&lt;12,38,IF(AI33&lt;13,37,IF(AI33&lt;14,36,IF(AI33&lt;15,35,IF(AI33&lt;16,34,IF(AI33&lt;17,33,IF(AI33&lt;18,32,IF(AI33&lt;19,31,IF(AI33&lt;20,30,IF(AI33&lt;21,29,IF(AI33&lt;22,28,IF(AI33&lt;23,27,IF(AI33&lt;24,26,IF(AI33&lt;25,25,IF(AI33&lt;26,24,IF(AI33&lt;27,23,IF(AI33&lt;28,22,IF(AI33&lt;29,21,IF(AI33&lt;30,20,IF(AI33&lt;31,19,IF(AI33&lt;32,18,IF(AI33&lt;33,17,IF(AI33&lt;34,16,IF(AI33&lt;35,15,IF(AI33&lt;36,14,IF(AI33&lt;37,13,IF(AI33&lt;38,12,IF(AI33&lt;39,11,IF(AI33&lt;40,10,IF(AI33&lt;41,9,IF(AI33&lt;42,8,IF(AI33&lt;43,7,IF(AI33&lt;44,6,IF(AI33&lt;45,5,IF(AI33&lt;46,4,IF(AI33&lt;47,3,IF(AI33&lt;48,2,IF(AI33&lt;49,1,IF(AI33&lt;50,0,))))))))))))))))))))))))))))))))))))))))))))))))))</f>
        <v>33</v>
      </c>
      <c r="AK33" s="150">
        <v>4</v>
      </c>
      <c r="AL33" s="116">
        <f t="shared" si="12"/>
        <v>45</v>
      </c>
      <c r="AM33" s="51">
        <f t="shared" si="13"/>
        <v>364</v>
      </c>
      <c r="AN33" s="139">
        <f t="shared" si="14"/>
        <v>364</v>
      </c>
      <c r="AO33" s="140">
        <f t="shared" si="15"/>
        <v>23</v>
      </c>
      <c r="AP33" s="145">
        <v>10</v>
      </c>
    </row>
    <row r="34" spans="1:42" ht="21" customHeight="1" x14ac:dyDescent="0.25">
      <c r="A34" s="45">
        <v>15</v>
      </c>
      <c r="B34" s="145">
        <v>26</v>
      </c>
      <c r="C34" s="144">
        <v>38</v>
      </c>
      <c r="D34" s="110">
        <f t="shared" si="24"/>
        <v>11</v>
      </c>
      <c r="E34" s="119" t="s">
        <v>490</v>
      </c>
      <c r="F34" s="110">
        <v>18</v>
      </c>
      <c r="G34" s="141">
        <v>35</v>
      </c>
      <c r="H34" s="112">
        <f t="shared" si="1"/>
        <v>14</v>
      </c>
      <c r="I34" s="141">
        <v>10</v>
      </c>
      <c r="J34" s="112">
        <f t="shared" si="2"/>
        <v>39</v>
      </c>
      <c r="K34" s="143"/>
      <c r="L34" s="114">
        <f t="shared" si="16"/>
        <v>0</v>
      </c>
      <c r="M34" s="143">
        <v>32</v>
      </c>
      <c r="N34" s="114">
        <f t="shared" si="20"/>
        <v>17</v>
      </c>
      <c r="O34" s="173">
        <v>19</v>
      </c>
      <c r="P34" s="116">
        <f t="shared" si="26"/>
        <v>30</v>
      </c>
      <c r="Q34" s="173">
        <v>17</v>
      </c>
      <c r="R34" s="116">
        <f t="shared" si="4"/>
        <v>32</v>
      </c>
      <c r="S34" s="142">
        <v>30</v>
      </c>
      <c r="T34" s="118">
        <f t="shared" si="27"/>
        <v>19</v>
      </c>
      <c r="U34" s="142">
        <v>33</v>
      </c>
      <c r="V34" s="118">
        <f t="shared" si="25"/>
        <v>16</v>
      </c>
      <c r="W34" s="119">
        <v>15</v>
      </c>
      <c r="X34" s="110">
        <f t="shared" si="6"/>
        <v>34</v>
      </c>
      <c r="Y34" s="119">
        <v>26</v>
      </c>
      <c r="Z34" s="110">
        <f t="shared" si="7"/>
        <v>23</v>
      </c>
      <c r="AA34" s="147"/>
      <c r="AB34" s="112">
        <f t="shared" si="8"/>
        <v>0</v>
      </c>
      <c r="AC34" s="147"/>
      <c r="AD34" s="112">
        <f t="shared" si="9"/>
        <v>0</v>
      </c>
      <c r="AE34" s="148">
        <v>38</v>
      </c>
      <c r="AF34" s="114">
        <f t="shared" si="23"/>
        <v>11</v>
      </c>
      <c r="AG34" s="148">
        <v>10</v>
      </c>
      <c r="AH34" s="114">
        <f t="shared" si="21"/>
        <v>39</v>
      </c>
      <c r="AI34" s="150">
        <v>23</v>
      </c>
      <c r="AJ34" s="116">
        <f>IF(AI34&lt;1,0,IF(AI34&lt;2,50,IF(AI34&lt;3,48,IF(AI34&lt;4,46,IF(AI34&lt;5,45,IF(AI34&lt;6,44,IF(AI34&lt;7,43,IF(AI34&lt;8,42,IF(AI34&lt;9,41,IF(AI34&lt;10,40,IF(AI34&lt;11,39,IF(AI34&lt;12,38,IF(AI34&lt;13,37,IF(AI34&lt;14,36,IF(AI34&lt;15,35,IF(AI34&lt;16,34,IF(AI34&lt;17,33,IF(AI34&lt;18,32,IF(AI34&lt;19,31,IF(AI34&lt;20,30,IF(AI34&lt;21,29,IF(AI34&lt;22,28,IF(AI34&lt;23,27,IF(AI34&lt;24,26,IF(AI34&lt;25,25,IF(AI34&lt;26,24,IF(AI34&lt;27,23,IF(AI34&lt;28,22,IF(AI34&lt;29,21,IF(AI34&lt;30,20,IF(AI34&lt;31,19,IF(AI34&lt;32,18,IF(AI34&lt;33,17,IF(AI34&lt;34,16,IF(AI34&lt;35,15,IF(AI34&lt;36,14,IF(AI34&lt;37,13,IF(AI34&lt;38,12,IF(AI34&lt;39,11,IF(AI34&lt;40,10,IF(AI34&lt;41,9,IF(AI34&lt;42,8,IF(AI34&lt;43,7,IF(AI34&lt;44,6,IF(AI34&lt;45,5,IF(AI34&lt;46,4,IF(AI34&lt;47,3,IF(AI34&lt;48,2,IF(AI34&lt;49,1,IF(AI34&lt;50,0,))))))))))))))))))))))))))))))))))))))))))))))))))</f>
        <v>26</v>
      </c>
      <c r="AK34" s="150">
        <v>34</v>
      </c>
      <c r="AL34" s="116">
        <f t="shared" si="12"/>
        <v>15</v>
      </c>
      <c r="AM34" s="51">
        <f t="shared" si="13"/>
        <v>344</v>
      </c>
      <c r="AN34" s="139">
        <f t="shared" si="14"/>
        <v>344</v>
      </c>
      <c r="AO34" s="140">
        <f t="shared" si="15"/>
        <v>24</v>
      </c>
      <c r="AP34" s="145">
        <v>26</v>
      </c>
    </row>
    <row r="35" spans="1:42" ht="21" customHeight="1" x14ac:dyDescent="0.25">
      <c r="A35" s="45">
        <v>5</v>
      </c>
      <c r="B35" s="145">
        <v>11</v>
      </c>
      <c r="C35" s="144">
        <v>24</v>
      </c>
      <c r="D35" s="110">
        <f t="shared" si="24"/>
        <v>25</v>
      </c>
      <c r="E35" s="119">
        <v>36</v>
      </c>
      <c r="F35" s="110">
        <f>IF(E35&lt;1,0,IF(E35&lt;2,50,IF(E35&lt;3,48,IF(E35&lt;4,46,IF(E35&lt;5,45,IF(E35&lt;6,44,IF(E35&lt;7,43,IF(E35&lt;8,42,IF(E35&lt;9,41,IF(E35&lt;10,40,IF(E35&lt;11,39,IF(E35&lt;12,38,IF(E35&lt;13,37,IF(E35&lt;14,36,IF(E35&lt;15,35,IF(E35&lt;16,34,IF(E35&lt;17,33,IF(E35&lt;18,32,IF(E35&lt;19,31,IF(E35&lt;20,30,IF(E35&lt;21,29,IF(E35&lt;22,28,IF(E35&lt;23,27,IF(E35&lt;24,26,IF(E35&lt;25,25,IF(E35&lt;26,24,IF(E35&lt;27,23,IF(E35&lt;28,22,IF(E35&lt;29,21,IF(E35&lt;30,20,IF(E35&lt;31,19,IF(E35&lt;32,18,IF(E35&lt;33,17,IF(E35&lt;34,16,IF(E35&lt;35,15,IF(E35&lt;36,14,IF(E35&lt;37,13,IF(E35&lt;38,12,IF(E35&lt;39,11,IF(E35&lt;40,10,IF(E35&lt;41,9,IF(E35&lt;42,8,IF(E35&lt;43,7,IF(E35&lt;44,6,IF(E35&lt;45,5,IF(E35&lt;46,4,IF(E35&lt;47,3,IF(E35&lt;48,2,IF(E35&lt;49,1,IF(E35&lt;50,0,))))))))))))))))))))))))))))))))))))))))))))))))))</f>
        <v>13</v>
      </c>
      <c r="G35" s="141">
        <v>19</v>
      </c>
      <c r="H35" s="112">
        <f t="shared" si="1"/>
        <v>30</v>
      </c>
      <c r="I35" s="141">
        <v>11</v>
      </c>
      <c r="J35" s="112">
        <f t="shared" si="2"/>
        <v>38</v>
      </c>
      <c r="K35" s="143">
        <v>10</v>
      </c>
      <c r="L35" s="114">
        <f t="shared" si="16"/>
        <v>39</v>
      </c>
      <c r="M35" s="143">
        <v>5</v>
      </c>
      <c r="N35" s="114">
        <f t="shared" si="20"/>
        <v>44</v>
      </c>
      <c r="O35" s="173"/>
      <c r="P35" s="116">
        <f t="shared" si="26"/>
        <v>0</v>
      </c>
      <c r="Q35" s="173"/>
      <c r="R35" s="116">
        <f t="shared" si="4"/>
        <v>0</v>
      </c>
      <c r="S35" s="142"/>
      <c r="T35" s="118">
        <f t="shared" si="27"/>
        <v>0</v>
      </c>
      <c r="U35" s="142">
        <v>17</v>
      </c>
      <c r="V35" s="118">
        <f t="shared" si="25"/>
        <v>32</v>
      </c>
      <c r="W35" s="119"/>
      <c r="X35" s="110">
        <f t="shared" si="6"/>
        <v>0</v>
      </c>
      <c r="Y35" s="119">
        <v>11</v>
      </c>
      <c r="Z35" s="110">
        <f t="shared" si="7"/>
        <v>38</v>
      </c>
      <c r="AA35" s="147"/>
      <c r="AB35" s="112">
        <f t="shared" si="8"/>
        <v>0</v>
      </c>
      <c r="AC35" s="147"/>
      <c r="AD35" s="112">
        <f t="shared" si="9"/>
        <v>0</v>
      </c>
      <c r="AE35" s="148">
        <v>12</v>
      </c>
      <c r="AF35" s="114">
        <f t="shared" si="23"/>
        <v>37</v>
      </c>
      <c r="AG35" s="148">
        <v>9</v>
      </c>
      <c r="AH35" s="114">
        <f t="shared" si="21"/>
        <v>40</v>
      </c>
      <c r="AI35" s="150"/>
      <c r="AJ35" s="116">
        <f>IF(AI35&lt;1,0,IF(AI35&lt;2,50,IF(AI35&lt;3,48,IF(AI35&lt;4,46,IF(AI35&lt;5,45,IF(AI35&lt;6,44,IF(AI35&lt;7,43,IF(AI35&lt;8,42,IF(AI35&lt;9,41,IF(AI35&lt;10,40,IF(AI35&lt;11,39,IF(AI35&lt;12,38,IF(AI35&lt;13,37,IF(AI35&lt;14,36,IF(AI35&lt;15,35,IF(AI35&lt;16,34,IF(AI35&lt;17,33,IF(AI35&lt;18,32,IF(AI35&lt;19,31,IF(AI35&lt;20,30,IF(AI35&lt;21,29,IF(AI35&lt;22,28,IF(AI35&lt;23,27,IF(AI35&lt;24,26,IF(AI35&lt;25,25,IF(AI35&lt;26,24,IF(AI35&lt;27,23,IF(AI35&lt;28,22,IF(AI35&lt;29,21,IF(AI35&lt;30,20,IF(AI35&lt;31,19,IF(AI35&lt;32,18,IF(AI35&lt;33,17,IF(AI35&lt;34,16,IF(AI35&lt;35,15,IF(AI35&lt;36,14,IF(AI35&lt;37,13,IF(AI35&lt;38,12,IF(AI35&lt;39,11,IF(AI35&lt;40,10,IF(AI35&lt;41,9,IF(AI35&lt;42,8,IF(AI35&lt;43,7,IF(AI35&lt;44,6,IF(AI35&lt;45,5,IF(AI35&lt;46,4,IF(AI35&lt;47,3,IF(AI35&lt;48,2,IF(AI35&lt;49,1,IF(AI35&lt;50,0,))))))))))))))))))))))))))))))))))))))))))))))))))</f>
        <v>0</v>
      </c>
      <c r="AK35" s="150"/>
      <c r="AL35" s="116">
        <f t="shared" si="12"/>
        <v>0</v>
      </c>
      <c r="AM35" s="51">
        <f t="shared" si="13"/>
        <v>336</v>
      </c>
      <c r="AN35" s="139">
        <f t="shared" si="14"/>
        <v>336</v>
      </c>
      <c r="AO35" s="140">
        <f t="shared" si="15"/>
        <v>25</v>
      </c>
      <c r="AP35" s="145">
        <v>11</v>
      </c>
    </row>
    <row r="36" spans="1:42" ht="21" customHeight="1" x14ac:dyDescent="0.25">
      <c r="A36" s="45">
        <v>29</v>
      </c>
      <c r="B36" s="145">
        <v>43</v>
      </c>
      <c r="C36" s="144">
        <v>22</v>
      </c>
      <c r="D36" s="110">
        <f t="shared" si="24"/>
        <v>27</v>
      </c>
      <c r="E36" s="119">
        <v>27</v>
      </c>
      <c r="F36" s="110">
        <f>IF(E36&lt;1,0,IF(E36&lt;2,50,IF(E36&lt;3,48,IF(E36&lt;4,46,IF(E36&lt;5,45,IF(E36&lt;6,44,IF(E36&lt;7,43,IF(E36&lt;8,42,IF(E36&lt;9,41,IF(E36&lt;10,40,IF(E36&lt;11,39,IF(E36&lt;12,38,IF(E36&lt;13,37,IF(E36&lt;14,36,IF(E36&lt;15,35,IF(E36&lt;16,34,IF(E36&lt;17,33,IF(E36&lt;18,32,IF(E36&lt;19,31,IF(E36&lt;20,30,IF(E36&lt;21,29,IF(E36&lt;22,28,IF(E36&lt;23,27,IF(E36&lt;24,26,IF(E36&lt;25,25,IF(E36&lt;26,24,IF(E36&lt;27,23,IF(E36&lt;28,22,IF(E36&lt;29,21,IF(E36&lt;30,20,IF(E36&lt;31,19,IF(E36&lt;32,18,IF(E36&lt;33,17,IF(E36&lt;34,16,IF(E36&lt;35,15,IF(E36&lt;36,14,IF(E36&lt;37,13,IF(E36&lt;38,12,IF(E36&lt;39,11,IF(E36&lt;40,10,IF(E36&lt;41,9,IF(E36&lt;42,8,IF(E36&lt;43,7,IF(E36&lt;44,6,IF(E36&lt;45,5,IF(E36&lt;46,4,IF(E36&lt;47,3,IF(E36&lt;48,2,IF(E36&lt;49,1,IF(E36&lt;50,0,))))))))))))))))))))))))))))))))))))))))))))))))))</f>
        <v>22</v>
      </c>
      <c r="G36" s="141">
        <v>27</v>
      </c>
      <c r="H36" s="112">
        <f t="shared" si="1"/>
        <v>22</v>
      </c>
      <c r="I36" s="141">
        <v>31</v>
      </c>
      <c r="J36" s="112">
        <f t="shared" si="2"/>
        <v>18</v>
      </c>
      <c r="K36" s="143">
        <v>22</v>
      </c>
      <c r="L36" s="114">
        <f t="shared" si="16"/>
        <v>27</v>
      </c>
      <c r="M36" s="143">
        <v>19</v>
      </c>
      <c r="N36" s="114">
        <f t="shared" si="20"/>
        <v>30</v>
      </c>
      <c r="O36" s="173">
        <v>8</v>
      </c>
      <c r="P36" s="116">
        <f t="shared" si="26"/>
        <v>41</v>
      </c>
      <c r="Q36" s="173">
        <v>9</v>
      </c>
      <c r="R36" s="116">
        <f t="shared" si="4"/>
        <v>40</v>
      </c>
      <c r="S36" s="142">
        <v>29</v>
      </c>
      <c r="T36" s="118">
        <f t="shared" si="27"/>
        <v>20</v>
      </c>
      <c r="U36" s="142">
        <v>14</v>
      </c>
      <c r="V36" s="118">
        <f t="shared" si="25"/>
        <v>35</v>
      </c>
      <c r="W36" s="119">
        <v>26</v>
      </c>
      <c r="X36" s="110">
        <f t="shared" si="6"/>
        <v>23</v>
      </c>
      <c r="Y36" s="119">
        <v>18</v>
      </c>
      <c r="Z36" s="110">
        <f t="shared" si="7"/>
        <v>31</v>
      </c>
      <c r="AA36" s="147"/>
      <c r="AB36" s="112">
        <f t="shared" si="8"/>
        <v>0</v>
      </c>
      <c r="AC36" s="147"/>
      <c r="AD36" s="112">
        <f t="shared" si="9"/>
        <v>0</v>
      </c>
      <c r="AE36" s="148"/>
      <c r="AF36" s="114">
        <f t="shared" si="23"/>
        <v>0</v>
      </c>
      <c r="AG36" s="148"/>
      <c r="AH36" s="114">
        <f t="shared" si="21"/>
        <v>0</v>
      </c>
      <c r="AI36" s="150"/>
      <c r="AJ36" s="116">
        <f>IF(AI36&lt;1,0,IF(AI36&lt;2,50,IF(AI36&lt;3,48,IF(AI36&lt;4,46,IF(AI36&lt;5,45,IF(AI36&lt;6,44,IF(AI36&lt;7,43,IF(AI36&lt;8,42,IF(AI36&lt;9,41,IF(AI36&lt;10,40,IF(AI36&lt;11,39,IF(AI36&lt;12,38,IF(AI36&lt;13,37,IF(AI36&lt;14,36,IF(AI36&lt;15,35,IF(AI36&lt;16,34,IF(AI36&lt;17,33,IF(AI36&lt;18,32,IF(AI36&lt;19,31,IF(AI36&lt;20,30,IF(AI36&lt;21,29,IF(AI36&lt;22,28,IF(AI36&lt;23,27,IF(AI36&lt;24,26,IF(AI36&lt;25,25,IF(AI36&lt;26,24,IF(AI36&lt;27,23,IF(AI36&lt;28,22,IF(AI36&lt;29,21,IF(AI36&lt;30,20,IF(AI36&lt;31,19,IF(AI36&lt;32,18,IF(AI36&lt;33,17,IF(AI36&lt;34,16,IF(AI36&lt;35,15,IF(AI36&lt;36,14,IF(AI36&lt;37,13,IF(AI36&lt;38,12,IF(AI36&lt;39,11,IF(AI36&lt;40,10,IF(AI36&lt;41,9,IF(AI36&lt;42,8,IF(AI36&lt;43,7,IF(AI36&lt;44,6,IF(AI36&lt;45,5,IF(AI36&lt;46,4,IF(AI36&lt;47,3,IF(AI36&lt;48,2,IF(AI36&lt;49,1,IF(AI36&lt;50,0,))))))))))))))))))))))))))))))))))))))))))))))))))</f>
        <v>0</v>
      </c>
      <c r="AK36" s="150"/>
      <c r="AL36" s="116">
        <f t="shared" si="12"/>
        <v>0</v>
      </c>
      <c r="AM36" s="51">
        <f t="shared" si="13"/>
        <v>336</v>
      </c>
      <c r="AN36" s="139">
        <f t="shared" si="14"/>
        <v>336</v>
      </c>
      <c r="AO36" s="140">
        <f t="shared" si="15"/>
        <v>25</v>
      </c>
      <c r="AP36" s="145">
        <v>43</v>
      </c>
    </row>
    <row r="37" spans="1:42" ht="21" customHeight="1" x14ac:dyDescent="0.25">
      <c r="A37" s="45">
        <v>11</v>
      </c>
      <c r="B37" s="145">
        <v>20</v>
      </c>
      <c r="C37" s="144">
        <v>36</v>
      </c>
      <c r="D37" s="110">
        <f t="shared" si="24"/>
        <v>13</v>
      </c>
      <c r="E37" s="119">
        <v>3</v>
      </c>
      <c r="F37" s="110">
        <f>IF(E37&lt;1,0,IF(E37&lt;2,50,IF(E37&lt;3,48,IF(E37&lt;4,46,IF(E37&lt;5,45,IF(E37&lt;6,44,IF(E37&lt;7,43,IF(E37&lt;8,42,IF(E37&lt;9,41,IF(E37&lt;10,40,IF(E37&lt;11,39,IF(E37&lt;12,38,IF(E37&lt;13,37,IF(E37&lt;14,36,IF(E37&lt;15,35,IF(E37&lt;16,34,IF(E37&lt;17,33,IF(E37&lt;18,32,IF(E37&lt;19,31,IF(E37&lt;20,30,IF(E37&lt;21,29,IF(E37&lt;22,28,IF(E37&lt;23,27,IF(E37&lt;24,26,IF(E37&lt;25,25,IF(E37&lt;26,24,IF(E37&lt;27,23,IF(E37&lt;28,22,IF(E37&lt;29,21,IF(E37&lt;30,20,IF(E37&lt;31,19,IF(E37&lt;32,18,IF(E37&lt;33,17,IF(E37&lt;34,16,IF(E37&lt;35,15,IF(E37&lt;36,14,IF(E37&lt;37,13,IF(E37&lt;38,12,IF(E37&lt;39,11,IF(E37&lt;40,10,IF(E37&lt;41,9,IF(E37&lt;42,8,IF(E37&lt;43,7,IF(E37&lt;44,6,IF(E37&lt;45,5,IF(E37&lt;46,4,IF(E37&lt;47,3,IF(E37&lt;48,2,IF(E37&lt;49,1,IF(E37&lt;50,0,))))))))))))))))))))))))))))))))))))))))))))))))))</f>
        <v>46</v>
      </c>
      <c r="G37" s="141">
        <v>38</v>
      </c>
      <c r="H37" s="112">
        <f t="shared" si="1"/>
        <v>11</v>
      </c>
      <c r="I37" s="141">
        <v>16</v>
      </c>
      <c r="J37" s="112">
        <f t="shared" si="2"/>
        <v>33</v>
      </c>
      <c r="K37" s="143"/>
      <c r="L37" s="114">
        <f t="shared" si="16"/>
        <v>0</v>
      </c>
      <c r="M37" s="143"/>
      <c r="N37" s="114">
        <f t="shared" si="20"/>
        <v>0</v>
      </c>
      <c r="O37" s="173"/>
      <c r="P37" s="116">
        <f t="shared" si="26"/>
        <v>0</v>
      </c>
      <c r="Q37" s="173"/>
      <c r="R37" s="116">
        <f t="shared" si="4"/>
        <v>0</v>
      </c>
      <c r="S37" s="142">
        <v>34</v>
      </c>
      <c r="T37" s="118">
        <f t="shared" si="27"/>
        <v>15</v>
      </c>
      <c r="U37" s="142">
        <v>39</v>
      </c>
      <c r="V37" s="118">
        <f t="shared" si="25"/>
        <v>10</v>
      </c>
      <c r="W37" s="119">
        <v>25</v>
      </c>
      <c r="X37" s="110">
        <f t="shared" si="6"/>
        <v>24</v>
      </c>
      <c r="Y37" s="119">
        <v>27</v>
      </c>
      <c r="Z37" s="110">
        <f t="shared" si="7"/>
        <v>22</v>
      </c>
      <c r="AA37" s="147">
        <v>7</v>
      </c>
      <c r="AB37" s="112">
        <f t="shared" si="8"/>
        <v>42</v>
      </c>
      <c r="AC37" s="147">
        <v>8</v>
      </c>
      <c r="AD37" s="112">
        <f t="shared" si="9"/>
        <v>41</v>
      </c>
      <c r="AE37" s="148">
        <v>34</v>
      </c>
      <c r="AF37" s="114">
        <f t="shared" si="23"/>
        <v>15</v>
      </c>
      <c r="AG37" s="148">
        <v>24</v>
      </c>
      <c r="AH37" s="114">
        <f t="shared" si="21"/>
        <v>25</v>
      </c>
      <c r="AI37" s="150">
        <v>36</v>
      </c>
      <c r="AJ37" s="116">
        <f>IF(AI37&lt;1,0,IF(AI37&lt;2,50,IF(AI37&lt;3,48,IF(AI37&lt;4,46,IF(AI37&lt;5,45,IF(AI37&lt;6,44,IF(AI37&lt;7,43,IF(AI37&lt;8,42,IF(AI37&lt;9,41,IF(AI37&lt;10,40,IF(AI37&lt;11,39,IF(AI37&lt;12,38,IF(AI37&lt;13,37,IF(AI37&lt;14,36,IF(AI37&lt;15,35,IF(AI37&lt;16,34,IF(AI37&lt;17,33,IF(AI37&lt;18,32,IF(AI37&lt;19,31,IF(AI37&lt;20,30,IF(AI37&lt;21,29,IF(AI37&lt;22,28,IF(AI37&lt;23,27,IF(AI37&lt;24,26,IF(AI37&lt;25,25,IF(AI37&lt;26,24,IF(AI37&lt;27,23,IF(AI37&lt;28,22,IF(AI37&lt;29,21,IF(AI37&lt;30,20,IF(AI37&lt;31,19,IF(AI37&lt;32,18,IF(AI37&lt;33,17,IF(AI37&lt;34,16,IF(AI37&lt;35,15,IF(AI37&lt;36,14,IF(AI37&lt;37,13,IF(AI37&lt;38,12,IF(AI37&lt;39,11,IF(AI37&lt;40,10,IF(AI37&lt;41,9,IF(AI37&lt;42,8,IF(AI37&lt;43,7,IF(AI37&lt;44,6,IF(AI37&lt;45,5,IF(AI37&lt;46,4,IF(AI37&lt;47,3,IF(AI37&lt;48,2,IF(AI37&lt;49,1,IF(AI37&lt;50,0,))))))))))))))))))))))))))))))))))))))))))))))))))</f>
        <v>13</v>
      </c>
      <c r="AK37" s="150">
        <v>24</v>
      </c>
      <c r="AL37" s="116">
        <f t="shared" si="12"/>
        <v>25</v>
      </c>
      <c r="AM37" s="51">
        <f t="shared" si="13"/>
        <v>335</v>
      </c>
      <c r="AN37" s="139">
        <f t="shared" si="14"/>
        <v>335</v>
      </c>
      <c r="AO37" s="140">
        <f t="shared" si="15"/>
        <v>27</v>
      </c>
      <c r="AP37" s="145">
        <v>20</v>
      </c>
    </row>
    <row r="38" spans="1:42" ht="21" customHeight="1" x14ac:dyDescent="0.25">
      <c r="A38" s="45">
        <v>23</v>
      </c>
      <c r="B38" s="145">
        <v>36</v>
      </c>
      <c r="C38" s="144">
        <v>16</v>
      </c>
      <c r="D38" s="110">
        <f t="shared" si="24"/>
        <v>33</v>
      </c>
      <c r="E38" s="119">
        <v>42</v>
      </c>
      <c r="F38" s="110">
        <f>IF(E38&lt;1,0,IF(E38&lt;2,50,IF(E38&lt;3,48,IF(E38&lt;4,46,IF(E38&lt;5,45,IF(E38&lt;6,44,IF(E38&lt;7,43,IF(E38&lt;8,42,IF(E38&lt;9,41,IF(E38&lt;10,40,IF(E38&lt;11,39,IF(E38&lt;12,38,IF(E38&lt;13,37,IF(E38&lt;14,36,IF(E38&lt;15,35,IF(E38&lt;16,34,IF(E38&lt;17,33,IF(E38&lt;18,32,IF(E38&lt;19,31,IF(E38&lt;20,30,IF(E38&lt;21,29,IF(E38&lt;22,28,IF(E38&lt;23,27,IF(E38&lt;24,26,IF(E38&lt;25,25,IF(E38&lt;26,24,IF(E38&lt;27,23,IF(E38&lt;28,22,IF(E38&lt;29,21,IF(E38&lt;30,20,IF(E38&lt;31,19,IF(E38&lt;32,18,IF(E38&lt;33,17,IF(E38&lt;34,16,IF(E38&lt;35,15,IF(E38&lt;36,14,IF(E38&lt;37,13,IF(E38&lt;38,12,IF(E38&lt;39,11,IF(E38&lt;40,10,IF(E38&lt;41,9,IF(E38&lt;42,8,IF(E38&lt;43,7,IF(E38&lt;44,6,IF(E38&lt;45,5,IF(E38&lt;46,4,IF(E38&lt;47,3,IF(E38&lt;48,2,IF(E38&lt;49,1,IF(E38&lt;50,0,))))))))))))))))))))))))))))))))))))))))))))))))))</f>
        <v>7</v>
      </c>
      <c r="G38" s="141">
        <v>34</v>
      </c>
      <c r="H38" s="112">
        <f t="shared" si="1"/>
        <v>15</v>
      </c>
      <c r="I38" s="141">
        <v>37</v>
      </c>
      <c r="J38" s="112">
        <f t="shared" si="2"/>
        <v>12</v>
      </c>
      <c r="K38" s="143">
        <v>25</v>
      </c>
      <c r="L38" s="114">
        <f t="shared" si="16"/>
        <v>24</v>
      </c>
      <c r="M38" s="143">
        <v>27</v>
      </c>
      <c r="N38" s="114">
        <f t="shared" si="20"/>
        <v>22</v>
      </c>
      <c r="O38" s="173" t="s">
        <v>498</v>
      </c>
      <c r="P38" s="116">
        <v>35.5</v>
      </c>
      <c r="Q38" s="173">
        <v>15</v>
      </c>
      <c r="R38" s="116">
        <f t="shared" si="4"/>
        <v>34</v>
      </c>
      <c r="S38" s="142">
        <v>21</v>
      </c>
      <c r="T38" s="118">
        <f t="shared" si="27"/>
        <v>28</v>
      </c>
      <c r="U38" s="142">
        <v>31</v>
      </c>
      <c r="V38" s="118">
        <f t="shared" si="25"/>
        <v>18</v>
      </c>
      <c r="W38" s="119"/>
      <c r="X38" s="110">
        <f t="shared" si="6"/>
        <v>0</v>
      </c>
      <c r="Y38" s="119"/>
      <c r="Z38" s="110">
        <f t="shared" si="7"/>
        <v>0</v>
      </c>
      <c r="AA38" s="147"/>
      <c r="AB38" s="112">
        <f t="shared" si="8"/>
        <v>0</v>
      </c>
      <c r="AC38" s="147"/>
      <c r="AD38" s="112">
        <f t="shared" si="9"/>
        <v>0</v>
      </c>
      <c r="AE38" s="148">
        <v>33</v>
      </c>
      <c r="AF38" s="114">
        <f t="shared" si="23"/>
        <v>16</v>
      </c>
      <c r="AG38" s="148">
        <v>33</v>
      </c>
      <c r="AH38" s="114">
        <f t="shared" si="21"/>
        <v>16</v>
      </c>
      <c r="AI38" s="150" t="s">
        <v>505</v>
      </c>
      <c r="AJ38" s="116">
        <v>34</v>
      </c>
      <c r="AK38" s="150">
        <v>12</v>
      </c>
      <c r="AL38" s="116">
        <f t="shared" si="12"/>
        <v>37</v>
      </c>
      <c r="AM38" s="51">
        <f t="shared" si="13"/>
        <v>331.5</v>
      </c>
      <c r="AN38" s="139">
        <f t="shared" si="14"/>
        <v>331.5</v>
      </c>
      <c r="AO38" s="140">
        <f t="shared" si="15"/>
        <v>28</v>
      </c>
      <c r="AP38" s="145">
        <v>36</v>
      </c>
    </row>
    <row r="39" spans="1:42" ht="21" customHeight="1" x14ac:dyDescent="0.25">
      <c r="A39" s="45">
        <v>2</v>
      </c>
      <c r="B39" s="145">
        <v>7</v>
      </c>
      <c r="C39" s="144" t="s">
        <v>485</v>
      </c>
      <c r="D39" s="110">
        <v>29.5</v>
      </c>
      <c r="E39" s="119" t="s">
        <v>492</v>
      </c>
      <c r="F39" s="110">
        <v>31.5</v>
      </c>
      <c r="G39" s="141">
        <v>26</v>
      </c>
      <c r="H39" s="112">
        <f t="shared" si="1"/>
        <v>23</v>
      </c>
      <c r="I39" s="141">
        <v>35</v>
      </c>
      <c r="J39" s="112">
        <f t="shared" si="2"/>
        <v>14</v>
      </c>
      <c r="K39" s="143"/>
      <c r="L39" s="114">
        <f t="shared" si="16"/>
        <v>0</v>
      </c>
      <c r="M39" s="143">
        <v>18</v>
      </c>
      <c r="N39" s="114">
        <f t="shared" si="20"/>
        <v>31</v>
      </c>
      <c r="O39" s="173"/>
      <c r="P39" s="116">
        <f t="shared" ref="P39:P58" si="28">IF(O39&lt;1,0,IF(O39&lt;2,50,IF(O39&lt;3,48,IF(O39&lt;4,46,IF(O39&lt;5,45,IF(O39&lt;6,44,IF(O39&lt;7,43,IF(O39&lt;8,42,IF(O39&lt;9,41,IF(O39&lt;10,40,IF(O39&lt;11,39,IF(O39&lt;12,38,IF(O39&lt;13,37,IF(O39&lt;14,36,IF(O39&lt;15,35,IF(O39&lt;16,34,IF(O39&lt;17,33,IF(O39&lt;18,32,IF(O39&lt;19,31,IF(O39&lt;20,30,IF(O39&lt;21,29,IF(O39&lt;22,28,IF(O39&lt;23,27,IF(O39&lt;24,26,IF(O39&lt;25,25,IF(O39&lt;26,24,IF(O39&lt;27,23,IF(O39&lt;28,22,IF(O39&lt;29,21,IF(O39&lt;30,20,IF(O39&lt;31,19,IF(O39&lt;32,18,IF(O39&lt;33,17,IF(O39&lt;34,16,IF(O39&lt;35,15,IF(O39&lt;36,14,IF(O39&lt;37,13,IF(O39&lt;38,12,IF(O39&lt;39,11,IF(O39&lt;40,10,IF(O39&lt;41,9,IF(O39&lt;42,8,IF(O39&lt;43,7,IF(O39&lt;44,6,IF(O39&lt;45,5,IF(O39&lt;46,4,IF(O39&lt;47,3,IF(O39&lt;48,2,IF(O39&lt;49,1,IF(O39&lt;50,0,))))))))))))))))))))))))))))))))))))))))))))))))))</f>
        <v>0</v>
      </c>
      <c r="Q39" s="173"/>
      <c r="R39" s="116">
        <f t="shared" si="4"/>
        <v>0</v>
      </c>
      <c r="S39" s="142">
        <v>32</v>
      </c>
      <c r="T39" s="118">
        <f t="shared" si="27"/>
        <v>17</v>
      </c>
      <c r="U39" s="142">
        <v>27</v>
      </c>
      <c r="V39" s="118">
        <f t="shared" si="25"/>
        <v>22</v>
      </c>
      <c r="W39" s="119">
        <v>21</v>
      </c>
      <c r="X39" s="110">
        <f t="shared" si="6"/>
        <v>28</v>
      </c>
      <c r="Y39" s="119">
        <v>10</v>
      </c>
      <c r="Z39" s="110">
        <f t="shared" si="7"/>
        <v>39</v>
      </c>
      <c r="AA39" s="147"/>
      <c r="AB39" s="112">
        <f t="shared" si="8"/>
        <v>0</v>
      </c>
      <c r="AC39" s="147"/>
      <c r="AD39" s="112">
        <f t="shared" si="9"/>
        <v>0</v>
      </c>
      <c r="AE39" s="148">
        <v>29</v>
      </c>
      <c r="AF39" s="114">
        <f t="shared" si="23"/>
        <v>20</v>
      </c>
      <c r="AG39" s="148" t="s">
        <v>504</v>
      </c>
      <c r="AH39" s="114">
        <v>14.5</v>
      </c>
      <c r="AI39" s="150">
        <v>26</v>
      </c>
      <c r="AJ39" s="116">
        <f t="shared" ref="AJ39:AJ44" si="29">IF(AI39&lt;1,0,IF(AI39&lt;2,50,IF(AI39&lt;3,48,IF(AI39&lt;4,46,IF(AI39&lt;5,45,IF(AI39&lt;6,44,IF(AI39&lt;7,43,IF(AI39&lt;8,42,IF(AI39&lt;9,41,IF(AI39&lt;10,40,IF(AI39&lt;11,39,IF(AI39&lt;12,38,IF(AI39&lt;13,37,IF(AI39&lt;14,36,IF(AI39&lt;15,35,IF(AI39&lt;16,34,IF(AI39&lt;17,33,IF(AI39&lt;18,32,IF(AI39&lt;19,31,IF(AI39&lt;20,30,IF(AI39&lt;21,29,IF(AI39&lt;22,28,IF(AI39&lt;23,27,IF(AI39&lt;24,26,IF(AI39&lt;25,25,IF(AI39&lt;26,24,IF(AI39&lt;27,23,IF(AI39&lt;28,22,IF(AI39&lt;29,21,IF(AI39&lt;30,20,IF(AI39&lt;31,19,IF(AI39&lt;32,18,IF(AI39&lt;33,17,IF(AI39&lt;34,16,IF(AI39&lt;35,15,IF(AI39&lt;36,14,IF(AI39&lt;37,13,IF(AI39&lt;38,12,IF(AI39&lt;39,11,IF(AI39&lt;40,10,IF(AI39&lt;41,9,IF(AI39&lt;42,8,IF(AI39&lt;43,7,IF(AI39&lt;44,6,IF(AI39&lt;45,5,IF(AI39&lt;46,4,IF(AI39&lt;47,3,IF(AI39&lt;48,2,IF(AI39&lt;49,1,IF(AI39&lt;50,0,))))))))))))))))))))))))))))))))))))))))))))))))))</f>
        <v>23</v>
      </c>
      <c r="AK39" s="150">
        <v>16</v>
      </c>
      <c r="AL39" s="116">
        <f t="shared" si="12"/>
        <v>33</v>
      </c>
      <c r="AM39" s="51">
        <f t="shared" si="13"/>
        <v>325.5</v>
      </c>
      <c r="AN39" s="139">
        <f t="shared" si="14"/>
        <v>325.5</v>
      </c>
      <c r="AO39" s="140">
        <f t="shared" si="15"/>
        <v>29</v>
      </c>
      <c r="AP39" s="145">
        <v>7</v>
      </c>
    </row>
    <row r="40" spans="1:42" ht="21" customHeight="1" x14ac:dyDescent="0.25">
      <c r="A40" s="45">
        <v>14</v>
      </c>
      <c r="B40" s="145">
        <v>24</v>
      </c>
      <c r="C40" s="144">
        <v>3</v>
      </c>
      <c r="D40" s="110">
        <f t="shared" ref="D40:D47" si="30">IF(C40&lt;1,0,IF(C40&lt;2,50,IF(C40&lt;3,48,IF(C40&lt;4,46,IF(C40&lt;5,45,IF(C40&lt;6,44,IF(C40&lt;7,43,IF(C40&lt;8,42,IF(C40&lt;9,41,IF(C40&lt;10,40,IF(C40&lt;11,39,IF(C40&lt;12,38,IF(C40&lt;13,37,IF(C40&lt;14,36,IF(C40&lt;15,35,IF(C40&lt;16,34,IF(C40&lt;17,33,IF(C40&lt;18,32,IF(C40&lt;19,31,IF(C40&lt;20,30,IF(C40&lt;21,29,IF(C40&lt;22,28,IF(C40&lt;23,27,IF(C40&lt;24,26,IF(C40&lt;25,25,IF(C40&lt;26,24,IF(C40&lt;27,23,IF(C40&lt;28,22,IF(C40&lt;29,21,IF(C40&lt;30,20,IF(C40&lt;31,19,IF(C40&lt;32,18,IF(C40&lt;33,17,IF(C40&lt;34,16,IF(C40&lt;35,15,IF(C40&lt;36,14,IF(C40&lt;37,13,IF(C40&lt;38,12,IF(C40&lt;39,11,IF(C40&lt;40,10,IF(C40&lt;41,9,IF(C40&lt;42,8,IF(C40&lt;43,7,IF(C40&lt;44,6,IF(C40&lt;45,5,IF(C40&lt;46,4,IF(C40&lt;47,3,IF(C40&lt;48,2,IF(C40&lt;49,1,IF(C40&lt;50,0,))))))))))))))))))))))))))))))))))))))))))))))))))</f>
        <v>46</v>
      </c>
      <c r="E40" s="119">
        <v>35</v>
      </c>
      <c r="F40" s="110">
        <f>IF(E40&lt;1,0,IF(E40&lt;2,50,IF(E40&lt;3,48,IF(E40&lt;4,46,IF(E40&lt;5,45,IF(E40&lt;6,44,IF(E40&lt;7,43,IF(E40&lt;8,42,IF(E40&lt;9,41,IF(E40&lt;10,40,IF(E40&lt;11,39,IF(E40&lt;12,38,IF(E40&lt;13,37,IF(E40&lt;14,36,IF(E40&lt;15,35,IF(E40&lt;16,34,IF(E40&lt;17,33,IF(E40&lt;18,32,IF(E40&lt;19,31,IF(E40&lt;20,30,IF(E40&lt;21,29,IF(E40&lt;22,28,IF(E40&lt;23,27,IF(E40&lt;24,26,IF(E40&lt;25,25,IF(E40&lt;26,24,IF(E40&lt;27,23,IF(E40&lt;28,22,IF(E40&lt;29,21,IF(E40&lt;30,20,IF(E40&lt;31,19,IF(E40&lt;32,18,IF(E40&lt;33,17,IF(E40&lt;34,16,IF(E40&lt;35,15,IF(E40&lt;36,14,IF(E40&lt;37,13,IF(E40&lt;38,12,IF(E40&lt;39,11,IF(E40&lt;40,10,IF(E40&lt;41,9,IF(E40&lt;42,8,IF(E40&lt;43,7,IF(E40&lt;44,6,IF(E40&lt;45,5,IF(E40&lt;46,4,IF(E40&lt;47,3,IF(E40&lt;48,2,IF(E40&lt;49,1,IF(E40&lt;50,0,))))))))))))))))))))))))))))))))))))))))))))))))))</f>
        <v>14</v>
      </c>
      <c r="G40" s="141">
        <v>43</v>
      </c>
      <c r="H40" s="112">
        <f t="shared" si="1"/>
        <v>6</v>
      </c>
      <c r="I40" s="141">
        <v>21</v>
      </c>
      <c r="J40" s="112">
        <f t="shared" si="2"/>
        <v>28</v>
      </c>
      <c r="K40" s="143"/>
      <c r="L40" s="114">
        <f t="shared" si="16"/>
        <v>0</v>
      </c>
      <c r="M40" s="143">
        <v>26</v>
      </c>
      <c r="N40" s="114">
        <f t="shared" si="20"/>
        <v>23</v>
      </c>
      <c r="O40" s="176"/>
      <c r="P40" s="116">
        <f t="shared" si="28"/>
        <v>0</v>
      </c>
      <c r="Q40" s="173"/>
      <c r="R40" s="116">
        <f t="shared" si="4"/>
        <v>0</v>
      </c>
      <c r="S40" s="142">
        <v>20</v>
      </c>
      <c r="T40" s="118">
        <f t="shared" si="27"/>
        <v>29</v>
      </c>
      <c r="U40" s="142">
        <v>38</v>
      </c>
      <c r="V40" s="118">
        <f t="shared" si="25"/>
        <v>11</v>
      </c>
      <c r="W40" s="119"/>
      <c r="X40" s="110">
        <f t="shared" si="6"/>
        <v>0</v>
      </c>
      <c r="Y40" s="119">
        <v>1</v>
      </c>
      <c r="Z40" s="110">
        <f t="shared" si="7"/>
        <v>50</v>
      </c>
      <c r="AA40" s="147"/>
      <c r="AB40" s="112">
        <f t="shared" si="8"/>
        <v>0</v>
      </c>
      <c r="AC40" s="147"/>
      <c r="AD40" s="112">
        <f t="shared" si="9"/>
        <v>0</v>
      </c>
      <c r="AE40" s="148">
        <v>18</v>
      </c>
      <c r="AF40" s="114">
        <f t="shared" si="23"/>
        <v>31</v>
      </c>
      <c r="AG40" s="148">
        <v>22</v>
      </c>
      <c r="AH40" s="114">
        <f>IF(AG40&lt;1,0,IF(AG40&lt;2,50,IF(AG40&lt;3,48,IF(AG40&lt;4,46,IF(AG40&lt;5,45,IF(AG40&lt;6,44,IF(AG40&lt;7,43,IF(AG40&lt;8,42,IF(AG40&lt;9,41,IF(AG40&lt;10,40,IF(AG40&lt;11,39,IF(AG40&lt;12,38,IF(AG40&lt;13,37,IF(AG40&lt;14,36,IF(AG40&lt;15,35,IF(AG40&lt;16,34,IF(AG40&lt;17,33,IF(AG40&lt;18,32,IF(AG40&lt;19,31,IF(AG40&lt;20,30,IF(AG40&lt;21,29,IF(AG40&lt;22,28,IF(AG40&lt;23,27,IF(AG40&lt;24,26,IF(AG40&lt;25,25,IF(AG40&lt;26,24,IF(AG40&lt;27,23,IF(AG40&lt;28,22,IF(AG40&lt;29,21,IF(AG40&lt;30,20,IF(AG40&lt;31,19,IF(AG40&lt;32,18,IF(AG40&lt;33,17,IF(AG40&lt;34,16,IF(AG40&lt;35,15,IF(AG40&lt;36,14,IF(AG40&lt;37,13,IF(AG40&lt;38,12,IF(AG40&lt;39,11,IF(AG40&lt;40,10,IF(AG40&lt;41,9,IF(AG40&lt;42,8,IF(AG40&lt;43,7,IF(AG40&lt;44,6,IF(AG40&lt;45,5,IF(AG40&lt;46,4,IF(AG40&lt;47,3,IF(AG40&lt;48,2,IF(AG40&lt;49,1,IF(AG40&lt;50,0,))))))))))))))))))))))))))))))))))))))))))))))))))</f>
        <v>27</v>
      </c>
      <c r="AI40" s="150">
        <v>6</v>
      </c>
      <c r="AJ40" s="116">
        <f t="shared" si="29"/>
        <v>43</v>
      </c>
      <c r="AK40" s="150">
        <v>38</v>
      </c>
      <c r="AL40" s="116">
        <f t="shared" si="12"/>
        <v>11</v>
      </c>
      <c r="AM40" s="51">
        <f t="shared" si="13"/>
        <v>319</v>
      </c>
      <c r="AN40" s="139">
        <f t="shared" si="14"/>
        <v>319</v>
      </c>
      <c r="AO40" s="140">
        <f t="shared" si="15"/>
        <v>30</v>
      </c>
      <c r="AP40" s="145">
        <v>24</v>
      </c>
    </row>
    <row r="41" spans="1:42" ht="21" customHeight="1" x14ac:dyDescent="0.25">
      <c r="A41" s="45">
        <v>18</v>
      </c>
      <c r="B41" s="145">
        <v>29</v>
      </c>
      <c r="C41" s="144">
        <v>46</v>
      </c>
      <c r="D41" s="110">
        <f t="shared" si="30"/>
        <v>3</v>
      </c>
      <c r="E41" s="119">
        <v>46</v>
      </c>
      <c r="F41" s="110">
        <f>IF(E41&lt;1,0,IF(E41&lt;2,50,IF(E41&lt;3,48,IF(E41&lt;4,46,IF(E41&lt;5,45,IF(E41&lt;6,44,IF(E41&lt;7,43,IF(E41&lt;8,42,IF(E41&lt;9,41,IF(E41&lt;10,40,IF(E41&lt;11,39,IF(E41&lt;12,38,IF(E41&lt;13,37,IF(E41&lt;14,36,IF(E41&lt;15,35,IF(E41&lt;16,34,IF(E41&lt;17,33,IF(E41&lt;18,32,IF(E41&lt;19,31,IF(E41&lt;20,30,IF(E41&lt;21,29,IF(E41&lt;22,28,IF(E41&lt;23,27,IF(E41&lt;24,26,IF(E41&lt;25,25,IF(E41&lt;26,24,IF(E41&lt;27,23,IF(E41&lt;28,22,IF(E41&lt;29,21,IF(E41&lt;30,20,IF(E41&lt;31,19,IF(E41&lt;32,18,IF(E41&lt;33,17,IF(E41&lt;34,16,IF(E41&lt;35,15,IF(E41&lt;36,14,IF(E41&lt;37,13,IF(E41&lt;38,12,IF(E41&lt;39,11,IF(E41&lt;40,10,IF(E41&lt;41,9,IF(E41&lt;42,8,IF(E41&lt;43,7,IF(E41&lt;44,6,IF(E41&lt;45,5,IF(E41&lt;46,4,IF(E41&lt;47,3,IF(E41&lt;48,2,IF(E41&lt;49,1,IF(E41&lt;50,0,))))))))))))))))))))))))))))))))))))))))))))))))))</f>
        <v>3</v>
      </c>
      <c r="G41" s="141">
        <v>23</v>
      </c>
      <c r="H41" s="112">
        <f t="shared" si="1"/>
        <v>26</v>
      </c>
      <c r="I41" s="141">
        <v>24</v>
      </c>
      <c r="J41" s="112">
        <f t="shared" si="2"/>
        <v>25</v>
      </c>
      <c r="K41" s="143">
        <v>24</v>
      </c>
      <c r="L41" s="114">
        <f t="shared" si="16"/>
        <v>25</v>
      </c>
      <c r="M41" s="143">
        <v>30</v>
      </c>
      <c r="N41" s="114">
        <f t="shared" si="20"/>
        <v>19</v>
      </c>
      <c r="O41" s="173">
        <v>12</v>
      </c>
      <c r="P41" s="116">
        <f t="shared" si="28"/>
        <v>37</v>
      </c>
      <c r="Q41" s="173"/>
      <c r="R41" s="116">
        <f t="shared" si="4"/>
        <v>0</v>
      </c>
      <c r="S41" s="142"/>
      <c r="T41" s="118">
        <f t="shared" si="27"/>
        <v>0</v>
      </c>
      <c r="U41" s="142">
        <v>8</v>
      </c>
      <c r="V41" s="118">
        <f t="shared" si="25"/>
        <v>41</v>
      </c>
      <c r="W41" s="119">
        <v>23</v>
      </c>
      <c r="X41" s="110">
        <f t="shared" si="6"/>
        <v>26</v>
      </c>
      <c r="Y41" s="119">
        <v>34</v>
      </c>
      <c r="Z41" s="110">
        <f t="shared" si="7"/>
        <v>15</v>
      </c>
      <c r="AA41" s="147"/>
      <c r="AB41" s="112">
        <f t="shared" si="8"/>
        <v>0</v>
      </c>
      <c r="AC41" s="147"/>
      <c r="AD41" s="112">
        <f t="shared" si="9"/>
        <v>0</v>
      </c>
      <c r="AE41" s="148">
        <v>39</v>
      </c>
      <c r="AF41" s="114">
        <f t="shared" si="23"/>
        <v>10</v>
      </c>
      <c r="AG41" s="148">
        <v>39</v>
      </c>
      <c r="AH41" s="114">
        <f>IF(AG41&lt;1,0,IF(AG41&lt;2,50,IF(AG41&lt;3,48,IF(AG41&lt;4,46,IF(AG41&lt;5,45,IF(AG41&lt;6,44,IF(AG41&lt;7,43,IF(AG41&lt;8,42,IF(AG41&lt;9,41,IF(AG41&lt;10,40,IF(AG41&lt;11,39,IF(AG41&lt;12,38,IF(AG41&lt;13,37,IF(AG41&lt;14,36,IF(AG41&lt;15,35,IF(AG41&lt;16,34,IF(AG41&lt;17,33,IF(AG41&lt;18,32,IF(AG41&lt;19,31,IF(AG41&lt;20,30,IF(AG41&lt;21,29,IF(AG41&lt;22,28,IF(AG41&lt;23,27,IF(AG41&lt;24,26,IF(AG41&lt;25,25,IF(AG41&lt;26,24,IF(AG41&lt;27,23,IF(AG41&lt;28,22,IF(AG41&lt;29,21,IF(AG41&lt;30,20,IF(AG41&lt;31,19,IF(AG41&lt;32,18,IF(AG41&lt;33,17,IF(AG41&lt;34,16,IF(AG41&lt;35,15,IF(AG41&lt;36,14,IF(AG41&lt;37,13,IF(AG41&lt;38,12,IF(AG41&lt;39,11,IF(AG41&lt;40,10,IF(AG41&lt;41,9,IF(AG41&lt;42,8,IF(AG41&lt;43,7,IF(AG41&lt;44,6,IF(AG41&lt;45,5,IF(AG41&lt;46,4,IF(AG41&lt;47,3,IF(AG41&lt;48,2,IF(AG41&lt;49,1,IF(AG41&lt;50,0,))))))))))))))))))))))))))))))))))))))))))))))))))</f>
        <v>10</v>
      </c>
      <c r="AI41" s="150">
        <v>28</v>
      </c>
      <c r="AJ41" s="116">
        <f t="shared" si="29"/>
        <v>21</v>
      </c>
      <c r="AK41" s="150">
        <v>23</v>
      </c>
      <c r="AL41" s="116">
        <f t="shared" si="12"/>
        <v>26</v>
      </c>
      <c r="AM41" s="51">
        <f t="shared" si="13"/>
        <v>287</v>
      </c>
      <c r="AN41" s="139">
        <f t="shared" si="14"/>
        <v>287</v>
      </c>
      <c r="AO41" s="140">
        <f t="shared" si="15"/>
        <v>31</v>
      </c>
      <c r="AP41" s="145">
        <v>29</v>
      </c>
    </row>
    <row r="42" spans="1:42" ht="21" customHeight="1" x14ac:dyDescent="0.25">
      <c r="A42" s="45">
        <v>28</v>
      </c>
      <c r="B42" s="145">
        <v>42</v>
      </c>
      <c r="C42" s="144">
        <v>44</v>
      </c>
      <c r="D42" s="110">
        <f t="shared" si="30"/>
        <v>5</v>
      </c>
      <c r="E42" s="119" t="s">
        <v>489</v>
      </c>
      <c r="F42" s="110">
        <v>15.5</v>
      </c>
      <c r="G42" s="141">
        <v>39</v>
      </c>
      <c r="H42" s="112">
        <f t="shared" si="1"/>
        <v>10</v>
      </c>
      <c r="I42" s="141">
        <v>22</v>
      </c>
      <c r="J42" s="112">
        <f t="shared" si="2"/>
        <v>27</v>
      </c>
      <c r="K42" s="143">
        <v>18</v>
      </c>
      <c r="L42" s="114">
        <f t="shared" si="16"/>
        <v>31</v>
      </c>
      <c r="M42" s="143">
        <v>15</v>
      </c>
      <c r="N42" s="114">
        <f t="shared" si="20"/>
        <v>34</v>
      </c>
      <c r="O42" s="173"/>
      <c r="P42" s="116">
        <f t="shared" si="28"/>
        <v>0</v>
      </c>
      <c r="Q42" s="173"/>
      <c r="R42" s="116">
        <f t="shared" si="4"/>
        <v>0</v>
      </c>
      <c r="S42" s="142"/>
      <c r="T42" s="118">
        <f t="shared" si="27"/>
        <v>0</v>
      </c>
      <c r="U42" s="142">
        <v>12</v>
      </c>
      <c r="V42" s="118">
        <f t="shared" si="25"/>
        <v>37</v>
      </c>
      <c r="W42" s="119"/>
      <c r="X42" s="110">
        <f t="shared" si="6"/>
        <v>0</v>
      </c>
      <c r="Y42" s="119">
        <v>33</v>
      </c>
      <c r="Z42" s="110">
        <f t="shared" si="7"/>
        <v>16</v>
      </c>
      <c r="AA42" s="147"/>
      <c r="AB42" s="112">
        <f t="shared" si="8"/>
        <v>0</v>
      </c>
      <c r="AC42" s="147"/>
      <c r="AD42" s="112">
        <f t="shared" si="9"/>
        <v>0</v>
      </c>
      <c r="AE42" s="148">
        <v>30</v>
      </c>
      <c r="AF42" s="114">
        <f t="shared" si="23"/>
        <v>19</v>
      </c>
      <c r="AG42" s="148">
        <v>28</v>
      </c>
      <c r="AH42" s="114">
        <f>IF(AG42&lt;1,0,IF(AG42&lt;2,50,IF(AG42&lt;3,48,IF(AG42&lt;4,46,IF(AG42&lt;5,45,IF(AG42&lt;6,44,IF(AG42&lt;7,43,IF(AG42&lt;8,42,IF(AG42&lt;9,41,IF(AG42&lt;10,40,IF(AG42&lt;11,39,IF(AG42&lt;12,38,IF(AG42&lt;13,37,IF(AG42&lt;14,36,IF(AG42&lt;15,35,IF(AG42&lt;16,34,IF(AG42&lt;17,33,IF(AG42&lt;18,32,IF(AG42&lt;19,31,IF(AG42&lt;20,30,IF(AG42&lt;21,29,IF(AG42&lt;22,28,IF(AG42&lt;23,27,IF(AG42&lt;24,26,IF(AG42&lt;25,25,IF(AG42&lt;26,24,IF(AG42&lt;27,23,IF(AG42&lt;28,22,IF(AG42&lt;29,21,IF(AG42&lt;30,20,IF(AG42&lt;31,19,IF(AG42&lt;32,18,IF(AG42&lt;33,17,IF(AG42&lt;34,16,IF(AG42&lt;35,15,IF(AG42&lt;36,14,IF(AG42&lt;37,13,IF(AG42&lt;38,12,IF(AG42&lt;39,11,IF(AG42&lt;40,10,IF(AG42&lt;41,9,IF(AG42&lt;42,8,IF(AG42&lt;43,7,IF(AG42&lt;44,6,IF(AG42&lt;45,5,IF(AG42&lt;46,4,IF(AG42&lt;47,3,IF(AG42&lt;48,2,IF(AG42&lt;49,1,IF(AG42&lt;50,0,))))))))))))))))))))))))))))))))))))))))))))))))))</f>
        <v>21</v>
      </c>
      <c r="AI42" s="150">
        <v>21</v>
      </c>
      <c r="AJ42" s="116">
        <f t="shared" si="29"/>
        <v>28</v>
      </c>
      <c r="AK42" s="150">
        <v>15</v>
      </c>
      <c r="AL42" s="116">
        <f t="shared" si="12"/>
        <v>34</v>
      </c>
      <c r="AM42" s="51">
        <f t="shared" si="13"/>
        <v>277.5</v>
      </c>
      <c r="AN42" s="139">
        <f t="shared" si="14"/>
        <v>277.5</v>
      </c>
      <c r="AO42" s="140">
        <f t="shared" si="15"/>
        <v>32</v>
      </c>
      <c r="AP42" s="145">
        <v>42</v>
      </c>
    </row>
    <row r="43" spans="1:42" ht="21" customHeight="1" x14ac:dyDescent="0.25">
      <c r="A43" s="45">
        <v>39</v>
      </c>
      <c r="B43" s="145">
        <v>53</v>
      </c>
      <c r="C43" s="144"/>
      <c r="D43" s="110">
        <f t="shared" si="30"/>
        <v>0</v>
      </c>
      <c r="E43" s="119" t="s">
        <v>471</v>
      </c>
      <c r="F43" s="110">
        <f>IF(E43&lt;1,0,IF(E43&lt;2,50,IF(E43&lt;3,48,IF(E43&lt;4,46,IF(E43&lt;5,45,IF(E43&lt;6,44,IF(E43&lt;7,43,IF(E43&lt;8,42,IF(E43&lt;9,41,IF(E43&lt;10,40,IF(E43&lt;11,39,IF(E43&lt;12,38,IF(E43&lt;13,37,IF(E43&lt;14,36,IF(E43&lt;15,35,IF(E43&lt;16,34,IF(E43&lt;17,33,IF(E43&lt;18,32,IF(E43&lt;19,31,IF(E43&lt;20,30,IF(E43&lt;21,29,IF(E43&lt;22,28,IF(E43&lt;23,27,IF(E43&lt;24,26,IF(E43&lt;25,25,IF(E43&lt;26,24,IF(E43&lt;27,23,IF(E43&lt;28,22,IF(E43&lt;29,21,IF(E43&lt;30,20,IF(E43&lt;31,19,IF(E43&lt;32,18,IF(E43&lt;33,17,IF(E43&lt;34,16,IF(E43&lt;35,15,IF(E43&lt;36,14,IF(E43&lt;37,13,IF(E43&lt;38,12,IF(E43&lt;39,11,IF(E43&lt;40,10,IF(E43&lt;41,9,IF(E43&lt;42,8,IF(E43&lt;43,7,IF(E43&lt;44,6,IF(E43&lt;45,5,IF(E43&lt;46,4,IF(E43&lt;47,3,IF(E43&lt;48,2,IF(E43&lt;49,1,IF(E43&lt;50,0,))))))))))))))))))))))))))))))))))))))))))))))))))</f>
        <v>0</v>
      </c>
      <c r="G43" s="141">
        <v>42</v>
      </c>
      <c r="H43" s="112">
        <f t="shared" si="1"/>
        <v>7</v>
      </c>
      <c r="I43" s="141">
        <v>36</v>
      </c>
      <c r="J43" s="112">
        <f t="shared" si="2"/>
        <v>13</v>
      </c>
      <c r="K43" s="143"/>
      <c r="L43" s="114">
        <f t="shared" si="16"/>
        <v>0</v>
      </c>
      <c r="M43" s="143">
        <v>17</v>
      </c>
      <c r="N43" s="114">
        <f t="shared" si="20"/>
        <v>32</v>
      </c>
      <c r="O43" s="176"/>
      <c r="P43" s="116">
        <f t="shared" si="28"/>
        <v>0</v>
      </c>
      <c r="Q43" s="173"/>
      <c r="R43" s="116">
        <f t="shared" si="4"/>
        <v>0</v>
      </c>
      <c r="S43" s="142">
        <v>22</v>
      </c>
      <c r="T43" s="118">
        <f t="shared" si="27"/>
        <v>27</v>
      </c>
      <c r="U43" s="142" t="s">
        <v>485</v>
      </c>
      <c r="V43" s="118">
        <v>29.5</v>
      </c>
      <c r="W43" s="119"/>
      <c r="X43" s="110">
        <f t="shared" si="6"/>
        <v>0</v>
      </c>
      <c r="Y43" s="119">
        <v>25</v>
      </c>
      <c r="Z43" s="110">
        <f t="shared" si="7"/>
        <v>24</v>
      </c>
      <c r="AA43" s="147"/>
      <c r="AB43" s="112">
        <f t="shared" si="8"/>
        <v>0</v>
      </c>
      <c r="AC43" s="147"/>
      <c r="AD43" s="112">
        <f t="shared" si="9"/>
        <v>0</v>
      </c>
      <c r="AE43" s="148">
        <v>19</v>
      </c>
      <c r="AF43" s="114">
        <f t="shared" si="23"/>
        <v>30</v>
      </c>
      <c r="AG43" s="182" t="s">
        <v>502</v>
      </c>
      <c r="AH43" s="114">
        <v>41.5</v>
      </c>
      <c r="AI43" s="150">
        <v>17</v>
      </c>
      <c r="AJ43" s="116">
        <f t="shared" si="29"/>
        <v>32</v>
      </c>
      <c r="AK43" s="150">
        <v>9</v>
      </c>
      <c r="AL43" s="116">
        <f t="shared" si="12"/>
        <v>40</v>
      </c>
      <c r="AM43" s="51">
        <f t="shared" si="13"/>
        <v>276</v>
      </c>
      <c r="AN43" s="139">
        <f t="shared" si="14"/>
        <v>276</v>
      </c>
      <c r="AO43" s="140">
        <f t="shared" si="15"/>
        <v>33</v>
      </c>
      <c r="AP43" s="145">
        <v>53</v>
      </c>
    </row>
    <row r="44" spans="1:42" ht="21" customHeight="1" x14ac:dyDescent="0.25">
      <c r="A44" s="45">
        <v>43</v>
      </c>
      <c r="B44" s="145">
        <v>59</v>
      </c>
      <c r="C44" s="144">
        <v>35</v>
      </c>
      <c r="D44" s="110">
        <f t="shared" si="30"/>
        <v>14</v>
      </c>
      <c r="E44" s="119" t="s">
        <v>489</v>
      </c>
      <c r="F44" s="110">
        <v>15.5</v>
      </c>
      <c r="G44" s="141">
        <v>30</v>
      </c>
      <c r="H44" s="112">
        <f t="shared" si="1"/>
        <v>19</v>
      </c>
      <c r="I44" s="141">
        <v>27</v>
      </c>
      <c r="J44" s="112">
        <f t="shared" si="2"/>
        <v>22</v>
      </c>
      <c r="K44" s="143"/>
      <c r="L44" s="114">
        <f t="shared" si="16"/>
        <v>0</v>
      </c>
      <c r="M44" s="143"/>
      <c r="N44" s="114">
        <f t="shared" si="20"/>
        <v>0</v>
      </c>
      <c r="O44" s="176">
        <v>5</v>
      </c>
      <c r="P44" s="116">
        <f t="shared" si="28"/>
        <v>44</v>
      </c>
      <c r="Q44" s="173"/>
      <c r="R44" s="116">
        <f t="shared" si="4"/>
        <v>0</v>
      </c>
      <c r="S44" s="142"/>
      <c r="T44" s="118">
        <f t="shared" si="27"/>
        <v>0</v>
      </c>
      <c r="U44" s="142">
        <v>6</v>
      </c>
      <c r="V44" s="118">
        <f t="shared" ref="V44:V58" si="31">IF(U44&lt;1,0,IF(U44&lt;2,50,IF(U44&lt;3,48,IF(U44&lt;4,46,IF(U44&lt;5,45,IF(U44&lt;6,44,IF(U44&lt;7,43,IF(U44&lt;8,42,IF(U44&lt;9,41,IF(U44&lt;10,40,IF(U44&lt;11,39,IF(U44&lt;12,38,IF(U44&lt;13,37,IF(U44&lt;14,36,IF(U44&lt;15,35,IF(U44&lt;16,34,IF(U44&lt;17,33,IF(U44&lt;18,32,IF(U44&lt;19,31,IF(U44&lt;20,30,IF(U44&lt;21,29,IF(U44&lt;22,28,IF(U44&lt;23,27,IF(U44&lt;24,26,IF(U44&lt;25,25,IF(U44&lt;26,24,IF(U44&lt;27,23,IF(U44&lt;28,22,IF(U44&lt;29,21,IF(U44&lt;30,20,IF(U44&lt;31,19,IF(U44&lt;32,18,IF(U44&lt;33,17,IF(U44&lt;34,16,IF(U44&lt;35,15,IF(U44&lt;36,14,IF(U44&lt;37,13,IF(U44&lt;38,12,IF(U44&lt;39,11,IF(U44&lt;40,10,IF(U44&lt;41,9,IF(U44&lt;42,8,IF(U44&lt;43,7,IF(U44&lt;44,6,IF(U44&lt;45,5,IF(U44&lt;46,4,IF(U44&lt;47,3,IF(U44&lt;48,2,IF(U44&lt;49,1,IF(U44&lt;50,0,))))))))))))))))))))))))))))))))))))))))))))))))))</f>
        <v>43</v>
      </c>
      <c r="W44" s="119">
        <v>17</v>
      </c>
      <c r="X44" s="110">
        <f t="shared" si="6"/>
        <v>32</v>
      </c>
      <c r="Y44" s="119">
        <v>20</v>
      </c>
      <c r="Z44" s="110">
        <f t="shared" si="7"/>
        <v>29</v>
      </c>
      <c r="AA44" s="147"/>
      <c r="AB44" s="112">
        <f t="shared" si="8"/>
        <v>0</v>
      </c>
      <c r="AC44" s="147"/>
      <c r="AD44" s="112">
        <f t="shared" si="9"/>
        <v>0</v>
      </c>
      <c r="AE44" s="148"/>
      <c r="AF44" s="114">
        <f t="shared" si="23"/>
        <v>0</v>
      </c>
      <c r="AG44" s="148"/>
      <c r="AH44" s="114">
        <f t="shared" ref="AH44:AH50" si="32">IF(AG44&lt;1,0,IF(AG44&lt;2,50,IF(AG44&lt;3,48,IF(AG44&lt;4,46,IF(AG44&lt;5,45,IF(AG44&lt;6,44,IF(AG44&lt;7,43,IF(AG44&lt;8,42,IF(AG44&lt;9,41,IF(AG44&lt;10,40,IF(AG44&lt;11,39,IF(AG44&lt;12,38,IF(AG44&lt;13,37,IF(AG44&lt;14,36,IF(AG44&lt;15,35,IF(AG44&lt;16,34,IF(AG44&lt;17,33,IF(AG44&lt;18,32,IF(AG44&lt;19,31,IF(AG44&lt;20,30,IF(AG44&lt;21,29,IF(AG44&lt;22,28,IF(AG44&lt;23,27,IF(AG44&lt;24,26,IF(AG44&lt;25,25,IF(AG44&lt;26,24,IF(AG44&lt;27,23,IF(AG44&lt;28,22,IF(AG44&lt;29,21,IF(AG44&lt;30,20,IF(AG44&lt;31,19,IF(AG44&lt;32,18,IF(AG44&lt;33,17,IF(AG44&lt;34,16,IF(AG44&lt;35,15,IF(AG44&lt;36,14,IF(AG44&lt;37,13,IF(AG44&lt;38,12,IF(AG44&lt;39,11,IF(AG44&lt;40,10,IF(AG44&lt;41,9,IF(AG44&lt;42,8,IF(AG44&lt;43,7,IF(AG44&lt;44,6,IF(AG44&lt;45,5,IF(AG44&lt;46,4,IF(AG44&lt;47,3,IF(AG44&lt;48,2,IF(AG44&lt;49,1,IF(AG44&lt;50,0,))))))))))))))))))))))))))))))))))))))))))))))))))</f>
        <v>0</v>
      </c>
      <c r="AI44" s="150">
        <v>20</v>
      </c>
      <c r="AJ44" s="116">
        <f t="shared" si="29"/>
        <v>29</v>
      </c>
      <c r="AK44" s="150">
        <v>26</v>
      </c>
      <c r="AL44" s="116">
        <f t="shared" si="12"/>
        <v>23</v>
      </c>
      <c r="AM44" s="51">
        <f t="shared" si="13"/>
        <v>270.5</v>
      </c>
      <c r="AN44" s="139">
        <f t="shared" si="14"/>
        <v>270.5</v>
      </c>
      <c r="AO44" s="140">
        <f t="shared" si="15"/>
        <v>34</v>
      </c>
      <c r="AP44" s="145">
        <v>59</v>
      </c>
    </row>
    <row r="45" spans="1:42" ht="21" customHeight="1" x14ac:dyDescent="0.25">
      <c r="A45" s="45">
        <v>30</v>
      </c>
      <c r="B45" s="145">
        <v>44</v>
      </c>
      <c r="C45" s="144">
        <v>13</v>
      </c>
      <c r="D45" s="110">
        <f t="shared" si="30"/>
        <v>36</v>
      </c>
      <c r="E45" s="119">
        <v>26</v>
      </c>
      <c r="F45" s="110">
        <f>IF(E45&lt;1,0,IF(E45&lt;2,50,IF(E45&lt;3,48,IF(E45&lt;4,46,IF(E45&lt;5,45,IF(E45&lt;6,44,IF(E45&lt;7,43,IF(E45&lt;8,42,IF(E45&lt;9,41,IF(E45&lt;10,40,IF(E45&lt;11,39,IF(E45&lt;12,38,IF(E45&lt;13,37,IF(E45&lt;14,36,IF(E45&lt;15,35,IF(E45&lt;16,34,IF(E45&lt;17,33,IF(E45&lt;18,32,IF(E45&lt;19,31,IF(E45&lt;20,30,IF(E45&lt;21,29,IF(E45&lt;22,28,IF(E45&lt;23,27,IF(E45&lt;24,26,IF(E45&lt;25,25,IF(E45&lt;26,24,IF(E45&lt;27,23,IF(E45&lt;28,22,IF(E45&lt;29,21,IF(E45&lt;30,20,IF(E45&lt;31,19,IF(E45&lt;32,18,IF(E45&lt;33,17,IF(E45&lt;34,16,IF(E45&lt;35,15,IF(E45&lt;36,14,IF(E45&lt;37,13,IF(E45&lt;38,12,IF(E45&lt;39,11,IF(E45&lt;40,10,IF(E45&lt;41,9,IF(E45&lt;42,8,IF(E45&lt;43,7,IF(E45&lt;44,6,IF(E45&lt;45,5,IF(E45&lt;46,4,IF(E45&lt;47,3,IF(E45&lt;48,2,IF(E45&lt;49,1,IF(E45&lt;50,0,))))))))))))))))))))))))))))))))))))))))))))))))))</f>
        <v>23</v>
      </c>
      <c r="G45" s="141">
        <v>13</v>
      </c>
      <c r="H45" s="112">
        <f t="shared" si="1"/>
        <v>36</v>
      </c>
      <c r="I45" s="141">
        <v>38</v>
      </c>
      <c r="J45" s="112">
        <f t="shared" si="2"/>
        <v>11</v>
      </c>
      <c r="K45" s="143"/>
      <c r="L45" s="114">
        <f t="shared" si="16"/>
        <v>0</v>
      </c>
      <c r="M45" s="143"/>
      <c r="N45" s="114">
        <f t="shared" si="20"/>
        <v>0</v>
      </c>
      <c r="O45" s="173"/>
      <c r="P45" s="116">
        <f t="shared" si="28"/>
        <v>0</v>
      </c>
      <c r="Q45" s="173">
        <v>16</v>
      </c>
      <c r="R45" s="116">
        <f t="shared" si="4"/>
        <v>33</v>
      </c>
      <c r="S45" s="142">
        <v>23</v>
      </c>
      <c r="T45" s="118">
        <f t="shared" si="27"/>
        <v>26</v>
      </c>
      <c r="U45" s="142">
        <v>32</v>
      </c>
      <c r="V45" s="118">
        <f t="shared" si="31"/>
        <v>17</v>
      </c>
      <c r="W45" s="119"/>
      <c r="X45" s="110">
        <f t="shared" si="6"/>
        <v>0</v>
      </c>
      <c r="Y45" s="119"/>
      <c r="Z45" s="110">
        <f t="shared" si="7"/>
        <v>0</v>
      </c>
      <c r="AA45" s="147"/>
      <c r="AB45" s="112">
        <f t="shared" si="8"/>
        <v>0</v>
      </c>
      <c r="AC45" s="147"/>
      <c r="AD45" s="112">
        <f t="shared" si="9"/>
        <v>0</v>
      </c>
      <c r="AE45" s="148">
        <v>27</v>
      </c>
      <c r="AF45" s="114">
        <f t="shared" si="23"/>
        <v>22</v>
      </c>
      <c r="AG45" s="148"/>
      <c r="AH45" s="114">
        <f t="shared" si="32"/>
        <v>0</v>
      </c>
      <c r="AI45" s="150" t="s">
        <v>506</v>
      </c>
      <c r="AJ45" s="116">
        <v>16</v>
      </c>
      <c r="AK45" s="150">
        <v>8</v>
      </c>
      <c r="AL45" s="116">
        <f t="shared" si="12"/>
        <v>41</v>
      </c>
      <c r="AM45" s="51">
        <f t="shared" si="13"/>
        <v>261</v>
      </c>
      <c r="AN45" s="139">
        <f t="shared" si="14"/>
        <v>261</v>
      </c>
      <c r="AO45" s="140">
        <f t="shared" si="15"/>
        <v>35</v>
      </c>
      <c r="AP45" s="145">
        <v>44</v>
      </c>
    </row>
    <row r="46" spans="1:42" ht="21" customHeight="1" x14ac:dyDescent="0.25">
      <c r="A46" s="45">
        <v>40</v>
      </c>
      <c r="B46" s="145">
        <v>55</v>
      </c>
      <c r="C46" s="144">
        <v>39</v>
      </c>
      <c r="D46" s="110">
        <f t="shared" si="30"/>
        <v>10</v>
      </c>
      <c r="E46" s="119">
        <v>29</v>
      </c>
      <c r="F46" s="110">
        <f>IF(E46&lt;1,0,IF(E46&lt;2,50,IF(E46&lt;3,48,IF(E46&lt;4,46,IF(E46&lt;5,45,IF(E46&lt;6,44,IF(E46&lt;7,43,IF(E46&lt;8,42,IF(E46&lt;9,41,IF(E46&lt;10,40,IF(E46&lt;11,39,IF(E46&lt;12,38,IF(E46&lt;13,37,IF(E46&lt;14,36,IF(E46&lt;15,35,IF(E46&lt;16,34,IF(E46&lt;17,33,IF(E46&lt;18,32,IF(E46&lt;19,31,IF(E46&lt;20,30,IF(E46&lt;21,29,IF(E46&lt;22,28,IF(E46&lt;23,27,IF(E46&lt;24,26,IF(E46&lt;25,25,IF(E46&lt;26,24,IF(E46&lt;27,23,IF(E46&lt;28,22,IF(E46&lt;29,21,IF(E46&lt;30,20,IF(E46&lt;31,19,IF(E46&lt;32,18,IF(E46&lt;33,17,IF(E46&lt;34,16,IF(E46&lt;35,15,IF(E46&lt;36,14,IF(E46&lt;37,13,IF(E46&lt;38,12,IF(E46&lt;39,11,IF(E46&lt;40,10,IF(E46&lt;41,9,IF(E46&lt;42,8,IF(E46&lt;43,7,IF(E46&lt;44,6,IF(E46&lt;45,5,IF(E46&lt;46,4,IF(E46&lt;47,3,IF(E46&lt;48,2,IF(E46&lt;49,1,IF(E46&lt;50,0,))))))))))))))))))))))))))))))))))))))))))))))))))</f>
        <v>20</v>
      </c>
      <c r="G46" s="141">
        <v>22</v>
      </c>
      <c r="H46" s="112">
        <f t="shared" si="1"/>
        <v>27</v>
      </c>
      <c r="I46" s="141">
        <v>43</v>
      </c>
      <c r="J46" s="112">
        <f t="shared" si="2"/>
        <v>6</v>
      </c>
      <c r="K46" s="143"/>
      <c r="L46" s="114">
        <f t="shared" si="16"/>
        <v>0</v>
      </c>
      <c r="M46" s="143"/>
      <c r="N46" s="114">
        <f t="shared" si="20"/>
        <v>0</v>
      </c>
      <c r="O46" s="173"/>
      <c r="P46" s="116">
        <f t="shared" si="28"/>
        <v>0</v>
      </c>
      <c r="Q46" s="173"/>
      <c r="R46" s="116">
        <f t="shared" si="4"/>
        <v>0</v>
      </c>
      <c r="S46" s="142"/>
      <c r="T46" s="118">
        <f t="shared" si="27"/>
        <v>0</v>
      </c>
      <c r="U46" s="142">
        <v>7</v>
      </c>
      <c r="V46" s="118">
        <f t="shared" si="31"/>
        <v>42</v>
      </c>
      <c r="W46" s="119"/>
      <c r="X46" s="110">
        <f t="shared" si="6"/>
        <v>0</v>
      </c>
      <c r="Y46" s="119"/>
      <c r="Z46" s="110">
        <f t="shared" si="7"/>
        <v>0</v>
      </c>
      <c r="AA46" s="147"/>
      <c r="AB46" s="112">
        <f t="shared" si="8"/>
        <v>0</v>
      </c>
      <c r="AC46" s="147">
        <v>3</v>
      </c>
      <c r="AD46" s="112">
        <f t="shared" si="9"/>
        <v>46</v>
      </c>
      <c r="AE46" s="148">
        <v>24</v>
      </c>
      <c r="AF46" s="114">
        <f t="shared" si="23"/>
        <v>25</v>
      </c>
      <c r="AG46" s="148">
        <v>36</v>
      </c>
      <c r="AH46" s="114">
        <f t="shared" si="32"/>
        <v>13</v>
      </c>
      <c r="AI46" s="150">
        <v>27</v>
      </c>
      <c r="AJ46" s="116">
        <f>IF(AI46&lt;1,0,IF(AI46&lt;2,50,IF(AI46&lt;3,48,IF(AI46&lt;4,46,IF(AI46&lt;5,45,IF(AI46&lt;6,44,IF(AI46&lt;7,43,IF(AI46&lt;8,42,IF(AI46&lt;9,41,IF(AI46&lt;10,40,IF(AI46&lt;11,39,IF(AI46&lt;12,38,IF(AI46&lt;13,37,IF(AI46&lt;14,36,IF(AI46&lt;15,35,IF(AI46&lt;16,34,IF(AI46&lt;17,33,IF(AI46&lt;18,32,IF(AI46&lt;19,31,IF(AI46&lt;20,30,IF(AI46&lt;21,29,IF(AI46&lt;22,28,IF(AI46&lt;23,27,IF(AI46&lt;24,26,IF(AI46&lt;25,25,IF(AI46&lt;26,24,IF(AI46&lt;27,23,IF(AI46&lt;28,22,IF(AI46&lt;29,21,IF(AI46&lt;30,20,IF(AI46&lt;31,19,IF(AI46&lt;32,18,IF(AI46&lt;33,17,IF(AI46&lt;34,16,IF(AI46&lt;35,15,IF(AI46&lt;36,14,IF(AI46&lt;37,13,IF(AI46&lt;38,12,IF(AI46&lt;39,11,IF(AI46&lt;40,10,IF(AI46&lt;41,9,IF(AI46&lt;42,8,IF(AI46&lt;43,7,IF(AI46&lt;44,6,IF(AI46&lt;45,5,IF(AI46&lt;46,4,IF(AI46&lt;47,3,IF(AI46&lt;48,2,IF(AI46&lt;49,1,IF(AI46&lt;50,0,))))))))))))))))))))))))))))))))))))))))))))))))))</f>
        <v>22</v>
      </c>
      <c r="AK46" s="150">
        <v>25</v>
      </c>
      <c r="AL46" s="116">
        <f t="shared" si="12"/>
        <v>24</v>
      </c>
      <c r="AM46" s="51">
        <f t="shared" si="13"/>
        <v>235</v>
      </c>
      <c r="AN46" s="139">
        <f t="shared" si="14"/>
        <v>235</v>
      </c>
      <c r="AO46" s="140">
        <f t="shared" si="15"/>
        <v>36</v>
      </c>
      <c r="AP46" s="145">
        <v>55</v>
      </c>
    </row>
    <row r="47" spans="1:42" ht="21" customHeight="1" x14ac:dyDescent="0.25">
      <c r="A47" s="45">
        <v>22</v>
      </c>
      <c r="B47" s="145">
        <v>34</v>
      </c>
      <c r="C47" s="144">
        <v>34</v>
      </c>
      <c r="D47" s="110">
        <f t="shared" si="30"/>
        <v>15</v>
      </c>
      <c r="E47" s="119" t="s">
        <v>488</v>
      </c>
      <c r="F47" s="110">
        <v>10.5</v>
      </c>
      <c r="G47" s="141">
        <v>37</v>
      </c>
      <c r="H47" s="112">
        <f t="shared" si="1"/>
        <v>12</v>
      </c>
      <c r="I47" s="141">
        <v>40</v>
      </c>
      <c r="J47" s="112">
        <f t="shared" si="2"/>
        <v>9</v>
      </c>
      <c r="K47" s="143"/>
      <c r="L47" s="114">
        <f t="shared" si="16"/>
        <v>0</v>
      </c>
      <c r="M47" s="143">
        <v>24</v>
      </c>
      <c r="N47" s="114">
        <f t="shared" si="20"/>
        <v>25</v>
      </c>
      <c r="O47" s="176"/>
      <c r="P47" s="116">
        <f t="shared" si="28"/>
        <v>0</v>
      </c>
      <c r="Q47" s="173"/>
      <c r="R47" s="116">
        <f t="shared" si="4"/>
        <v>0</v>
      </c>
      <c r="S47" s="142">
        <v>24</v>
      </c>
      <c r="T47" s="118">
        <f t="shared" si="27"/>
        <v>25</v>
      </c>
      <c r="U47" s="142">
        <v>29</v>
      </c>
      <c r="V47" s="118">
        <f t="shared" si="31"/>
        <v>20</v>
      </c>
      <c r="W47" s="119"/>
      <c r="X47" s="110">
        <f t="shared" si="6"/>
        <v>0</v>
      </c>
      <c r="Y47" s="119"/>
      <c r="Z47" s="110">
        <f t="shared" si="7"/>
        <v>0</v>
      </c>
      <c r="AA47" s="147"/>
      <c r="AB47" s="112">
        <f t="shared" si="8"/>
        <v>0</v>
      </c>
      <c r="AC47" s="147"/>
      <c r="AD47" s="112">
        <f t="shared" si="9"/>
        <v>0</v>
      </c>
      <c r="AE47" s="148">
        <v>31</v>
      </c>
      <c r="AF47" s="114">
        <f t="shared" si="23"/>
        <v>18</v>
      </c>
      <c r="AG47" s="148">
        <v>37</v>
      </c>
      <c r="AH47" s="114">
        <f t="shared" si="32"/>
        <v>12</v>
      </c>
      <c r="AI47" s="150">
        <v>8</v>
      </c>
      <c r="AJ47" s="116">
        <f>IF(AI47&lt;1,0,IF(AI47&lt;2,50,IF(AI47&lt;3,48,IF(AI47&lt;4,46,IF(AI47&lt;5,45,IF(AI47&lt;6,44,IF(AI47&lt;7,43,IF(AI47&lt;8,42,IF(AI47&lt;9,41,IF(AI47&lt;10,40,IF(AI47&lt;11,39,IF(AI47&lt;12,38,IF(AI47&lt;13,37,IF(AI47&lt;14,36,IF(AI47&lt;15,35,IF(AI47&lt;16,34,IF(AI47&lt;17,33,IF(AI47&lt;18,32,IF(AI47&lt;19,31,IF(AI47&lt;20,30,IF(AI47&lt;21,29,IF(AI47&lt;22,28,IF(AI47&lt;23,27,IF(AI47&lt;24,26,IF(AI47&lt;25,25,IF(AI47&lt;26,24,IF(AI47&lt;27,23,IF(AI47&lt;28,22,IF(AI47&lt;29,21,IF(AI47&lt;30,20,IF(AI47&lt;31,19,IF(AI47&lt;32,18,IF(AI47&lt;33,17,IF(AI47&lt;34,16,IF(AI47&lt;35,15,IF(AI47&lt;36,14,IF(AI47&lt;37,13,IF(AI47&lt;38,12,IF(AI47&lt;39,11,IF(AI47&lt;40,10,IF(AI47&lt;41,9,IF(AI47&lt;42,8,IF(AI47&lt;43,7,IF(AI47&lt;44,6,IF(AI47&lt;45,5,IF(AI47&lt;46,4,IF(AI47&lt;47,3,IF(AI47&lt;48,2,IF(AI47&lt;49,1,IF(AI47&lt;50,0,))))))))))))))))))))))))))))))))))))))))))))))))))</f>
        <v>41</v>
      </c>
      <c r="AK47" s="150">
        <v>27</v>
      </c>
      <c r="AL47" s="116">
        <f t="shared" si="12"/>
        <v>22</v>
      </c>
      <c r="AM47" s="51">
        <f t="shared" si="13"/>
        <v>209.5</v>
      </c>
      <c r="AN47" s="139">
        <f t="shared" si="14"/>
        <v>209.5</v>
      </c>
      <c r="AO47" s="140">
        <f t="shared" si="15"/>
        <v>37</v>
      </c>
      <c r="AP47" s="145">
        <v>34</v>
      </c>
    </row>
    <row r="48" spans="1:42" ht="21" customHeight="1" x14ac:dyDescent="0.25">
      <c r="A48" s="45">
        <v>26</v>
      </c>
      <c r="B48" s="145">
        <v>40</v>
      </c>
      <c r="C48" s="144" t="s">
        <v>484</v>
      </c>
      <c r="D48" s="110">
        <v>7.5</v>
      </c>
      <c r="E48" s="119">
        <v>25</v>
      </c>
      <c r="F48" s="110">
        <f>IF(E48&lt;1,0,IF(E48&lt;2,50,IF(E48&lt;3,48,IF(E48&lt;4,46,IF(E48&lt;5,45,IF(E48&lt;6,44,IF(E48&lt;7,43,IF(E48&lt;8,42,IF(E48&lt;9,41,IF(E48&lt;10,40,IF(E48&lt;11,39,IF(E48&lt;12,38,IF(E48&lt;13,37,IF(E48&lt;14,36,IF(E48&lt;15,35,IF(E48&lt;16,34,IF(E48&lt;17,33,IF(E48&lt;18,32,IF(E48&lt;19,31,IF(E48&lt;20,30,IF(E48&lt;21,29,IF(E48&lt;22,28,IF(E48&lt;23,27,IF(E48&lt;24,26,IF(E48&lt;25,25,IF(E48&lt;26,24,IF(E48&lt;27,23,IF(E48&lt;28,22,IF(E48&lt;29,21,IF(E48&lt;30,20,IF(E48&lt;31,19,IF(E48&lt;32,18,IF(E48&lt;33,17,IF(E48&lt;34,16,IF(E48&lt;35,15,IF(E48&lt;36,14,IF(E48&lt;37,13,IF(E48&lt;38,12,IF(E48&lt;39,11,IF(E48&lt;40,10,IF(E48&lt;41,9,IF(E48&lt;42,8,IF(E48&lt;43,7,IF(E48&lt;44,6,IF(E48&lt;45,5,IF(E48&lt;46,4,IF(E48&lt;47,3,IF(E48&lt;48,2,IF(E48&lt;49,1,IF(E48&lt;50,0,))))))))))))))))))))))))))))))))))))))))))))))))))</f>
        <v>24</v>
      </c>
      <c r="G48" s="141"/>
      <c r="H48" s="112">
        <f t="shared" si="1"/>
        <v>0</v>
      </c>
      <c r="I48" s="141"/>
      <c r="J48" s="112">
        <f t="shared" si="2"/>
        <v>0</v>
      </c>
      <c r="K48" s="143"/>
      <c r="L48" s="114">
        <f t="shared" si="16"/>
        <v>0</v>
      </c>
      <c r="M48" s="143">
        <v>16</v>
      </c>
      <c r="N48" s="114">
        <f t="shared" si="20"/>
        <v>33</v>
      </c>
      <c r="O48" s="176"/>
      <c r="P48" s="116">
        <f t="shared" si="28"/>
        <v>0</v>
      </c>
      <c r="Q48" s="173"/>
      <c r="R48" s="116">
        <f t="shared" si="4"/>
        <v>0</v>
      </c>
      <c r="S48" s="142">
        <v>19</v>
      </c>
      <c r="T48" s="118">
        <f t="shared" si="27"/>
        <v>30</v>
      </c>
      <c r="U48" s="142">
        <v>37</v>
      </c>
      <c r="V48" s="118">
        <f t="shared" si="31"/>
        <v>12</v>
      </c>
      <c r="W48" s="119"/>
      <c r="X48" s="110">
        <f t="shared" si="6"/>
        <v>0</v>
      </c>
      <c r="Y48" s="119">
        <v>31</v>
      </c>
      <c r="Z48" s="110">
        <f t="shared" si="7"/>
        <v>18</v>
      </c>
      <c r="AA48" s="147"/>
      <c r="AB48" s="112">
        <f t="shared" si="8"/>
        <v>0</v>
      </c>
      <c r="AC48" s="147"/>
      <c r="AD48" s="112">
        <f t="shared" si="9"/>
        <v>0</v>
      </c>
      <c r="AE48" s="148">
        <v>15</v>
      </c>
      <c r="AF48" s="114">
        <f t="shared" si="23"/>
        <v>34</v>
      </c>
      <c r="AG48" s="148">
        <v>12</v>
      </c>
      <c r="AH48" s="114">
        <f t="shared" si="32"/>
        <v>37</v>
      </c>
      <c r="AI48" s="150"/>
      <c r="AJ48" s="116">
        <f>IF(AI48&lt;1,0,IF(AI48&lt;2,50,IF(AI48&lt;3,48,IF(AI48&lt;4,46,IF(AI48&lt;5,45,IF(AI48&lt;6,44,IF(AI48&lt;7,43,IF(AI48&lt;8,42,IF(AI48&lt;9,41,IF(AI48&lt;10,40,IF(AI48&lt;11,39,IF(AI48&lt;12,38,IF(AI48&lt;13,37,IF(AI48&lt;14,36,IF(AI48&lt;15,35,IF(AI48&lt;16,34,IF(AI48&lt;17,33,IF(AI48&lt;18,32,IF(AI48&lt;19,31,IF(AI48&lt;20,30,IF(AI48&lt;21,29,IF(AI48&lt;22,28,IF(AI48&lt;23,27,IF(AI48&lt;24,26,IF(AI48&lt;25,25,IF(AI48&lt;26,24,IF(AI48&lt;27,23,IF(AI48&lt;28,22,IF(AI48&lt;29,21,IF(AI48&lt;30,20,IF(AI48&lt;31,19,IF(AI48&lt;32,18,IF(AI48&lt;33,17,IF(AI48&lt;34,16,IF(AI48&lt;35,15,IF(AI48&lt;36,14,IF(AI48&lt;37,13,IF(AI48&lt;38,12,IF(AI48&lt;39,11,IF(AI48&lt;40,10,IF(AI48&lt;41,9,IF(AI48&lt;42,8,IF(AI48&lt;43,7,IF(AI48&lt;44,6,IF(AI48&lt;45,5,IF(AI48&lt;46,4,IF(AI48&lt;47,3,IF(AI48&lt;48,2,IF(AI48&lt;49,1,IF(AI48&lt;50,0,))))))))))))))))))))))))))))))))))))))))))))))))))</f>
        <v>0</v>
      </c>
      <c r="AK48" s="150"/>
      <c r="AL48" s="116">
        <f t="shared" si="12"/>
        <v>0</v>
      </c>
      <c r="AM48" s="51">
        <f t="shared" si="13"/>
        <v>195.5</v>
      </c>
      <c r="AN48" s="139">
        <f t="shared" si="14"/>
        <v>195.5</v>
      </c>
      <c r="AO48" s="140">
        <f t="shared" si="15"/>
        <v>38</v>
      </c>
      <c r="AP48" s="145">
        <v>40</v>
      </c>
    </row>
    <row r="49" spans="1:42" ht="21" customHeight="1" x14ac:dyDescent="0.25">
      <c r="A49" s="45">
        <v>45</v>
      </c>
      <c r="B49" s="145">
        <v>67</v>
      </c>
      <c r="C49" s="144">
        <v>31</v>
      </c>
      <c r="D49" s="110">
        <f>IF(C49&lt;1,0,IF(C49&lt;2,50,IF(C49&lt;3,48,IF(C49&lt;4,46,IF(C49&lt;5,45,IF(C49&lt;6,44,IF(C49&lt;7,43,IF(C49&lt;8,42,IF(C49&lt;9,41,IF(C49&lt;10,40,IF(C49&lt;11,39,IF(C49&lt;12,38,IF(C49&lt;13,37,IF(C49&lt;14,36,IF(C49&lt;15,35,IF(C49&lt;16,34,IF(C49&lt;17,33,IF(C49&lt;18,32,IF(C49&lt;19,31,IF(C49&lt;20,30,IF(C49&lt;21,29,IF(C49&lt;22,28,IF(C49&lt;23,27,IF(C49&lt;24,26,IF(C49&lt;25,25,IF(C49&lt;26,24,IF(C49&lt;27,23,IF(C49&lt;28,22,IF(C49&lt;29,21,IF(C49&lt;30,20,IF(C49&lt;31,19,IF(C49&lt;32,18,IF(C49&lt;33,17,IF(C49&lt;34,16,IF(C49&lt;35,15,IF(C49&lt;36,14,IF(C49&lt;37,13,IF(C49&lt;38,12,IF(C49&lt;39,11,IF(C49&lt;40,10,IF(C49&lt;41,9,IF(C49&lt;42,8,IF(C49&lt;43,7,IF(C49&lt;44,6,IF(C49&lt;45,5,IF(C49&lt;46,4,IF(C49&lt;47,3,IF(C49&lt;48,2,IF(C49&lt;49,1,IF(C49&lt;50,0,))))))))))))))))))))))))))))))))))))))))))))))))))</f>
        <v>18</v>
      </c>
      <c r="E49" s="119">
        <v>24</v>
      </c>
      <c r="F49" s="110">
        <f>IF(E49&lt;1,0,IF(E49&lt;2,50,IF(E49&lt;3,48,IF(E49&lt;4,46,IF(E49&lt;5,45,IF(E49&lt;6,44,IF(E49&lt;7,43,IF(E49&lt;8,42,IF(E49&lt;9,41,IF(E49&lt;10,40,IF(E49&lt;11,39,IF(E49&lt;12,38,IF(E49&lt;13,37,IF(E49&lt;14,36,IF(E49&lt;15,35,IF(E49&lt;16,34,IF(E49&lt;17,33,IF(E49&lt;18,32,IF(E49&lt;19,31,IF(E49&lt;20,30,IF(E49&lt;21,29,IF(E49&lt;22,28,IF(E49&lt;23,27,IF(E49&lt;24,26,IF(E49&lt;25,25,IF(E49&lt;26,24,IF(E49&lt;27,23,IF(E49&lt;28,22,IF(E49&lt;29,21,IF(E49&lt;30,20,IF(E49&lt;31,19,IF(E49&lt;32,18,IF(E49&lt;33,17,IF(E49&lt;34,16,IF(E49&lt;35,15,IF(E49&lt;36,14,IF(E49&lt;37,13,IF(E49&lt;38,12,IF(E49&lt;39,11,IF(E49&lt;40,10,IF(E49&lt;41,9,IF(E49&lt;42,8,IF(E49&lt;43,7,IF(E49&lt;44,6,IF(E49&lt;45,5,IF(E49&lt;46,4,IF(E49&lt;47,3,IF(E49&lt;48,2,IF(E49&lt;49,1,IF(E49&lt;50,0,))))))))))))))))))))))))))))))))))))))))))))))))))</f>
        <v>25</v>
      </c>
      <c r="G49" s="141">
        <v>11</v>
      </c>
      <c r="H49" s="112">
        <f t="shared" si="1"/>
        <v>38</v>
      </c>
      <c r="I49" s="141">
        <v>26</v>
      </c>
      <c r="J49" s="112">
        <f t="shared" si="2"/>
        <v>23</v>
      </c>
      <c r="K49" s="143"/>
      <c r="L49" s="114">
        <f t="shared" si="16"/>
        <v>0</v>
      </c>
      <c r="M49" s="143"/>
      <c r="N49" s="114">
        <f t="shared" si="20"/>
        <v>0</v>
      </c>
      <c r="O49" s="173"/>
      <c r="P49" s="116">
        <f t="shared" si="28"/>
        <v>0</v>
      </c>
      <c r="Q49" s="173"/>
      <c r="R49" s="116">
        <f t="shared" si="4"/>
        <v>0</v>
      </c>
      <c r="S49" s="142">
        <v>17</v>
      </c>
      <c r="T49" s="118">
        <f t="shared" si="27"/>
        <v>32</v>
      </c>
      <c r="U49" s="142"/>
      <c r="V49" s="118">
        <f t="shared" si="31"/>
        <v>0</v>
      </c>
      <c r="W49" s="119"/>
      <c r="X49" s="110">
        <f t="shared" si="6"/>
        <v>0</v>
      </c>
      <c r="Y49" s="119"/>
      <c r="Z49" s="110">
        <f t="shared" si="7"/>
        <v>0</v>
      </c>
      <c r="AA49" s="147"/>
      <c r="AB49" s="112">
        <f t="shared" si="8"/>
        <v>0</v>
      </c>
      <c r="AC49" s="147"/>
      <c r="AD49" s="112">
        <f t="shared" si="9"/>
        <v>0</v>
      </c>
      <c r="AE49" s="148"/>
      <c r="AF49" s="114">
        <f t="shared" si="23"/>
        <v>0</v>
      </c>
      <c r="AG49" s="148"/>
      <c r="AH49" s="114">
        <f t="shared" si="32"/>
        <v>0</v>
      </c>
      <c r="AI49" s="150" t="s">
        <v>506</v>
      </c>
      <c r="AJ49" s="116">
        <v>16</v>
      </c>
      <c r="AK49" s="150" t="s">
        <v>507</v>
      </c>
      <c r="AL49" s="116">
        <v>17</v>
      </c>
      <c r="AM49" s="51">
        <f t="shared" si="13"/>
        <v>169</v>
      </c>
      <c r="AN49" s="139">
        <f t="shared" si="14"/>
        <v>169</v>
      </c>
      <c r="AO49" s="140">
        <f t="shared" si="15"/>
        <v>39</v>
      </c>
      <c r="AP49" s="145">
        <v>67</v>
      </c>
    </row>
    <row r="50" spans="1:42" ht="21" customHeight="1" x14ac:dyDescent="0.25">
      <c r="A50" s="45">
        <v>17</v>
      </c>
      <c r="B50" s="145">
        <v>28</v>
      </c>
      <c r="C50" s="144" t="s">
        <v>484</v>
      </c>
      <c r="D50" s="110">
        <v>7.5</v>
      </c>
      <c r="E50" s="119">
        <v>23</v>
      </c>
      <c r="F50" s="110">
        <f>IF(E50&lt;1,0,IF(E50&lt;2,50,IF(E50&lt;3,48,IF(E50&lt;4,46,IF(E50&lt;5,45,IF(E50&lt;6,44,IF(E50&lt;7,43,IF(E50&lt;8,42,IF(E50&lt;9,41,IF(E50&lt;10,40,IF(E50&lt;11,39,IF(E50&lt;12,38,IF(E50&lt;13,37,IF(E50&lt;14,36,IF(E50&lt;15,35,IF(E50&lt;16,34,IF(E50&lt;17,33,IF(E50&lt;18,32,IF(E50&lt;19,31,IF(E50&lt;20,30,IF(E50&lt;21,29,IF(E50&lt;22,28,IF(E50&lt;23,27,IF(E50&lt;24,26,IF(E50&lt;25,25,IF(E50&lt;26,24,IF(E50&lt;27,23,IF(E50&lt;28,22,IF(E50&lt;29,21,IF(E50&lt;30,20,IF(E50&lt;31,19,IF(E50&lt;32,18,IF(E50&lt;33,17,IF(E50&lt;34,16,IF(E50&lt;35,15,IF(E50&lt;36,14,IF(E50&lt;37,13,IF(E50&lt;38,12,IF(E50&lt;39,11,IF(E50&lt;40,10,IF(E50&lt;41,9,IF(E50&lt;42,8,IF(E50&lt;43,7,IF(E50&lt;44,6,IF(E50&lt;45,5,IF(E50&lt;46,4,IF(E50&lt;47,3,IF(E50&lt;48,2,IF(E50&lt;49,1,IF(E50&lt;50,0,))))))))))))))))))))))))))))))))))))))))))))))))))</f>
        <v>26</v>
      </c>
      <c r="G50" s="141">
        <v>20</v>
      </c>
      <c r="H50" s="112">
        <f t="shared" si="1"/>
        <v>29</v>
      </c>
      <c r="I50" s="141">
        <v>34</v>
      </c>
      <c r="J50" s="112">
        <f t="shared" si="2"/>
        <v>15</v>
      </c>
      <c r="K50" s="143"/>
      <c r="L50" s="114">
        <f t="shared" si="16"/>
        <v>0</v>
      </c>
      <c r="M50" s="143"/>
      <c r="N50" s="114">
        <f t="shared" si="20"/>
        <v>0</v>
      </c>
      <c r="O50" s="173"/>
      <c r="P50" s="116">
        <f t="shared" si="28"/>
        <v>0</v>
      </c>
      <c r="Q50" s="173"/>
      <c r="R50" s="116">
        <f t="shared" si="4"/>
        <v>0</v>
      </c>
      <c r="S50" s="142"/>
      <c r="T50" s="118">
        <f t="shared" si="27"/>
        <v>0</v>
      </c>
      <c r="U50" s="142"/>
      <c r="V50" s="118">
        <f t="shared" si="31"/>
        <v>0</v>
      </c>
      <c r="W50" s="119"/>
      <c r="X50" s="110">
        <f t="shared" si="6"/>
        <v>0</v>
      </c>
      <c r="Y50" s="119"/>
      <c r="Z50" s="110">
        <f t="shared" si="7"/>
        <v>0</v>
      </c>
      <c r="AA50" s="147"/>
      <c r="AB50" s="112">
        <f t="shared" si="8"/>
        <v>0</v>
      </c>
      <c r="AC50" s="147"/>
      <c r="AD50" s="112">
        <f t="shared" si="9"/>
        <v>0</v>
      </c>
      <c r="AE50" s="148">
        <v>14</v>
      </c>
      <c r="AF50" s="114">
        <f t="shared" si="23"/>
        <v>35</v>
      </c>
      <c r="AG50" s="148">
        <v>20</v>
      </c>
      <c r="AH50" s="114">
        <f t="shared" si="32"/>
        <v>29</v>
      </c>
      <c r="AI50" s="150">
        <v>35</v>
      </c>
      <c r="AJ50" s="116">
        <f>IF(AI50&lt;1,0,IF(AI50&lt;2,50,IF(AI50&lt;3,48,IF(AI50&lt;4,46,IF(AI50&lt;5,45,IF(AI50&lt;6,44,IF(AI50&lt;7,43,IF(AI50&lt;8,42,IF(AI50&lt;9,41,IF(AI50&lt;10,40,IF(AI50&lt;11,39,IF(AI50&lt;12,38,IF(AI50&lt;13,37,IF(AI50&lt;14,36,IF(AI50&lt;15,35,IF(AI50&lt;16,34,IF(AI50&lt;17,33,IF(AI50&lt;18,32,IF(AI50&lt;19,31,IF(AI50&lt;20,30,IF(AI50&lt;21,29,IF(AI50&lt;22,28,IF(AI50&lt;23,27,IF(AI50&lt;24,26,IF(AI50&lt;25,25,IF(AI50&lt;26,24,IF(AI50&lt;27,23,IF(AI50&lt;28,22,IF(AI50&lt;29,21,IF(AI50&lt;30,20,IF(AI50&lt;31,19,IF(AI50&lt;32,18,IF(AI50&lt;33,17,IF(AI50&lt;34,16,IF(AI50&lt;35,15,IF(AI50&lt;36,14,IF(AI50&lt;37,13,IF(AI50&lt;38,12,IF(AI50&lt;39,11,IF(AI50&lt;40,10,IF(AI50&lt;41,9,IF(AI50&lt;42,8,IF(AI50&lt;43,7,IF(AI50&lt;44,6,IF(AI50&lt;45,5,IF(AI50&lt;46,4,IF(AI50&lt;47,3,IF(AI50&lt;48,2,IF(AI50&lt;49,1,IF(AI50&lt;50,0,))))))))))))))))))))))))))))))))))))))))))))))))))</f>
        <v>14</v>
      </c>
      <c r="AK50" s="150">
        <v>36</v>
      </c>
      <c r="AL50" s="116">
        <f>IF(AK50&lt;1,0,IF(AK50&lt;2,50,IF(AK50&lt;3,48,IF(AK50&lt;4,46,IF(AK50&lt;5,45,IF(AK50&lt;6,44,IF(AK50&lt;7,43,IF(AK50&lt;8,42,IF(AK50&lt;9,41,IF(AK50&lt;10,40,IF(AK50&lt;11,39,IF(AK50&lt;12,38,IF(AK50&lt;13,37,IF(AK50&lt;14,36,IF(AK50&lt;15,35,IF(AK50&lt;16,34,IF(AK50&lt;17,33,IF(AK50&lt;18,32,IF(AK50&lt;19,31,IF(AK50&lt;20,30,IF(AK50&lt;21,29,IF(AK50&lt;22,28,IF(AK50&lt;23,27,IF(AK50&lt;24,26,IF(AK50&lt;25,25,IF(AK50&lt;26,24,IF(AK50&lt;27,23,IF(AK50&lt;28,22,IF(AK50&lt;29,21,IF(AK50&lt;30,20,IF(AK50&lt;31,19,IF(AK50&lt;32,18,IF(AK50&lt;33,17,IF(AK50&lt;34,16,IF(AK50&lt;35,15,IF(AK50&lt;36,14,IF(AK50&lt;37,13,IF(AK50&lt;38,12,IF(AK50&lt;39,11,IF(AK50&lt;40,10,IF(AK50&lt;41,9,IF(AK50&lt;42,8,IF(AK50&lt;43,7,IF(AK50&lt;44,6,IF(AK50&lt;45,5,IF(AK50&lt;46,4,IF(AK50&lt;47,3,IF(AK50&lt;48,2,IF(AK50&lt;49,1,IF(AK50&lt;50,0,))))))))))))))))))))))))))))))))))))))))))))))))))</f>
        <v>13</v>
      </c>
      <c r="AM50" s="51">
        <f t="shared" si="13"/>
        <v>168.5</v>
      </c>
      <c r="AN50" s="139">
        <f t="shared" si="14"/>
        <v>168.5</v>
      </c>
      <c r="AO50" s="140">
        <f t="shared" si="15"/>
        <v>40</v>
      </c>
      <c r="AP50" s="145">
        <v>28</v>
      </c>
    </row>
    <row r="51" spans="1:42" ht="21" customHeight="1" x14ac:dyDescent="0.25">
      <c r="A51" s="45">
        <v>32</v>
      </c>
      <c r="B51" s="145">
        <v>46</v>
      </c>
      <c r="C51" s="144">
        <v>32</v>
      </c>
      <c r="D51" s="110">
        <f t="shared" ref="D51:D58" si="33">IF(C51&lt;1,0,IF(C51&lt;2,50,IF(C51&lt;3,48,IF(C51&lt;4,46,IF(C51&lt;5,45,IF(C51&lt;6,44,IF(C51&lt;7,43,IF(C51&lt;8,42,IF(C51&lt;9,41,IF(C51&lt;10,40,IF(C51&lt;11,39,IF(C51&lt;12,38,IF(C51&lt;13,37,IF(C51&lt;14,36,IF(C51&lt;15,35,IF(C51&lt;16,34,IF(C51&lt;17,33,IF(C51&lt;18,32,IF(C51&lt;19,31,IF(C51&lt;20,30,IF(C51&lt;21,29,IF(C51&lt;22,28,IF(C51&lt;23,27,IF(C51&lt;24,26,IF(C51&lt;25,25,IF(C51&lt;26,24,IF(C51&lt;27,23,IF(C51&lt;28,22,IF(C51&lt;29,21,IF(C51&lt;30,20,IF(C51&lt;31,19,IF(C51&lt;32,18,IF(C51&lt;33,17,IF(C51&lt;34,16,IF(C51&lt;35,15,IF(C51&lt;36,14,IF(C51&lt;37,13,IF(C51&lt;38,12,IF(C51&lt;39,11,IF(C51&lt;40,10,IF(C51&lt;41,9,IF(C51&lt;42,8,IF(C51&lt;43,7,IF(C51&lt;44,6,IF(C51&lt;45,5,IF(C51&lt;46,4,IF(C51&lt;47,3,IF(C51&lt;48,2,IF(C51&lt;49,1,IF(C51&lt;50,0,))))))))))))))))))))))))))))))))))))))))))))))))))</f>
        <v>17</v>
      </c>
      <c r="E51" s="119" t="s">
        <v>486</v>
      </c>
      <c r="F51" s="110">
        <v>5.5</v>
      </c>
      <c r="G51" s="141">
        <v>40</v>
      </c>
      <c r="H51" s="112">
        <f t="shared" si="1"/>
        <v>9</v>
      </c>
      <c r="I51" s="141">
        <v>42</v>
      </c>
      <c r="J51" s="112">
        <f t="shared" si="2"/>
        <v>7</v>
      </c>
      <c r="K51" s="143"/>
      <c r="L51" s="114">
        <f t="shared" si="16"/>
        <v>0</v>
      </c>
      <c r="M51" s="143"/>
      <c r="N51" s="114">
        <f t="shared" si="20"/>
        <v>0</v>
      </c>
      <c r="O51" s="173"/>
      <c r="P51" s="116">
        <f t="shared" si="28"/>
        <v>0</v>
      </c>
      <c r="Q51" s="173"/>
      <c r="R51" s="116">
        <f t="shared" si="4"/>
        <v>0</v>
      </c>
      <c r="S51" s="142" t="s">
        <v>499</v>
      </c>
      <c r="T51" s="118">
        <v>22.5</v>
      </c>
      <c r="U51" s="142">
        <v>22</v>
      </c>
      <c r="V51" s="118">
        <f t="shared" si="31"/>
        <v>27</v>
      </c>
      <c r="W51" s="119"/>
      <c r="X51" s="110">
        <f t="shared" si="6"/>
        <v>0</v>
      </c>
      <c r="Y51" s="119"/>
      <c r="Z51" s="110">
        <f t="shared" si="7"/>
        <v>0</v>
      </c>
      <c r="AA51" s="147"/>
      <c r="AB51" s="112">
        <f t="shared" si="8"/>
        <v>0</v>
      </c>
      <c r="AC51" s="147"/>
      <c r="AD51" s="112">
        <f t="shared" si="9"/>
        <v>0</v>
      </c>
      <c r="AE51" s="148">
        <v>32</v>
      </c>
      <c r="AF51" s="114">
        <f t="shared" si="23"/>
        <v>17</v>
      </c>
      <c r="AG51" s="148" t="s">
        <v>503</v>
      </c>
      <c r="AH51" s="114">
        <v>23.5</v>
      </c>
      <c r="AI51" s="150">
        <v>34</v>
      </c>
      <c r="AJ51" s="116">
        <f>IF(AI51&lt;1,0,IF(AI51&lt;2,50,IF(AI51&lt;3,48,IF(AI51&lt;4,46,IF(AI51&lt;5,45,IF(AI51&lt;6,44,IF(AI51&lt;7,43,IF(AI51&lt;8,42,IF(AI51&lt;9,41,IF(AI51&lt;10,40,IF(AI51&lt;11,39,IF(AI51&lt;12,38,IF(AI51&lt;13,37,IF(AI51&lt;14,36,IF(AI51&lt;15,35,IF(AI51&lt;16,34,IF(AI51&lt;17,33,IF(AI51&lt;18,32,IF(AI51&lt;19,31,IF(AI51&lt;20,30,IF(AI51&lt;21,29,IF(AI51&lt;22,28,IF(AI51&lt;23,27,IF(AI51&lt;24,26,IF(AI51&lt;25,25,IF(AI51&lt;26,24,IF(AI51&lt;27,23,IF(AI51&lt;28,22,IF(AI51&lt;29,21,IF(AI51&lt;30,20,IF(AI51&lt;31,19,IF(AI51&lt;32,18,IF(AI51&lt;33,17,IF(AI51&lt;34,16,IF(AI51&lt;35,15,IF(AI51&lt;36,14,IF(AI51&lt;37,13,IF(AI51&lt;38,12,IF(AI51&lt;39,11,IF(AI51&lt;40,10,IF(AI51&lt;41,9,IF(AI51&lt;42,8,IF(AI51&lt;43,7,IF(AI51&lt;44,6,IF(AI51&lt;45,5,IF(AI51&lt;46,4,IF(AI51&lt;47,3,IF(AI51&lt;48,2,IF(AI51&lt;49,1,IF(AI51&lt;50,0,))))))))))))))))))))))))))))))))))))))))))))))))))</f>
        <v>15</v>
      </c>
      <c r="AK51" s="150">
        <v>28</v>
      </c>
      <c r="AL51" s="116">
        <f>IF(AK51&lt;1,0,IF(AK51&lt;2,50,IF(AK51&lt;3,48,IF(AK51&lt;4,46,IF(AK51&lt;5,45,IF(AK51&lt;6,44,IF(AK51&lt;7,43,IF(AK51&lt;8,42,IF(AK51&lt;9,41,IF(AK51&lt;10,40,IF(AK51&lt;11,39,IF(AK51&lt;12,38,IF(AK51&lt;13,37,IF(AK51&lt;14,36,IF(AK51&lt;15,35,IF(AK51&lt;16,34,IF(AK51&lt;17,33,IF(AK51&lt;18,32,IF(AK51&lt;19,31,IF(AK51&lt;20,30,IF(AK51&lt;21,29,IF(AK51&lt;22,28,IF(AK51&lt;23,27,IF(AK51&lt;24,26,IF(AK51&lt;25,25,IF(AK51&lt;26,24,IF(AK51&lt;27,23,IF(AK51&lt;28,22,IF(AK51&lt;29,21,IF(AK51&lt;30,20,IF(AK51&lt;31,19,IF(AK51&lt;32,18,IF(AK51&lt;33,17,IF(AK51&lt;34,16,IF(AK51&lt;35,15,IF(AK51&lt;36,14,IF(AK51&lt;37,13,IF(AK51&lt;38,12,IF(AK51&lt;39,11,IF(AK51&lt;40,10,IF(AK51&lt;41,9,IF(AK51&lt;42,8,IF(AK51&lt;43,7,IF(AK51&lt;44,6,IF(AK51&lt;45,5,IF(AK51&lt;46,4,IF(AK51&lt;47,3,IF(AK51&lt;48,2,IF(AK51&lt;49,1,IF(AK51&lt;50,0,))))))))))))))))))))))))))))))))))))))))))))))))))</f>
        <v>21</v>
      </c>
      <c r="AM51" s="51">
        <f t="shared" si="13"/>
        <v>164.5</v>
      </c>
      <c r="AN51" s="139">
        <f t="shared" si="14"/>
        <v>164.5</v>
      </c>
      <c r="AO51" s="140">
        <f t="shared" si="15"/>
        <v>41</v>
      </c>
      <c r="AP51" s="145">
        <v>46</v>
      </c>
    </row>
    <row r="52" spans="1:42" ht="21" customHeight="1" x14ac:dyDescent="0.25">
      <c r="A52" s="45">
        <v>7</v>
      </c>
      <c r="B52" s="145">
        <v>14</v>
      </c>
      <c r="C52" s="144">
        <v>37</v>
      </c>
      <c r="D52" s="110">
        <f t="shared" si="33"/>
        <v>12</v>
      </c>
      <c r="E52" s="119" t="s">
        <v>486</v>
      </c>
      <c r="F52" s="110">
        <v>5.5</v>
      </c>
      <c r="G52" s="141">
        <v>29</v>
      </c>
      <c r="H52" s="112">
        <f t="shared" si="1"/>
        <v>20</v>
      </c>
      <c r="I52" s="141">
        <v>39</v>
      </c>
      <c r="J52" s="112">
        <f t="shared" si="2"/>
        <v>10</v>
      </c>
      <c r="K52" s="143"/>
      <c r="L52" s="114">
        <f t="shared" si="16"/>
        <v>0</v>
      </c>
      <c r="M52" s="143"/>
      <c r="N52" s="114">
        <f t="shared" si="20"/>
        <v>0</v>
      </c>
      <c r="O52" s="176"/>
      <c r="P52" s="116">
        <f t="shared" si="28"/>
        <v>0</v>
      </c>
      <c r="Q52" s="173"/>
      <c r="R52" s="116">
        <f t="shared" si="4"/>
        <v>0</v>
      </c>
      <c r="S52" s="142">
        <v>33</v>
      </c>
      <c r="T52" s="118">
        <f t="shared" ref="T52:T58" si="34">IF(S52&lt;1,0,IF(S52&lt;2,50,IF(S52&lt;3,48,IF(S52&lt;4,46,IF(S52&lt;5,45,IF(S52&lt;6,44,IF(S52&lt;7,43,IF(S52&lt;8,42,IF(S52&lt;9,41,IF(S52&lt;10,40,IF(S52&lt;11,39,IF(S52&lt;12,38,IF(S52&lt;13,37,IF(S52&lt;14,36,IF(S52&lt;15,35,IF(S52&lt;16,34,IF(S52&lt;17,33,IF(S52&lt;18,32,IF(S52&lt;19,31,IF(S52&lt;20,30,IF(S52&lt;21,29,IF(S52&lt;22,28,IF(S52&lt;23,27,IF(S52&lt;24,26,IF(S52&lt;25,25,IF(S52&lt;26,24,IF(S52&lt;27,23,IF(S52&lt;28,22,IF(S52&lt;29,21,IF(S52&lt;30,20,IF(S52&lt;31,19,IF(S52&lt;32,18,IF(S52&lt;33,17,IF(S52&lt;34,16,IF(S52&lt;35,15,IF(S52&lt;36,14,IF(S52&lt;37,13,IF(S52&lt;38,12,IF(S52&lt;39,11,IF(S52&lt;40,10,IF(S52&lt;41,9,IF(S52&lt;42,8,IF(S52&lt;43,7,IF(S52&lt;44,6,IF(S52&lt;45,5,IF(S52&lt;46,4,IF(S52&lt;47,3,IF(S52&lt;48,2,IF(S52&lt;49,1,IF(S52&lt;50,0,))))))))))))))))))))))))))))))))))))))))))))))))))</f>
        <v>16</v>
      </c>
      <c r="U52" s="142">
        <v>41</v>
      </c>
      <c r="V52" s="118">
        <f t="shared" si="31"/>
        <v>8</v>
      </c>
      <c r="W52" s="119"/>
      <c r="X52" s="110">
        <f t="shared" si="6"/>
        <v>0</v>
      </c>
      <c r="Y52" s="119"/>
      <c r="Z52" s="110">
        <f t="shared" si="7"/>
        <v>0</v>
      </c>
      <c r="AA52" s="147"/>
      <c r="AB52" s="112">
        <f t="shared" si="8"/>
        <v>0</v>
      </c>
      <c r="AC52" s="147"/>
      <c r="AD52" s="112">
        <f t="shared" si="9"/>
        <v>0</v>
      </c>
      <c r="AE52" s="148">
        <v>28</v>
      </c>
      <c r="AF52" s="114">
        <f t="shared" si="23"/>
        <v>21</v>
      </c>
      <c r="AG52" s="148">
        <v>32</v>
      </c>
      <c r="AH52" s="114">
        <f>IF(AG52&lt;1,0,IF(AG52&lt;2,50,IF(AG52&lt;3,48,IF(AG52&lt;4,46,IF(AG52&lt;5,45,IF(AG52&lt;6,44,IF(AG52&lt;7,43,IF(AG52&lt;8,42,IF(AG52&lt;9,41,IF(AG52&lt;10,40,IF(AG52&lt;11,39,IF(AG52&lt;12,38,IF(AG52&lt;13,37,IF(AG52&lt;14,36,IF(AG52&lt;15,35,IF(AG52&lt;16,34,IF(AG52&lt;17,33,IF(AG52&lt;18,32,IF(AG52&lt;19,31,IF(AG52&lt;20,30,IF(AG52&lt;21,29,IF(AG52&lt;22,28,IF(AG52&lt;23,27,IF(AG52&lt;24,26,IF(AG52&lt;25,25,IF(AG52&lt;26,24,IF(AG52&lt;27,23,IF(AG52&lt;28,22,IF(AG52&lt;29,21,IF(AG52&lt;30,20,IF(AG52&lt;31,19,IF(AG52&lt;32,18,IF(AG52&lt;33,17,IF(AG52&lt;34,16,IF(AG52&lt;35,15,IF(AG52&lt;36,14,IF(AG52&lt;37,13,IF(AG52&lt;38,12,IF(AG52&lt;39,11,IF(AG52&lt;40,10,IF(AG52&lt;41,9,IF(AG52&lt;42,8,IF(AG52&lt;43,7,IF(AG52&lt;44,6,IF(AG52&lt;45,5,IF(AG52&lt;46,4,IF(AG52&lt;47,3,IF(AG52&lt;48,2,IF(AG52&lt;49,1,IF(AG52&lt;50,0,))))))))))))))))))))))))))))))))))))))))))))))))))</f>
        <v>17</v>
      </c>
      <c r="AI52" s="150">
        <v>37</v>
      </c>
      <c r="AJ52" s="116">
        <f>IF(AI52&lt;1,0,IF(AI52&lt;2,50,IF(AI52&lt;3,48,IF(AI52&lt;4,46,IF(AI52&lt;5,45,IF(AI52&lt;6,44,IF(AI52&lt;7,43,IF(AI52&lt;8,42,IF(AI52&lt;9,41,IF(AI52&lt;10,40,IF(AI52&lt;11,39,IF(AI52&lt;12,38,IF(AI52&lt;13,37,IF(AI52&lt;14,36,IF(AI52&lt;15,35,IF(AI52&lt;16,34,IF(AI52&lt;17,33,IF(AI52&lt;18,32,IF(AI52&lt;19,31,IF(AI52&lt;20,30,IF(AI52&lt;21,29,IF(AI52&lt;22,28,IF(AI52&lt;23,27,IF(AI52&lt;24,26,IF(AI52&lt;25,25,IF(AI52&lt;26,24,IF(AI52&lt;27,23,IF(AI52&lt;28,22,IF(AI52&lt;29,21,IF(AI52&lt;30,20,IF(AI52&lt;31,19,IF(AI52&lt;32,18,IF(AI52&lt;33,17,IF(AI52&lt;34,16,IF(AI52&lt;35,15,IF(AI52&lt;36,14,IF(AI52&lt;37,13,IF(AI52&lt;38,12,IF(AI52&lt;39,11,IF(AI52&lt;40,10,IF(AI52&lt;41,9,IF(AI52&lt;42,8,IF(AI52&lt;43,7,IF(AI52&lt;44,6,IF(AI52&lt;45,5,IF(AI52&lt;46,4,IF(AI52&lt;47,3,IF(AI52&lt;48,2,IF(AI52&lt;49,1,IF(AI52&lt;50,0,))))))))))))))))))))))))))))))))))))))))))))))))))</f>
        <v>12</v>
      </c>
      <c r="AK52" s="150">
        <v>30</v>
      </c>
      <c r="AL52" s="116">
        <f>IF(AK52&lt;1,0,IF(AK52&lt;2,50,IF(AK52&lt;3,48,IF(AK52&lt;4,46,IF(AK52&lt;5,45,IF(AK52&lt;6,44,IF(AK52&lt;7,43,IF(AK52&lt;8,42,IF(AK52&lt;9,41,IF(AK52&lt;10,40,IF(AK52&lt;11,39,IF(AK52&lt;12,38,IF(AK52&lt;13,37,IF(AK52&lt;14,36,IF(AK52&lt;15,35,IF(AK52&lt;16,34,IF(AK52&lt;17,33,IF(AK52&lt;18,32,IF(AK52&lt;19,31,IF(AK52&lt;20,30,IF(AK52&lt;21,29,IF(AK52&lt;22,28,IF(AK52&lt;23,27,IF(AK52&lt;24,26,IF(AK52&lt;25,25,IF(AK52&lt;26,24,IF(AK52&lt;27,23,IF(AK52&lt;28,22,IF(AK52&lt;29,21,IF(AK52&lt;30,20,IF(AK52&lt;31,19,IF(AK52&lt;32,18,IF(AK52&lt;33,17,IF(AK52&lt;34,16,IF(AK52&lt;35,15,IF(AK52&lt;36,14,IF(AK52&lt;37,13,IF(AK52&lt;38,12,IF(AK52&lt;39,11,IF(AK52&lt;40,10,IF(AK52&lt;41,9,IF(AK52&lt;42,8,IF(AK52&lt;43,7,IF(AK52&lt;44,6,IF(AK52&lt;45,5,IF(AK52&lt;46,4,IF(AK52&lt;47,3,IF(AK52&lt;48,2,IF(AK52&lt;49,1,IF(AK52&lt;50,0,))))))))))))))))))))))))))))))))))))))))))))))))))</f>
        <v>19</v>
      </c>
      <c r="AM52" s="51">
        <f t="shared" si="13"/>
        <v>140.5</v>
      </c>
      <c r="AN52" s="139">
        <f t="shared" si="14"/>
        <v>140.5</v>
      </c>
      <c r="AO52" s="140">
        <f t="shared" si="15"/>
        <v>42</v>
      </c>
      <c r="AP52" s="145">
        <v>14</v>
      </c>
    </row>
    <row r="53" spans="1:42" ht="21" customHeight="1" x14ac:dyDescent="0.25">
      <c r="A53" s="45">
        <v>25</v>
      </c>
      <c r="B53" s="145">
        <v>39</v>
      </c>
      <c r="C53" s="144">
        <v>45</v>
      </c>
      <c r="D53" s="110">
        <f t="shared" si="33"/>
        <v>4</v>
      </c>
      <c r="E53" s="119">
        <v>37</v>
      </c>
      <c r="F53" s="110">
        <f>IF(E53&lt;1,0,IF(E53&lt;2,50,IF(E53&lt;3,48,IF(E53&lt;4,46,IF(E53&lt;5,45,IF(E53&lt;6,44,IF(E53&lt;7,43,IF(E53&lt;8,42,IF(E53&lt;9,41,IF(E53&lt;10,40,IF(E53&lt;11,39,IF(E53&lt;12,38,IF(E53&lt;13,37,IF(E53&lt;14,36,IF(E53&lt;15,35,IF(E53&lt;16,34,IF(E53&lt;17,33,IF(E53&lt;18,32,IF(E53&lt;19,31,IF(E53&lt;20,30,IF(E53&lt;21,29,IF(E53&lt;22,28,IF(E53&lt;23,27,IF(E53&lt;24,26,IF(E53&lt;25,25,IF(E53&lt;26,24,IF(E53&lt;27,23,IF(E53&lt;28,22,IF(E53&lt;29,21,IF(E53&lt;30,20,IF(E53&lt;31,19,IF(E53&lt;32,18,IF(E53&lt;33,17,IF(E53&lt;34,16,IF(E53&lt;35,15,IF(E53&lt;36,14,IF(E53&lt;37,13,IF(E53&lt;38,12,IF(E53&lt;39,11,IF(E53&lt;40,10,IF(E53&lt;41,9,IF(E53&lt;42,8,IF(E53&lt;43,7,IF(E53&lt;44,6,IF(E53&lt;45,5,IF(E53&lt;46,4,IF(E53&lt;47,3,IF(E53&lt;48,2,IF(E53&lt;49,1,IF(E53&lt;50,0,))))))))))))))))))))))))))))))))))))))))))))))))))</f>
        <v>12</v>
      </c>
      <c r="G53" s="141">
        <v>15</v>
      </c>
      <c r="H53" s="112">
        <f t="shared" si="1"/>
        <v>34</v>
      </c>
      <c r="I53" s="141">
        <v>25</v>
      </c>
      <c r="J53" s="112">
        <f t="shared" si="2"/>
        <v>24</v>
      </c>
      <c r="K53" s="143"/>
      <c r="L53" s="114">
        <f t="shared" si="16"/>
        <v>0</v>
      </c>
      <c r="M53" s="143"/>
      <c r="N53" s="114">
        <f t="shared" si="20"/>
        <v>0</v>
      </c>
      <c r="O53" s="173"/>
      <c r="P53" s="116">
        <f t="shared" si="28"/>
        <v>0</v>
      </c>
      <c r="Q53" s="173"/>
      <c r="R53" s="116">
        <f t="shared" si="4"/>
        <v>0</v>
      </c>
      <c r="S53" s="142"/>
      <c r="T53" s="118">
        <f t="shared" si="34"/>
        <v>0</v>
      </c>
      <c r="U53" s="142">
        <v>30</v>
      </c>
      <c r="V53" s="118">
        <f t="shared" si="31"/>
        <v>19</v>
      </c>
      <c r="W53" s="119"/>
      <c r="X53" s="110">
        <f t="shared" si="6"/>
        <v>0</v>
      </c>
      <c r="Y53" s="119"/>
      <c r="Z53" s="110">
        <f t="shared" si="7"/>
        <v>0</v>
      </c>
      <c r="AA53" s="147"/>
      <c r="AB53" s="112">
        <f t="shared" si="8"/>
        <v>0</v>
      </c>
      <c r="AC53" s="147"/>
      <c r="AD53" s="112">
        <f t="shared" si="9"/>
        <v>0</v>
      </c>
      <c r="AE53" s="148"/>
      <c r="AF53" s="114">
        <f t="shared" si="23"/>
        <v>0</v>
      </c>
      <c r="AG53" s="148">
        <v>30</v>
      </c>
      <c r="AH53" s="114">
        <f>IF(AG53&lt;1,0,IF(AG53&lt;2,50,IF(AG53&lt;3,48,IF(AG53&lt;4,46,IF(AG53&lt;5,45,IF(AG53&lt;6,44,IF(AG53&lt;7,43,IF(AG53&lt;8,42,IF(AG53&lt;9,41,IF(AG53&lt;10,40,IF(AG53&lt;11,39,IF(AG53&lt;12,38,IF(AG53&lt;13,37,IF(AG53&lt;14,36,IF(AG53&lt;15,35,IF(AG53&lt;16,34,IF(AG53&lt;17,33,IF(AG53&lt;18,32,IF(AG53&lt;19,31,IF(AG53&lt;20,30,IF(AG53&lt;21,29,IF(AG53&lt;22,28,IF(AG53&lt;23,27,IF(AG53&lt;24,26,IF(AG53&lt;25,25,IF(AG53&lt;26,24,IF(AG53&lt;27,23,IF(AG53&lt;28,22,IF(AG53&lt;29,21,IF(AG53&lt;30,20,IF(AG53&lt;31,19,IF(AG53&lt;32,18,IF(AG53&lt;33,17,IF(AG53&lt;34,16,IF(AG53&lt;35,15,IF(AG53&lt;36,14,IF(AG53&lt;37,13,IF(AG53&lt;38,12,IF(AG53&lt;39,11,IF(AG53&lt;40,10,IF(AG53&lt;41,9,IF(AG53&lt;42,8,IF(AG53&lt;43,7,IF(AG53&lt;44,6,IF(AG53&lt;45,5,IF(AG53&lt;46,4,IF(AG53&lt;47,3,IF(AG53&lt;48,2,IF(AG53&lt;49,1,IF(AG53&lt;50,0,))))))))))))))))))))))))))))))))))))))))))))))))))</f>
        <v>19</v>
      </c>
      <c r="AI53" s="150"/>
      <c r="AJ53" s="116">
        <f>IF(AI53&lt;1,0,IF(AI53&lt;2,50,IF(AI53&lt;3,48,IF(AI53&lt;4,46,IF(AI53&lt;5,45,IF(AI53&lt;6,44,IF(AI53&lt;7,43,IF(AI53&lt;8,42,IF(AI53&lt;9,41,IF(AI53&lt;10,40,IF(AI53&lt;11,39,IF(AI53&lt;12,38,IF(AI53&lt;13,37,IF(AI53&lt;14,36,IF(AI53&lt;15,35,IF(AI53&lt;16,34,IF(AI53&lt;17,33,IF(AI53&lt;18,32,IF(AI53&lt;19,31,IF(AI53&lt;20,30,IF(AI53&lt;21,29,IF(AI53&lt;22,28,IF(AI53&lt;23,27,IF(AI53&lt;24,26,IF(AI53&lt;25,25,IF(AI53&lt;26,24,IF(AI53&lt;27,23,IF(AI53&lt;28,22,IF(AI53&lt;29,21,IF(AI53&lt;30,20,IF(AI53&lt;31,19,IF(AI53&lt;32,18,IF(AI53&lt;33,17,IF(AI53&lt;34,16,IF(AI53&lt;35,15,IF(AI53&lt;36,14,IF(AI53&lt;37,13,IF(AI53&lt;38,12,IF(AI53&lt;39,11,IF(AI53&lt;40,10,IF(AI53&lt;41,9,IF(AI53&lt;42,8,IF(AI53&lt;43,7,IF(AI53&lt;44,6,IF(AI53&lt;45,5,IF(AI53&lt;46,4,IF(AI53&lt;47,3,IF(AI53&lt;48,2,IF(AI53&lt;49,1,IF(AI53&lt;50,0,))))))))))))))))))))))))))))))))))))))))))))))))))</f>
        <v>0</v>
      </c>
      <c r="AK53" s="150">
        <v>21</v>
      </c>
      <c r="AL53" s="116">
        <f>IF(AK53&lt;1,0,IF(AK53&lt;2,50,IF(AK53&lt;3,48,IF(AK53&lt;4,46,IF(AK53&lt;5,45,IF(AK53&lt;6,44,IF(AK53&lt;7,43,IF(AK53&lt;8,42,IF(AK53&lt;9,41,IF(AK53&lt;10,40,IF(AK53&lt;11,39,IF(AK53&lt;12,38,IF(AK53&lt;13,37,IF(AK53&lt;14,36,IF(AK53&lt;15,35,IF(AK53&lt;16,34,IF(AK53&lt;17,33,IF(AK53&lt;18,32,IF(AK53&lt;19,31,IF(AK53&lt;20,30,IF(AK53&lt;21,29,IF(AK53&lt;22,28,IF(AK53&lt;23,27,IF(AK53&lt;24,26,IF(AK53&lt;25,25,IF(AK53&lt;26,24,IF(AK53&lt;27,23,IF(AK53&lt;28,22,IF(AK53&lt;29,21,IF(AK53&lt;30,20,IF(AK53&lt;31,19,IF(AK53&lt;32,18,IF(AK53&lt;33,17,IF(AK53&lt;34,16,IF(AK53&lt;35,15,IF(AK53&lt;36,14,IF(AK53&lt;37,13,IF(AK53&lt;38,12,IF(AK53&lt;39,11,IF(AK53&lt;40,10,IF(AK53&lt;41,9,IF(AK53&lt;42,8,IF(AK53&lt;43,7,IF(AK53&lt;44,6,IF(AK53&lt;45,5,IF(AK53&lt;46,4,IF(AK53&lt;47,3,IF(AK53&lt;48,2,IF(AK53&lt;49,1,IF(AK53&lt;50,0,))))))))))))))))))))))))))))))))))))))))))))))))))</f>
        <v>28</v>
      </c>
      <c r="AM53" s="51">
        <f t="shared" si="13"/>
        <v>140</v>
      </c>
      <c r="AN53" s="139">
        <f t="shared" si="14"/>
        <v>140</v>
      </c>
      <c r="AO53" s="140">
        <f t="shared" si="15"/>
        <v>43</v>
      </c>
      <c r="AP53" s="145">
        <v>39</v>
      </c>
    </row>
    <row r="54" spans="1:42" ht="21" customHeight="1" x14ac:dyDescent="0.25">
      <c r="A54" s="45">
        <v>9</v>
      </c>
      <c r="B54" s="145">
        <v>18</v>
      </c>
      <c r="C54" s="144">
        <v>2</v>
      </c>
      <c r="D54" s="110">
        <f t="shared" si="33"/>
        <v>48</v>
      </c>
      <c r="E54" s="187" t="s">
        <v>493</v>
      </c>
      <c r="F54" s="110">
        <v>36.5</v>
      </c>
      <c r="G54" s="141"/>
      <c r="H54" s="112">
        <f t="shared" si="1"/>
        <v>0</v>
      </c>
      <c r="I54" s="141"/>
      <c r="J54" s="112">
        <f t="shared" si="2"/>
        <v>0</v>
      </c>
      <c r="K54" s="143"/>
      <c r="L54" s="114">
        <f t="shared" si="16"/>
        <v>0</v>
      </c>
      <c r="M54" s="143"/>
      <c r="N54" s="114">
        <f t="shared" si="20"/>
        <v>0</v>
      </c>
      <c r="O54" s="173"/>
      <c r="P54" s="116">
        <f t="shared" si="28"/>
        <v>0</v>
      </c>
      <c r="Q54" s="173"/>
      <c r="R54" s="116">
        <f t="shared" si="4"/>
        <v>0</v>
      </c>
      <c r="S54" s="142"/>
      <c r="T54" s="118">
        <f t="shared" si="34"/>
        <v>0</v>
      </c>
      <c r="U54" s="142"/>
      <c r="V54" s="118">
        <f t="shared" si="31"/>
        <v>0</v>
      </c>
      <c r="W54" s="119"/>
      <c r="X54" s="110">
        <f t="shared" si="6"/>
        <v>0</v>
      </c>
      <c r="Y54" s="119"/>
      <c r="Z54" s="110">
        <f t="shared" si="7"/>
        <v>0</v>
      </c>
      <c r="AA54" s="147"/>
      <c r="AB54" s="112">
        <f t="shared" si="8"/>
        <v>0</v>
      </c>
      <c r="AC54" s="147"/>
      <c r="AD54" s="112">
        <f t="shared" si="9"/>
        <v>0</v>
      </c>
      <c r="AE54" s="148"/>
      <c r="AF54" s="114">
        <f t="shared" si="23"/>
        <v>0</v>
      </c>
      <c r="AG54" s="148"/>
      <c r="AH54" s="114">
        <f>IF(AG54&lt;1,0,IF(AG54&lt;2,50,IF(AG54&lt;3,48,IF(AG54&lt;4,46,IF(AG54&lt;5,45,IF(AG54&lt;6,44,IF(AG54&lt;7,43,IF(AG54&lt;8,42,IF(AG54&lt;9,41,IF(AG54&lt;10,40,IF(AG54&lt;11,39,IF(AG54&lt;12,38,IF(AG54&lt;13,37,IF(AG54&lt;14,36,IF(AG54&lt;15,35,IF(AG54&lt;16,34,IF(AG54&lt;17,33,IF(AG54&lt;18,32,IF(AG54&lt;19,31,IF(AG54&lt;20,30,IF(AG54&lt;21,29,IF(AG54&lt;22,28,IF(AG54&lt;23,27,IF(AG54&lt;24,26,IF(AG54&lt;25,25,IF(AG54&lt;26,24,IF(AG54&lt;27,23,IF(AG54&lt;28,22,IF(AG54&lt;29,21,IF(AG54&lt;30,20,IF(AG54&lt;31,19,IF(AG54&lt;32,18,IF(AG54&lt;33,17,IF(AG54&lt;34,16,IF(AG54&lt;35,15,IF(AG54&lt;36,14,IF(AG54&lt;37,13,IF(AG54&lt;38,12,IF(AG54&lt;39,11,IF(AG54&lt;40,10,IF(AG54&lt;41,9,IF(AG54&lt;42,8,IF(AG54&lt;43,7,IF(AG54&lt;44,6,IF(AG54&lt;45,5,IF(AG54&lt;46,4,IF(AG54&lt;47,3,IF(AG54&lt;48,2,IF(AG54&lt;49,1,IF(AG54&lt;50,0,))))))))))))))))))))))))))))))))))))))))))))))))))</f>
        <v>0</v>
      </c>
      <c r="AI54" s="180" t="s">
        <v>500</v>
      </c>
      <c r="AJ54" s="116">
        <v>38</v>
      </c>
      <c r="AK54" s="150" t="s">
        <v>507</v>
      </c>
      <c r="AL54" s="116">
        <v>17</v>
      </c>
      <c r="AM54" s="51">
        <f t="shared" si="13"/>
        <v>139.5</v>
      </c>
      <c r="AN54" s="139">
        <f t="shared" si="14"/>
        <v>139.5</v>
      </c>
      <c r="AO54" s="140">
        <f t="shared" si="15"/>
        <v>44</v>
      </c>
      <c r="AP54" s="145">
        <v>18</v>
      </c>
    </row>
    <row r="55" spans="1:42" ht="21" customHeight="1" x14ac:dyDescent="0.25">
      <c r="A55" s="45">
        <v>37</v>
      </c>
      <c r="B55" s="145">
        <v>51</v>
      </c>
      <c r="C55" s="144">
        <v>40</v>
      </c>
      <c r="D55" s="110">
        <f t="shared" si="33"/>
        <v>9</v>
      </c>
      <c r="E55" s="177" t="s">
        <v>490</v>
      </c>
      <c r="F55" s="110">
        <v>18</v>
      </c>
      <c r="G55" s="141">
        <v>16</v>
      </c>
      <c r="H55" s="112">
        <f t="shared" si="1"/>
        <v>33</v>
      </c>
      <c r="I55" s="141">
        <v>15</v>
      </c>
      <c r="J55" s="112">
        <f t="shared" si="2"/>
        <v>34</v>
      </c>
      <c r="K55" s="143"/>
      <c r="L55" s="114">
        <f t="shared" si="16"/>
        <v>0</v>
      </c>
      <c r="M55" s="143"/>
      <c r="N55" s="114">
        <f t="shared" si="20"/>
        <v>0</v>
      </c>
      <c r="O55" s="173"/>
      <c r="P55" s="116">
        <f t="shared" si="28"/>
        <v>0</v>
      </c>
      <c r="Q55" s="173"/>
      <c r="R55" s="116">
        <f t="shared" si="4"/>
        <v>0</v>
      </c>
      <c r="S55" s="142"/>
      <c r="T55" s="118">
        <f t="shared" si="34"/>
        <v>0</v>
      </c>
      <c r="U55" s="142"/>
      <c r="V55" s="118">
        <f t="shared" si="31"/>
        <v>0</v>
      </c>
      <c r="W55" s="119"/>
      <c r="X55" s="110">
        <f t="shared" si="6"/>
        <v>0</v>
      </c>
      <c r="Y55" s="119"/>
      <c r="Z55" s="110">
        <f t="shared" si="7"/>
        <v>0</v>
      </c>
      <c r="AA55" s="147"/>
      <c r="AB55" s="112">
        <f t="shared" si="8"/>
        <v>0</v>
      </c>
      <c r="AC55" s="147"/>
      <c r="AD55" s="112">
        <f t="shared" si="9"/>
        <v>0</v>
      </c>
      <c r="AE55" s="148" t="s">
        <v>501</v>
      </c>
      <c r="AF55" s="114">
        <v>27.5</v>
      </c>
      <c r="AG55" s="148" t="s">
        <v>504</v>
      </c>
      <c r="AH55" s="114">
        <v>14.5</v>
      </c>
      <c r="AI55" s="150"/>
      <c r="AJ55" s="116">
        <f>IF(AI55&lt;1,0,IF(AI55&lt;2,50,IF(AI55&lt;3,48,IF(AI55&lt;4,46,IF(AI55&lt;5,45,IF(AI55&lt;6,44,IF(AI55&lt;7,43,IF(AI55&lt;8,42,IF(AI55&lt;9,41,IF(AI55&lt;10,40,IF(AI55&lt;11,39,IF(AI55&lt;12,38,IF(AI55&lt;13,37,IF(AI55&lt;14,36,IF(AI55&lt;15,35,IF(AI55&lt;16,34,IF(AI55&lt;17,33,IF(AI55&lt;18,32,IF(AI55&lt;19,31,IF(AI55&lt;20,30,IF(AI55&lt;21,29,IF(AI55&lt;22,28,IF(AI55&lt;23,27,IF(AI55&lt;24,26,IF(AI55&lt;25,25,IF(AI55&lt;26,24,IF(AI55&lt;27,23,IF(AI55&lt;28,22,IF(AI55&lt;29,21,IF(AI55&lt;30,20,IF(AI55&lt;31,19,IF(AI55&lt;32,18,IF(AI55&lt;33,17,IF(AI55&lt;34,16,IF(AI55&lt;35,15,IF(AI55&lt;36,14,IF(AI55&lt;37,13,IF(AI55&lt;38,12,IF(AI55&lt;39,11,IF(AI55&lt;40,10,IF(AI55&lt;41,9,IF(AI55&lt;42,8,IF(AI55&lt;43,7,IF(AI55&lt;44,6,IF(AI55&lt;45,5,IF(AI55&lt;46,4,IF(AI55&lt;47,3,IF(AI55&lt;48,2,IF(AI55&lt;49,1,IF(AI55&lt;50,0,))))))))))))))))))))))))))))))))))))))))))))))))))</f>
        <v>0</v>
      </c>
      <c r="AK55" s="150"/>
      <c r="AL55" s="116">
        <f>IF(AK55&lt;1,0,IF(AK55&lt;2,50,IF(AK55&lt;3,48,IF(AK55&lt;4,46,IF(AK55&lt;5,45,IF(AK55&lt;6,44,IF(AK55&lt;7,43,IF(AK55&lt;8,42,IF(AK55&lt;9,41,IF(AK55&lt;10,40,IF(AK55&lt;11,39,IF(AK55&lt;12,38,IF(AK55&lt;13,37,IF(AK55&lt;14,36,IF(AK55&lt;15,35,IF(AK55&lt;16,34,IF(AK55&lt;17,33,IF(AK55&lt;18,32,IF(AK55&lt;19,31,IF(AK55&lt;20,30,IF(AK55&lt;21,29,IF(AK55&lt;22,28,IF(AK55&lt;23,27,IF(AK55&lt;24,26,IF(AK55&lt;25,25,IF(AK55&lt;26,24,IF(AK55&lt;27,23,IF(AK55&lt;28,22,IF(AK55&lt;29,21,IF(AK55&lt;30,20,IF(AK55&lt;31,19,IF(AK55&lt;32,18,IF(AK55&lt;33,17,IF(AK55&lt;34,16,IF(AK55&lt;35,15,IF(AK55&lt;36,14,IF(AK55&lt;37,13,IF(AK55&lt;38,12,IF(AK55&lt;39,11,IF(AK55&lt;40,10,IF(AK55&lt;41,9,IF(AK55&lt;42,8,IF(AK55&lt;43,7,IF(AK55&lt;44,6,IF(AK55&lt;45,5,IF(AK55&lt;46,4,IF(AK55&lt;47,3,IF(AK55&lt;48,2,IF(AK55&lt;49,1,IF(AK55&lt;50,0,))))))))))))))))))))))))))))))))))))))))))))))))))</f>
        <v>0</v>
      </c>
      <c r="AM55" s="51">
        <f t="shared" si="13"/>
        <v>136</v>
      </c>
      <c r="AN55" s="139">
        <f t="shared" si="14"/>
        <v>136</v>
      </c>
      <c r="AO55" s="140">
        <f t="shared" si="15"/>
        <v>45</v>
      </c>
      <c r="AP55" s="145">
        <v>51</v>
      </c>
    </row>
    <row r="56" spans="1:42" ht="21" customHeight="1" x14ac:dyDescent="0.25">
      <c r="A56" s="45">
        <v>42</v>
      </c>
      <c r="B56" s="145">
        <v>58</v>
      </c>
      <c r="C56" s="144">
        <v>14</v>
      </c>
      <c r="D56" s="110">
        <f t="shared" si="33"/>
        <v>35</v>
      </c>
      <c r="E56" s="177">
        <v>45</v>
      </c>
      <c r="F56" s="110">
        <f>IF(E56&lt;1,0,IF(E56&lt;2,50,IF(E56&lt;3,48,IF(E56&lt;4,46,IF(E56&lt;5,45,IF(E56&lt;6,44,IF(E56&lt;7,43,IF(E56&lt;8,42,IF(E56&lt;9,41,IF(E56&lt;10,40,IF(E56&lt;11,39,IF(E56&lt;12,38,IF(E56&lt;13,37,IF(E56&lt;14,36,IF(E56&lt;15,35,IF(E56&lt;16,34,IF(E56&lt;17,33,IF(E56&lt;18,32,IF(E56&lt;19,31,IF(E56&lt;20,30,IF(E56&lt;21,29,IF(E56&lt;22,28,IF(E56&lt;23,27,IF(E56&lt;24,26,IF(E56&lt;25,25,IF(E56&lt;26,24,IF(E56&lt;27,23,IF(E56&lt;28,22,IF(E56&lt;29,21,IF(E56&lt;30,20,IF(E56&lt;31,19,IF(E56&lt;32,18,IF(E56&lt;33,17,IF(E56&lt;34,16,IF(E56&lt;35,15,IF(E56&lt;36,14,IF(E56&lt;37,13,IF(E56&lt;38,12,IF(E56&lt;39,11,IF(E56&lt;40,10,IF(E56&lt;41,9,IF(E56&lt;42,8,IF(E56&lt;43,7,IF(E56&lt;44,6,IF(E56&lt;45,5,IF(E56&lt;46,4,IF(E56&lt;47,3,IF(E56&lt;48,2,IF(E56&lt;49,1,IF(E56&lt;50,0,))))))))))))))))))))))))))))))))))))))))))))))))))</f>
        <v>4</v>
      </c>
      <c r="G56" s="141"/>
      <c r="H56" s="112">
        <f t="shared" si="1"/>
        <v>0</v>
      </c>
      <c r="I56" s="141"/>
      <c r="J56" s="112">
        <f t="shared" si="2"/>
        <v>0</v>
      </c>
      <c r="K56" s="143"/>
      <c r="L56" s="114">
        <f t="shared" si="16"/>
        <v>0</v>
      </c>
      <c r="M56" s="143"/>
      <c r="N56" s="114">
        <f t="shared" si="20"/>
        <v>0</v>
      </c>
      <c r="O56" s="173"/>
      <c r="P56" s="116">
        <f t="shared" si="28"/>
        <v>0</v>
      </c>
      <c r="Q56" s="173"/>
      <c r="R56" s="116">
        <f t="shared" si="4"/>
        <v>0</v>
      </c>
      <c r="S56" s="142"/>
      <c r="T56" s="118">
        <f t="shared" si="34"/>
        <v>0</v>
      </c>
      <c r="U56" s="142"/>
      <c r="V56" s="118">
        <f t="shared" si="31"/>
        <v>0</v>
      </c>
      <c r="W56" s="119"/>
      <c r="X56" s="110">
        <f t="shared" si="6"/>
        <v>0</v>
      </c>
      <c r="Y56" s="119"/>
      <c r="Z56" s="110">
        <f t="shared" si="7"/>
        <v>0</v>
      </c>
      <c r="AA56" s="147"/>
      <c r="AB56" s="112">
        <f t="shared" si="8"/>
        <v>0</v>
      </c>
      <c r="AC56" s="147"/>
      <c r="AD56" s="112">
        <f t="shared" si="9"/>
        <v>0</v>
      </c>
      <c r="AE56" s="148"/>
      <c r="AF56" s="114">
        <f>IF(AE56&lt;1,0,IF(AE56&lt;2,50,IF(AE56&lt;3,48,IF(AE56&lt;4,46,IF(AE56&lt;5,45,IF(AE56&lt;6,44,IF(AE56&lt;7,43,IF(AE56&lt;8,42,IF(AE56&lt;9,41,IF(AE56&lt;10,40,IF(AE56&lt;11,39,IF(AE56&lt;12,38,IF(AE56&lt;13,37,IF(AE56&lt;14,36,IF(AE56&lt;15,35,IF(AE56&lt;16,34,IF(AE56&lt;17,33,IF(AE56&lt;18,32,IF(AE56&lt;19,31,IF(AE56&lt;20,30,IF(AE56&lt;21,29,IF(AE56&lt;22,28,IF(AE56&lt;23,27,IF(AE56&lt;24,26,IF(AE56&lt;25,25,IF(AE56&lt;26,24,IF(AE56&lt;27,23,IF(AE56&lt;28,22,IF(AE56&lt;29,21,IF(AE56&lt;30,20,IF(AE56&lt;31,19,IF(AE56&lt;32,18,IF(AE56&lt;33,17,IF(AE56&lt;34,16,IF(AE56&lt;35,15,IF(AE56&lt;36,14,IF(AE56&lt;37,13,IF(AE56&lt;38,12,IF(AE56&lt;39,11,IF(AE56&lt;40,10,IF(AE56&lt;41,9,IF(AE56&lt;42,8,IF(AE56&lt;43,7,IF(AE56&lt;44,6,IF(AE56&lt;45,5,IF(AE56&lt;46,4,IF(AE56&lt;47,3,IF(AE56&lt;48,2,IF(AE56&lt;49,1,IF(AE56&lt;50,0,))))))))))))))))))))))))))))))))))))))))))))))))))</f>
        <v>0</v>
      </c>
      <c r="AG56" s="148"/>
      <c r="AH56" s="114">
        <f>IF(AG56&lt;1,0,IF(AG56&lt;2,50,IF(AG56&lt;3,48,IF(AG56&lt;4,46,IF(AG56&lt;5,45,IF(AG56&lt;6,44,IF(AG56&lt;7,43,IF(AG56&lt;8,42,IF(AG56&lt;9,41,IF(AG56&lt;10,40,IF(AG56&lt;11,39,IF(AG56&lt;12,38,IF(AG56&lt;13,37,IF(AG56&lt;14,36,IF(AG56&lt;15,35,IF(AG56&lt;16,34,IF(AG56&lt;17,33,IF(AG56&lt;18,32,IF(AG56&lt;19,31,IF(AG56&lt;20,30,IF(AG56&lt;21,29,IF(AG56&lt;22,28,IF(AG56&lt;23,27,IF(AG56&lt;24,26,IF(AG56&lt;25,25,IF(AG56&lt;26,24,IF(AG56&lt;27,23,IF(AG56&lt;28,22,IF(AG56&lt;29,21,IF(AG56&lt;30,20,IF(AG56&lt;31,19,IF(AG56&lt;32,18,IF(AG56&lt;33,17,IF(AG56&lt;34,16,IF(AG56&lt;35,15,IF(AG56&lt;36,14,IF(AG56&lt;37,13,IF(AG56&lt;38,12,IF(AG56&lt;39,11,IF(AG56&lt;40,10,IF(AG56&lt;41,9,IF(AG56&lt;42,8,IF(AG56&lt;43,7,IF(AG56&lt;44,6,IF(AG56&lt;45,5,IF(AG56&lt;46,4,IF(AG56&lt;47,3,IF(AG56&lt;48,2,IF(AG56&lt;49,1,IF(AG56&lt;50,0,))))))))))))))))))))))))))))))))))))))))))))))))))</f>
        <v>0</v>
      </c>
      <c r="AI56" s="150"/>
      <c r="AJ56" s="116">
        <f>IF(AI56&lt;1,0,IF(AI56&lt;2,50,IF(AI56&lt;3,48,IF(AI56&lt;4,46,IF(AI56&lt;5,45,IF(AI56&lt;6,44,IF(AI56&lt;7,43,IF(AI56&lt;8,42,IF(AI56&lt;9,41,IF(AI56&lt;10,40,IF(AI56&lt;11,39,IF(AI56&lt;12,38,IF(AI56&lt;13,37,IF(AI56&lt;14,36,IF(AI56&lt;15,35,IF(AI56&lt;16,34,IF(AI56&lt;17,33,IF(AI56&lt;18,32,IF(AI56&lt;19,31,IF(AI56&lt;20,30,IF(AI56&lt;21,29,IF(AI56&lt;22,28,IF(AI56&lt;23,27,IF(AI56&lt;24,26,IF(AI56&lt;25,25,IF(AI56&lt;26,24,IF(AI56&lt;27,23,IF(AI56&lt;28,22,IF(AI56&lt;29,21,IF(AI56&lt;30,20,IF(AI56&lt;31,19,IF(AI56&lt;32,18,IF(AI56&lt;33,17,IF(AI56&lt;34,16,IF(AI56&lt;35,15,IF(AI56&lt;36,14,IF(AI56&lt;37,13,IF(AI56&lt;38,12,IF(AI56&lt;39,11,IF(AI56&lt;40,10,IF(AI56&lt;41,9,IF(AI56&lt;42,8,IF(AI56&lt;43,7,IF(AI56&lt;44,6,IF(AI56&lt;45,5,IF(AI56&lt;46,4,IF(AI56&lt;47,3,IF(AI56&lt;48,2,IF(AI56&lt;49,1,IF(AI56&lt;50,0,))))))))))))))))))))))))))))))))))))))))))))))))))</f>
        <v>0</v>
      </c>
      <c r="AK56" s="150"/>
      <c r="AL56" s="116">
        <f>IF(AK56&lt;1,0,IF(AK56&lt;2,50,IF(AK56&lt;3,48,IF(AK56&lt;4,46,IF(AK56&lt;5,45,IF(AK56&lt;6,44,IF(AK56&lt;7,43,IF(AK56&lt;8,42,IF(AK56&lt;9,41,IF(AK56&lt;10,40,IF(AK56&lt;11,39,IF(AK56&lt;12,38,IF(AK56&lt;13,37,IF(AK56&lt;14,36,IF(AK56&lt;15,35,IF(AK56&lt;16,34,IF(AK56&lt;17,33,IF(AK56&lt;18,32,IF(AK56&lt;19,31,IF(AK56&lt;20,30,IF(AK56&lt;21,29,IF(AK56&lt;22,28,IF(AK56&lt;23,27,IF(AK56&lt;24,26,IF(AK56&lt;25,25,IF(AK56&lt;26,24,IF(AK56&lt;27,23,IF(AK56&lt;28,22,IF(AK56&lt;29,21,IF(AK56&lt;30,20,IF(AK56&lt;31,19,IF(AK56&lt;32,18,IF(AK56&lt;33,17,IF(AK56&lt;34,16,IF(AK56&lt;35,15,IF(AK56&lt;36,14,IF(AK56&lt;37,13,IF(AK56&lt;38,12,IF(AK56&lt;39,11,IF(AK56&lt;40,10,IF(AK56&lt;41,9,IF(AK56&lt;42,8,IF(AK56&lt;43,7,IF(AK56&lt;44,6,IF(AK56&lt;45,5,IF(AK56&lt;46,4,IF(AK56&lt;47,3,IF(AK56&lt;48,2,IF(AK56&lt;49,1,IF(AK56&lt;50,0,))))))))))))))))))))))))))))))))))))))))))))))))))</f>
        <v>0</v>
      </c>
      <c r="AM56" s="51">
        <f t="shared" si="13"/>
        <v>39</v>
      </c>
      <c r="AN56" s="139">
        <f t="shared" si="14"/>
        <v>39</v>
      </c>
      <c r="AO56" s="140">
        <f t="shared" si="15"/>
        <v>46</v>
      </c>
      <c r="AP56" s="145">
        <v>58</v>
      </c>
    </row>
    <row r="57" spans="1:42" ht="21" customHeight="1" x14ac:dyDescent="0.25">
      <c r="A57" s="45">
        <v>44</v>
      </c>
      <c r="B57" s="145">
        <v>63</v>
      </c>
      <c r="C57" s="144">
        <v>43</v>
      </c>
      <c r="D57" s="110">
        <f t="shared" si="33"/>
        <v>6</v>
      </c>
      <c r="E57" s="177" t="s">
        <v>488</v>
      </c>
      <c r="F57" s="110">
        <v>10.5</v>
      </c>
      <c r="G57" s="141"/>
      <c r="H57" s="112">
        <f t="shared" si="1"/>
        <v>0</v>
      </c>
      <c r="I57" s="141"/>
      <c r="J57" s="112">
        <f t="shared" si="2"/>
        <v>0</v>
      </c>
      <c r="K57" s="143"/>
      <c r="L57" s="114">
        <f t="shared" si="16"/>
        <v>0</v>
      </c>
      <c r="M57" s="143"/>
      <c r="N57" s="114">
        <f t="shared" si="20"/>
        <v>0</v>
      </c>
      <c r="O57" s="173"/>
      <c r="P57" s="116">
        <f t="shared" si="28"/>
        <v>0</v>
      </c>
      <c r="Q57" s="173"/>
      <c r="R57" s="116">
        <f t="shared" si="4"/>
        <v>0</v>
      </c>
      <c r="S57" s="142"/>
      <c r="T57" s="118">
        <f t="shared" si="34"/>
        <v>0</v>
      </c>
      <c r="U57" s="142"/>
      <c r="V57" s="118">
        <f t="shared" si="31"/>
        <v>0</v>
      </c>
      <c r="W57" s="119"/>
      <c r="X57" s="110">
        <f t="shared" si="6"/>
        <v>0</v>
      </c>
      <c r="Y57" s="119"/>
      <c r="Z57" s="110">
        <f t="shared" si="7"/>
        <v>0</v>
      </c>
      <c r="AA57" s="147"/>
      <c r="AB57" s="112">
        <f t="shared" si="8"/>
        <v>0</v>
      </c>
      <c r="AC57" s="147"/>
      <c r="AD57" s="112">
        <f t="shared" si="9"/>
        <v>0</v>
      </c>
      <c r="AE57" s="148"/>
      <c r="AF57" s="114">
        <f>IF(AE57&lt;1,0,IF(AE57&lt;2,50,IF(AE57&lt;3,48,IF(AE57&lt;4,46,IF(AE57&lt;5,45,IF(AE57&lt;6,44,IF(AE57&lt;7,43,IF(AE57&lt;8,42,IF(AE57&lt;9,41,IF(AE57&lt;10,40,IF(AE57&lt;11,39,IF(AE57&lt;12,38,IF(AE57&lt;13,37,IF(AE57&lt;14,36,IF(AE57&lt;15,35,IF(AE57&lt;16,34,IF(AE57&lt;17,33,IF(AE57&lt;18,32,IF(AE57&lt;19,31,IF(AE57&lt;20,30,IF(AE57&lt;21,29,IF(AE57&lt;22,28,IF(AE57&lt;23,27,IF(AE57&lt;24,26,IF(AE57&lt;25,25,IF(AE57&lt;26,24,IF(AE57&lt;27,23,IF(AE57&lt;28,22,IF(AE57&lt;29,21,IF(AE57&lt;30,20,IF(AE57&lt;31,19,IF(AE57&lt;32,18,IF(AE57&lt;33,17,IF(AE57&lt;34,16,IF(AE57&lt;35,15,IF(AE57&lt;36,14,IF(AE57&lt;37,13,IF(AE57&lt;38,12,IF(AE57&lt;39,11,IF(AE57&lt;40,10,IF(AE57&lt;41,9,IF(AE57&lt;42,8,IF(AE57&lt;43,7,IF(AE57&lt;44,6,IF(AE57&lt;45,5,IF(AE57&lt;46,4,IF(AE57&lt;47,3,IF(AE57&lt;48,2,IF(AE57&lt;49,1,IF(AE57&lt;50,0,))))))))))))))))))))))))))))))))))))))))))))))))))</f>
        <v>0</v>
      </c>
      <c r="AG57" s="148"/>
      <c r="AH57" s="114">
        <f>IF(AG57&lt;1,0,IF(AG57&lt;2,50,IF(AG57&lt;3,48,IF(AG57&lt;4,46,IF(AG57&lt;5,45,IF(AG57&lt;6,44,IF(AG57&lt;7,43,IF(AG57&lt;8,42,IF(AG57&lt;9,41,IF(AG57&lt;10,40,IF(AG57&lt;11,39,IF(AG57&lt;12,38,IF(AG57&lt;13,37,IF(AG57&lt;14,36,IF(AG57&lt;15,35,IF(AG57&lt;16,34,IF(AG57&lt;17,33,IF(AG57&lt;18,32,IF(AG57&lt;19,31,IF(AG57&lt;20,30,IF(AG57&lt;21,29,IF(AG57&lt;22,28,IF(AG57&lt;23,27,IF(AG57&lt;24,26,IF(AG57&lt;25,25,IF(AG57&lt;26,24,IF(AG57&lt;27,23,IF(AG57&lt;28,22,IF(AG57&lt;29,21,IF(AG57&lt;30,20,IF(AG57&lt;31,19,IF(AG57&lt;32,18,IF(AG57&lt;33,17,IF(AG57&lt;34,16,IF(AG57&lt;35,15,IF(AG57&lt;36,14,IF(AG57&lt;37,13,IF(AG57&lt;38,12,IF(AG57&lt;39,11,IF(AG57&lt;40,10,IF(AG57&lt;41,9,IF(AG57&lt;42,8,IF(AG57&lt;43,7,IF(AG57&lt;44,6,IF(AG57&lt;45,5,IF(AG57&lt;46,4,IF(AG57&lt;47,3,IF(AG57&lt;48,2,IF(AG57&lt;49,1,IF(AG57&lt;50,0,))))))))))))))))))))))))))))))))))))))))))))))))))</f>
        <v>0</v>
      </c>
      <c r="AI57" s="150"/>
      <c r="AJ57" s="116">
        <f>IF(AI57&lt;1,0,IF(AI57&lt;2,50,IF(AI57&lt;3,48,IF(AI57&lt;4,46,IF(AI57&lt;5,45,IF(AI57&lt;6,44,IF(AI57&lt;7,43,IF(AI57&lt;8,42,IF(AI57&lt;9,41,IF(AI57&lt;10,40,IF(AI57&lt;11,39,IF(AI57&lt;12,38,IF(AI57&lt;13,37,IF(AI57&lt;14,36,IF(AI57&lt;15,35,IF(AI57&lt;16,34,IF(AI57&lt;17,33,IF(AI57&lt;18,32,IF(AI57&lt;19,31,IF(AI57&lt;20,30,IF(AI57&lt;21,29,IF(AI57&lt;22,28,IF(AI57&lt;23,27,IF(AI57&lt;24,26,IF(AI57&lt;25,25,IF(AI57&lt;26,24,IF(AI57&lt;27,23,IF(AI57&lt;28,22,IF(AI57&lt;29,21,IF(AI57&lt;30,20,IF(AI57&lt;31,19,IF(AI57&lt;32,18,IF(AI57&lt;33,17,IF(AI57&lt;34,16,IF(AI57&lt;35,15,IF(AI57&lt;36,14,IF(AI57&lt;37,13,IF(AI57&lt;38,12,IF(AI57&lt;39,11,IF(AI57&lt;40,10,IF(AI57&lt;41,9,IF(AI57&lt;42,8,IF(AI57&lt;43,7,IF(AI57&lt;44,6,IF(AI57&lt;45,5,IF(AI57&lt;46,4,IF(AI57&lt;47,3,IF(AI57&lt;48,2,IF(AI57&lt;49,1,IF(AI57&lt;50,0,))))))))))))))))))))))))))))))))))))))))))))))))))</f>
        <v>0</v>
      </c>
      <c r="AK57" s="150"/>
      <c r="AL57" s="116">
        <f>IF(AK57&lt;1,0,IF(AK57&lt;2,50,IF(AK57&lt;3,48,IF(AK57&lt;4,46,IF(AK57&lt;5,45,IF(AK57&lt;6,44,IF(AK57&lt;7,43,IF(AK57&lt;8,42,IF(AK57&lt;9,41,IF(AK57&lt;10,40,IF(AK57&lt;11,39,IF(AK57&lt;12,38,IF(AK57&lt;13,37,IF(AK57&lt;14,36,IF(AK57&lt;15,35,IF(AK57&lt;16,34,IF(AK57&lt;17,33,IF(AK57&lt;18,32,IF(AK57&lt;19,31,IF(AK57&lt;20,30,IF(AK57&lt;21,29,IF(AK57&lt;22,28,IF(AK57&lt;23,27,IF(AK57&lt;24,26,IF(AK57&lt;25,25,IF(AK57&lt;26,24,IF(AK57&lt;27,23,IF(AK57&lt;28,22,IF(AK57&lt;29,21,IF(AK57&lt;30,20,IF(AK57&lt;31,19,IF(AK57&lt;32,18,IF(AK57&lt;33,17,IF(AK57&lt;34,16,IF(AK57&lt;35,15,IF(AK57&lt;36,14,IF(AK57&lt;37,13,IF(AK57&lt;38,12,IF(AK57&lt;39,11,IF(AK57&lt;40,10,IF(AK57&lt;41,9,IF(AK57&lt;42,8,IF(AK57&lt;43,7,IF(AK57&lt;44,6,IF(AK57&lt;45,5,IF(AK57&lt;46,4,IF(AK57&lt;47,3,IF(AK57&lt;48,2,IF(AK57&lt;49,1,IF(AK57&lt;50,0,))))))))))))))))))))))))))))))))))))))))))))))))))</f>
        <v>0</v>
      </c>
      <c r="AM57" s="51">
        <f t="shared" si="13"/>
        <v>16.5</v>
      </c>
      <c r="AN57" s="139">
        <f t="shared" si="14"/>
        <v>16.5</v>
      </c>
      <c r="AO57" s="140">
        <f t="shared" si="15"/>
        <v>47</v>
      </c>
      <c r="AP57" s="145">
        <v>63</v>
      </c>
    </row>
    <row r="58" spans="1:42" ht="21" customHeight="1" x14ac:dyDescent="0.25">
      <c r="A58" s="45">
        <v>48</v>
      </c>
      <c r="B58" s="146" t="s">
        <v>450</v>
      </c>
      <c r="C58" s="144"/>
      <c r="D58" s="110">
        <f t="shared" si="33"/>
        <v>0</v>
      </c>
      <c r="E58" s="174" t="s">
        <v>471</v>
      </c>
      <c r="F58" s="110">
        <f>IF(E58&lt;1,0,IF(E58&lt;2,50,IF(E58&lt;3,48,IF(E58&lt;4,46,IF(E58&lt;5,45,IF(E58&lt;6,44,IF(E58&lt;7,43,IF(E58&lt;8,42,IF(E58&lt;9,41,IF(E58&lt;10,40,IF(E58&lt;11,39,IF(E58&lt;12,38,IF(E58&lt;13,37,IF(E58&lt;14,36,IF(E58&lt;15,35,IF(E58&lt;16,34,IF(E58&lt;17,33,IF(E58&lt;18,32,IF(E58&lt;19,31,IF(E58&lt;20,30,IF(E58&lt;21,29,IF(E58&lt;22,28,IF(E58&lt;23,27,IF(E58&lt;24,26,IF(E58&lt;25,25,IF(E58&lt;26,24,IF(E58&lt;27,23,IF(E58&lt;28,22,IF(E58&lt;29,21,IF(E58&lt;30,20,IF(E58&lt;31,19,IF(E58&lt;32,18,IF(E58&lt;33,17,IF(E58&lt;34,16,IF(E58&lt;35,15,IF(E58&lt;36,14,IF(E58&lt;37,13,IF(E58&lt;38,12,IF(E58&lt;39,11,IF(E58&lt;40,10,IF(E58&lt;41,9,IF(E58&lt;42,8,IF(E58&lt;43,7,IF(E58&lt;44,6,IF(E58&lt;45,5,IF(E58&lt;46,4,IF(E58&lt;47,3,IF(E58&lt;48,2,IF(E58&lt;49,1,IF(E58&lt;50,0,))))))))))))))))))))))))))))))))))))))))))))))))))</f>
        <v>0</v>
      </c>
      <c r="G58" s="141"/>
      <c r="H58" s="112">
        <f t="shared" si="1"/>
        <v>0</v>
      </c>
      <c r="I58" s="141"/>
      <c r="J58" s="112">
        <f t="shared" si="2"/>
        <v>0</v>
      </c>
      <c r="K58" s="143"/>
      <c r="L58" s="114">
        <f t="shared" si="16"/>
        <v>0</v>
      </c>
      <c r="M58" s="143"/>
      <c r="N58" s="114">
        <f t="shared" si="20"/>
        <v>0</v>
      </c>
      <c r="O58" s="173"/>
      <c r="P58" s="116">
        <f t="shared" si="28"/>
        <v>0</v>
      </c>
      <c r="Q58" s="173"/>
      <c r="R58" s="116">
        <f t="shared" si="4"/>
        <v>0</v>
      </c>
      <c r="S58" s="142"/>
      <c r="T58" s="118">
        <f t="shared" si="34"/>
        <v>0</v>
      </c>
      <c r="U58" s="142"/>
      <c r="V58" s="118">
        <f t="shared" si="31"/>
        <v>0</v>
      </c>
      <c r="W58" s="119"/>
      <c r="X58" s="110">
        <f t="shared" si="6"/>
        <v>0</v>
      </c>
      <c r="Y58" s="119"/>
      <c r="Z58" s="110">
        <f t="shared" si="7"/>
        <v>0</v>
      </c>
      <c r="AA58" s="147"/>
      <c r="AB58" s="112">
        <f t="shared" si="8"/>
        <v>0</v>
      </c>
      <c r="AC58" s="147"/>
      <c r="AD58" s="112">
        <f t="shared" si="9"/>
        <v>0</v>
      </c>
      <c r="AE58" s="148"/>
      <c r="AF58" s="114">
        <f>IF(AE58&lt;1,0,IF(AE58&lt;2,50,IF(AE58&lt;3,48,IF(AE58&lt;4,46,IF(AE58&lt;5,45,IF(AE58&lt;6,44,IF(AE58&lt;7,43,IF(AE58&lt;8,42,IF(AE58&lt;9,41,IF(AE58&lt;10,40,IF(AE58&lt;11,39,IF(AE58&lt;12,38,IF(AE58&lt;13,37,IF(AE58&lt;14,36,IF(AE58&lt;15,35,IF(AE58&lt;16,34,IF(AE58&lt;17,33,IF(AE58&lt;18,32,IF(AE58&lt;19,31,IF(AE58&lt;20,30,IF(AE58&lt;21,29,IF(AE58&lt;22,28,IF(AE58&lt;23,27,IF(AE58&lt;24,26,IF(AE58&lt;25,25,IF(AE58&lt;26,24,IF(AE58&lt;27,23,IF(AE58&lt;28,22,IF(AE58&lt;29,21,IF(AE58&lt;30,20,IF(AE58&lt;31,19,IF(AE58&lt;32,18,IF(AE58&lt;33,17,IF(AE58&lt;34,16,IF(AE58&lt;35,15,IF(AE58&lt;36,14,IF(AE58&lt;37,13,IF(AE58&lt;38,12,IF(AE58&lt;39,11,IF(AE58&lt;40,10,IF(AE58&lt;41,9,IF(AE58&lt;42,8,IF(AE58&lt;43,7,IF(AE58&lt;44,6,IF(AE58&lt;45,5,IF(AE58&lt;46,4,IF(AE58&lt;47,3,IF(AE58&lt;48,2,IF(AE58&lt;49,1,IF(AE58&lt;50,0,))))))))))))))))))))))))))))))))))))))))))))))))))</f>
        <v>0</v>
      </c>
      <c r="AG58" s="148"/>
      <c r="AH58" s="114">
        <f>IF(AG58&lt;1,0,IF(AG58&lt;2,50,IF(AG58&lt;3,48,IF(AG58&lt;4,46,IF(AG58&lt;5,45,IF(AG58&lt;6,44,IF(AG58&lt;7,43,IF(AG58&lt;8,42,IF(AG58&lt;9,41,IF(AG58&lt;10,40,IF(AG58&lt;11,39,IF(AG58&lt;12,38,IF(AG58&lt;13,37,IF(AG58&lt;14,36,IF(AG58&lt;15,35,IF(AG58&lt;16,34,IF(AG58&lt;17,33,IF(AG58&lt;18,32,IF(AG58&lt;19,31,IF(AG58&lt;20,30,IF(AG58&lt;21,29,IF(AG58&lt;22,28,IF(AG58&lt;23,27,IF(AG58&lt;24,26,IF(AG58&lt;25,25,IF(AG58&lt;26,24,IF(AG58&lt;27,23,IF(AG58&lt;28,22,IF(AG58&lt;29,21,IF(AG58&lt;30,20,IF(AG58&lt;31,19,IF(AG58&lt;32,18,IF(AG58&lt;33,17,IF(AG58&lt;34,16,IF(AG58&lt;35,15,IF(AG58&lt;36,14,IF(AG58&lt;37,13,IF(AG58&lt;38,12,IF(AG58&lt;39,11,IF(AG58&lt;40,10,IF(AG58&lt;41,9,IF(AG58&lt;42,8,IF(AG58&lt;43,7,IF(AG58&lt;44,6,IF(AG58&lt;45,5,IF(AG58&lt;46,4,IF(AG58&lt;47,3,IF(AG58&lt;48,2,IF(AG58&lt;49,1,IF(AG58&lt;50,0,))))))))))))))))))))))))))))))))))))))))))))))))))</f>
        <v>0</v>
      </c>
      <c r="AI58" s="150"/>
      <c r="AJ58" s="116">
        <f>IF(AI58&lt;1,0,IF(AI58&lt;2,50,IF(AI58&lt;3,48,IF(AI58&lt;4,46,IF(AI58&lt;5,45,IF(AI58&lt;6,44,IF(AI58&lt;7,43,IF(AI58&lt;8,42,IF(AI58&lt;9,41,IF(AI58&lt;10,40,IF(AI58&lt;11,39,IF(AI58&lt;12,38,IF(AI58&lt;13,37,IF(AI58&lt;14,36,IF(AI58&lt;15,35,IF(AI58&lt;16,34,IF(AI58&lt;17,33,IF(AI58&lt;18,32,IF(AI58&lt;19,31,IF(AI58&lt;20,30,IF(AI58&lt;21,29,IF(AI58&lt;22,28,IF(AI58&lt;23,27,IF(AI58&lt;24,26,IF(AI58&lt;25,25,IF(AI58&lt;26,24,IF(AI58&lt;27,23,IF(AI58&lt;28,22,IF(AI58&lt;29,21,IF(AI58&lt;30,20,IF(AI58&lt;31,19,IF(AI58&lt;32,18,IF(AI58&lt;33,17,IF(AI58&lt;34,16,IF(AI58&lt;35,15,IF(AI58&lt;36,14,IF(AI58&lt;37,13,IF(AI58&lt;38,12,IF(AI58&lt;39,11,IF(AI58&lt;40,10,IF(AI58&lt;41,9,IF(AI58&lt;42,8,IF(AI58&lt;43,7,IF(AI58&lt;44,6,IF(AI58&lt;45,5,IF(AI58&lt;46,4,IF(AI58&lt;47,3,IF(AI58&lt;48,2,IF(AI58&lt;49,1,IF(AI58&lt;50,0,))))))))))))))))))))))))))))))))))))))))))))))))))</f>
        <v>0</v>
      </c>
      <c r="AK58" s="150"/>
      <c r="AL58" s="116">
        <f>IF(AK58&lt;1,0,IF(AK58&lt;2,50,IF(AK58&lt;3,48,IF(AK58&lt;4,46,IF(AK58&lt;5,45,IF(AK58&lt;6,44,IF(AK58&lt;7,43,IF(AK58&lt;8,42,IF(AK58&lt;9,41,IF(AK58&lt;10,40,IF(AK58&lt;11,39,IF(AK58&lt;12,38,IF(AK58&lt;13,37,IF(AK58&lt;14,36,IF(AK58&lt;15,35,IF(AK58&lt;16,34,IF(AK58&lt;17,33,IF(AK58&lt;18,32,IF(AK58&lt;19,31,IF(AK58&lt;20,30,IF(AK58&lt;21,29,IF(AK58&lt;22,28,IF(AK58&lt;23,27,IF(AK58&lt;24,26,IF(AK58&lt;25,25,IF(AK58&lt;26,24,IF(AK58&lt;27,23,IF(AK58&lt;28,22,IF(AK58&lt;29,21,IF(AK58&lt;30,20,IF(AK58&lt;31,19,IF(AK58&lt;32,18,IF(AK58&lt;33,17,IF(AK58&lt;34,16,IF(AK58&lt;35,15,IF(AK58&lt;36,14,IF(AK58&lt;37,13,IF(AK58&lt;38,12,IF(AK58&lt;39,11,IF(AK58&lt;40,10,IF(AK58&lt;41,9,IF(AK58&lt;42,8,IF(AK58&lt;43,7,IF(AK58&lt;44,6,IF(AK58&lt;45,5,IF(AK58&lt;46,4,IF(AK58&lt;47,3,IF(AK58&lt;48,2,IF(AK58&lt;49,1,IF(AK58&lt;50,0,))))))))))))))))))))))))))))))))))))))))))))))))))</f>
        <v>0</v>
      </c>
      <c r="AM58" s="51">
        <f t="shared" si="13"/>
        <v>0</v>
      </c>
      <c r="AN58" s="139">
        <f t="shared" si="14"/>
        <v>0</v>
      </c>
      <c r="AO58" s="140">
        <f t="shared" si="15"/>
        <v>48</v>
      </c>
      <c r="AP58" s="146" t="s">
        <v>450</v>
      </c>
    </row>
    <row r="76" spans="18:18" x14ac:dyDescent="0.25">
      <c r="R76" s="138"/>
    </row>
  </sheetData>
  <autoFilter ref="A10:AP58">
    <sortState ref="A11:AP58">
      <sortCondition ref="AO10:AO58"/>
    </sortState>
  </autoFilter>
  <mergeCells count="72">
    <mergeCell ref="AL8:AL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M8:M9"/>
    <mergeCell ref="Z8:Z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H8:H9"/>
    <mergeCell ref="I8:I9"/>
    <mergeCell ref="J8:J9"/>
    <mergeCell ref="K8:K9"/>
    <mergeCell ref="L8:L9"/>
    <mergeCell ref="C8:C9"/>
    <mergeCell ref="D8:D9"/>
    <mergeCell ref="E8:E9"/>
    <mergeCell ref="F8:F9"/>
    <mergeCell ref="G8:G9"/>
    <mergeCell ref="U7:V7"/>
    <mergeCell ref="W7:X7"/>
    <mergeCell ref="Y7:Z7"/>
    <mergeCell ref="AA7:AB7"/>
    <mergeCell ref="N8:N9"/>
    <mergeCell ref="AO6:AO9"/>
    <mergeCell ref="AP6:AP9"/>
    <mergeCell ref="C7:D7"/>
    <mergeCell ref="E7:F7"/>
    <mergeCell ref="G7:H7"/>
    <mergeCell ref="I7:J7"/>
    <mergeCell ref="K7:L7"/>
    <mergeCell ref="M7:N7"/>
    <mergeCell ref="O7:P7"/>
    <mergeCell ref="Q7:R7"/>
    <mergeCell ref="W6:Z6"/>
    <mergeCell ref="AA6:AD6"/>
    <mergeCell ref="AE6:AH6"/>
    <mergeCell ref="AI6:AL6"/>
    <mergeCell ref="AM6:AM9"/>
    <mergeCell ref="S7:T7"/>
    <mergeCell ref="A1:AO1"/>
    <mergeCell ref="A2:AO2"/>
    <mergeCell ref="A3:AO3"/>
    <mergeCell ref="A6:A9"/>
    <mergeCell ref="B6:B9"/>
    <mergeCell ref="C6:F6"/>
    <mergeCell ref="G6:J6"/>
    <mergeCell ref="K6:N6"/>
    <mergeCell ref="O6:R6"/>
    <mergeCell ref="S6:V6"/>
    <mergeCell ref="AN6:AN9"/>
    <mergeCell ref="AE7:AF7"/>
    <mergeCell ref="AG7:AH7"/>
    <mergeCell ref="AI7:AJ7"/>
    <mergeCell ref="AK7:AL7"/>
    <mergeCell ref="AC7:AD7"/>
  </mergeCells>
  <pageMargins left="0.19685039370078741" right="0.19685039370078741" top="0.19685039370078741" bottom="0.19685039370078741" header="0.31496062992125984" footer="0.31496062992125984"/>
  <pageSetup paperSize="9" scale="44" fitToHeight="0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P76"/>
  <sheetViews>
    <sheetView topLeftCell="B1" zoomScale="58" zoomScaleNormal="58" workbookViewId="0">
      <selection activeCell="B41" sqref="A41:XFD41"/>
    </sheetView>
  </sheetViews>
  <sheetFormatPr defaultRowHeight="15" x14ac:dyDescent="0.25"/>
  <cols>
    <col min="1" max="1" width="4.7109375" style="39" customWidth="1"/>
    <col min="2" max="2" width="7.42578125" style="39" customWidth="1"/>
    <col min="3" max="3" width="7.7109375" style="39" customWidth="1"/>
    <col min="4" max="4" width="7.7109375" customWidth="1"/>
    <col min="5" max="5" width="7.7109375" style="39" customWidth="1"/>
    <col min="6" max="6" width="7.7109375" customWidth="1"/>
    <col min="7" max="7" width="7.7109375" style="39" customWidth="1"/>
    <col min="8" max="8" width="7.7109375" customWidth="1"/>
    <col min="9" max="9" width="7.7109375" style="39" customWidth="1"/>
    <col min="10" max="10" width="7.7109375" customWidth="1"/>
    <col min="11" max="11" width="7.7109375" style="39" customWidth="1"/>
    <col min="12" max="12" width="7.7109375" customWidth="1"/>
    <col min="13" max="13" width="7.7109375" style="39" customWidth="1"/>
    <col min="14" max="14" width="7.7109375" customWidth="1"/>
    <col min="15" max="15" width="7.7109375" style="39" customWidth="1"/>
    <col min="16" max="16" width="7.7109375" customWidth="1"/>
    <col min="17" max="17" width="7.7109375" style="39" customWidth="1"/>
    <col min="18" max="18" width="7.7109375" customWidth="1"/>
    <col min="19" max="19" width="7.7109375" style="39" customWidth="1"/>
    <col min="20" max="20" width="7.7109375" customWidth="1"/>
    <col min="21" max="21" width="7.7109375" style="39" customWidth="1"/>
    <col min="22" max="22" width="7.7109375" customWidth="1"/>
    <col min="23" max="23" width="7.7109375" style="39" customWidth="1"/>
    <col min="24" max="24" width="7.7109375" customWidth="1"/>
    <col min="25" max="25" width="7.7109375" style="39" customWidth="1"/>
    <col min="26" max="26" width="7.7109375" customWidth="1"/>
    <col min="27" max="27" width="7.7109375" style="39" customWidth="1"/>
    <col min="28" max="28" width="7.7109375" customWidth="1"/>
    <col min="29" max="29" width="7.7109375" style="39" customWidth="1"/>
    <col min="30" max="30" width="7.7109375" customWidth="1"/>
    <col min="31" max="31" width="7.7109375" style="39" customWidth="1"/>
    <col min="32" max="32" width="7.7109375" customWidth="1"/>
    <col min="33" max="33" width="7.7109375" style="39" customWidth="1"/>
    <col min="34" max="34" width="7.7109375" customWidth="1"/>
    <col min="35" max="35" width="7.7109375" style="39" customWidth="1"/>
    <col min="36" max="36" width="7.7109375" customWidth="1"/>
    <col min="37" max="37" width="7.7109375" style="39" customWidth="1"/>
    <col min="38" max="38" width="7.7109375" customWidth="1"/>
    <col min="39" max="39" width="12.7109375" hidden="1" customWidth="1"/>
    <col min="40" max="40" width="10.85546875" customWidth="1"/>
    <col min="41" max="41" width="10.5703125" customWidth="1"/>
  </cols>
  <sheetData>
    <row r="1" spans="1:42" x14ac:dyDescent="0.25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</row>
    <row r="2" spans="1:42" x14ac:dyDescent="0.25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</row>
    <row r="3" spans="1:42" ht="24" customHeight="1" x14ac:dyDescent="0.35">
      <c r="A3" s="252" t="s">
        <v>470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</row>
    <row r="4" spans="1:42" ht="24" customHeight="1" x14ac:dyDescent="0.25">
      <c r="A4" s="166"/>
      <c r="B4" s="166"/>
      <c r="C4" s="166"/>
      <c r="D4" s="166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</row>
    <row r="5" spans="1:42" ht="19.5" customHeight="1" x14ac:dyDescent="0.2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</row>
    <row r="6" spans="1:42" ht="57" customHeight="1" x14ac:dyDescent="0.25">
      <c r="A6" s="226" t="s">
        <v>56</v>
      </c>
      <c r="B6" s="226" t="s">
        <v>41</v>
      </c>
      <c r="C6" s="237" t="s">
        <v>473</v>
      </c>
      <c r="D6" s="237"/>
      <c r="E6" s="237"/>
      <c r="F6" s="237"/>
      <c r="G6" s="238" t="s">
        <v>472</v>
      </c>
      <c r="H6" s="238"/>
      <c r="I6" s="238"/>
      <c r="J6" s="238"/>
      <c r="K6" s="239" t="s">
        <v>478</v>
      </c>
      <c r="L6" s="239"/>
      <c r="M6" s="239"/>
      <c r="N6" s="239"/>
      <c r="O6" s="229" t="s">
        <v>480</v>
      </c>
      <c r="P6" s="229"/>
      <c r="Q6" s="229"/>
      <c r="R6" s="229"/>
      <c r="S6" s="236" t="s">
        <v>479</v>
      </c>
      <c r="T6" s="236"/>
      <c r="U6" s="236"/>
      <c r="V6" s="236"/>
      <c r="W6" s="237" t="s">
        <v>481</v>
      </c>
      <c r="X6" s="237"/>
      <c r="Y6" s="237"/>
      <c r="Z6" s="237"/>
      <c r="AA6" s="238" t="s">
        <v>482</v>
      </c>
      <c r="AB6" s="238"/>
      <c r="AC6" s="238"/>
      <c r="AD6" s="238"/>
      <c r="AE6" s="239" t="s">
        <v>483</v>
      </c>
      <c r="AF6" s="239"/>
      <c r="AG6" s="239"/>
      <c r="AH6" s="239"/>
      <c r="AI6" s="229" t="s">
        <v>477</v>
      </c>
      <c r="AJ6" s="229"/>
      <c r="AK6" s="229"/>
      <c r="AL6" s="229"/>
      <c r="AM6" s="227" t="s">
        <v>24</v>
      </c>
      <c r="AN6" s="258" t="s">
        <v>469</v>
      </c>
      <c r="AO6" s="255" t="s">
        <v>27</v>
      </c>
      <c r="AP6" s="225" t="s">
        <v>41</v>
      </c>
    </row>
    <row r="7" spans="1:42" ht="28.5" customHeight="1" x14ac:dyDescent="0.25">
      <c r="A7" s="226"/>
      <c r="B7" s="226"/>
      <c r="C7" s="244" t="s">
        <v>444</v>
      </c>
      <c r="D7" s="244"/>
      <c r="E7" s="244" t="s">
        <v>445</v>
      </c>
      <c r="F7" s="244"/>
      <c r="G7" s="233" t="s">
        <v>444</v>
      </c>
      <c r="H7" s="233"/>
      <c r="I7" s="233" t="s">
        <v>445</v>
      </c>
      <c r="J7" s="233"/>
      <c r="K7" s="240" t="s">
        <v>444</v>
      </c>
      <c r="L7" s="240"/>
      <c r="M7" s="240" t="s">
        <v>445</v>
      </c>
      <c r="N7" s="240"/>
      <c r="O7" s="230" t="s">
        <v>444</v>
      </c>
      <c r="P7" s="230"/>
      <c r="Q7" s="230" t="s">
        <v>445</v>
      </c>
      <c r="R7" s="230"/>
      <c r="S7" s="248" t="s">
        <v>444</v>
      </c>
      <c r="T7" s="248"/>
      <c r="U7" s="248" t="s">
        <v>445</v>
      </c>
      <c r="V7" s="248"/>
      <c r="W7" s="243" t="s">
        <v>444</v>
      </c>
      <c r="X7" s="243"/>
      <c r="Y7" s="244" t="s">
        <v>445</v>
      </c>
      <c r="Z7" s="244"/>
      <c r="AA7" s="233" t="s">
        <v>444</v>
      </c>
      <c r="AB7" s="233"/>
      <c r="AC7" s="233" t="s">
        <v>445</v>
      </c>
      <c r="AD7" s="233"/>
      <c r="AE7" s="240" t="s">
        <v>444</v>
      </c>
      <c r="AF7" s="240"/>
      <c r="AG7" s="240" t="s">
        <v>445</v>
      </c>
      <c r="AH7" s="240"/>
      <c r="AI7" s="230" t="s">
        <v>444</v>
      </c>
      <c r="AJ7" s="230"/>
      <c r="AK7" s="230" t="s">
        <v>445</v>
      </c>
      <c r="AL7" s="230"/>
      <c r="AM7" s="227"/>
      <c r="AN7" s="259"/>
      <c r="AO7" s="256"/>
      <c r="AP7" s="225"/>
    </row>
    <row r="8" spans="1:42" ht="11.25" customHeight="1" x14ac:dyDescent="0.25">
      <c r="A8" s="226"/>
      <c r="B8" s="226"/>
      <c r="C8" s="247" t="s">
        <v>61</v>
      </c>
      <c r="D8" s="246" t="s">
        <v>3</v>
      </c>
      <c r="E8" s="247" t="s">
        <v>61</v>
      </c>
      <c r="F8" s="246" t="s">
        <v>3</v>
      </c>
      <c r="G8" s="234" t="s">
        <v>61</v>
      </c>
      <c r="H8" s="253" t="s">
        <v>3</v>
      </c>
      <c r="I8" s="234" t="s">
        <v>61</v>
      </c>
      <c r="J8" s="235" t="s">
        <v>3</v>
      </c>
      <c r="K8" s="241" t="s">
        <v>61</v>
      </c>
      <c r="L8" s="242" t="s">
        <v>3</v>
      </c>
      <c r="M8" s="241" t="s">
        <v>61</v>
      </c>
      <c r="N8" s="242" t="s">
        <v>3</v>
      </c>
      <c r="O8" s="231" t="s">
        <v>61</v>
      </c>
      <c r="P8" s="232" t="s">
        <v>3</v>
      </c>
      <c r="Q8" s="231" t="s">
        <v>61</v>
      </c>
      <c r="R8" s="232" t="s">
        <v>3</v>
      </c>
      <c r="S8" s="249" t="s">
        <v>61</v>
      </c>
      <c r="T8" s="250" t="s">
        <v>3</v>
      </c>
      <c r="U8" s="249" t="s">
        <v>61</v>
      </c>
      <c r="V8" s="250" t="s">
        <v>3</v>
      </c>
      <c r="W8" s="245" t="s">
        <v>61</v>
      </c>
      <c r="X8" s="246" t="s">
        <v>3</v>
      </c>
      <c r="Y8" s="247" t="s">
        <v>61</v>
      </c>
      <c r="Z8" s="246" t="s">
        <v>3</v>
      </c>
      <c r="AA8" s="234" t="s">
        <v>61</v>
      </c>
      <c r="AB8" s="235" t="s">
        <v>3</v>
      </c>
      <c r="AC8" s="234" t="s">
        <v>61</v>
      </c>
      <c r="AD8" s="235" t="s">
        <v>3</v>
      </c>
      <c r="AE8" s="241" t="s">
        <v>61</v>
      </c>
      <c r="AF8" s="242" t="s">
        <v>3</v>
      </c>
      <c r="AG8" s="241" t="s">
        <v>61</v>
      </c>
      <c r="AH8" s="242" t="s">
        <v>3</v>
      </c>
      <c r="AI8" s="231" t="s">
        <v>61</v>
      </c>
      <c r="AJ8" s="232" t="s">
        <v>3</v>
      </c>
      <c r="AK8" s="231" t="s">
        <v>61</v>
      </c>
      <c r="AL8" s="232" t="s">
        <v>3</v>
      </c>
      <c r="AM8" s="227"/>
      <c r="AN8" s="259"/>
      <c r="AO8" s="256"/>
      <c r="AP8" s="225"/>
    </row>
    <row r="9" spans="1:42" x14ac:dyDescent="0.25">
      <c r="A9" s="226"/>
      <c r="B9" s="226"/>
      <c r="C9" s="247"/>
      <c r="D9" s="246"/>
      <c r="E9" s="247"/>
      <c r="F9" s="246"/>
      <c r="G9" s="234"/>
      <c r="H9" s="254"/>
      <c r="I9" s="234"/>
      <c r="J9" s="235"/>
      <c r="K9" s="241"/>
      <c r="L9" s="242"/>
      <c r="M9" s="241"/>
      <c r="N9" s="242"/>
      <c r="O9" s="231"/>
      <c r="P9" s="232"/>
      <c r="Q9" s="231"/>
      <c r="R9" s="232"/>
      <c r="S9" s="249"/>
      <c r="T9" s="250"/>
      <c r="U9" s="249"/>
      <c r="V9" s="250"/>
      <c r="W9" s="245"/>
      <c r="X9" s="246"/>
      <c r="Y9" s="247"/>
      <c r="Z9" s="246"/>
      <c r="AA9" s="234"/>
      <c r="AB9" s="235"/>
      <c r="AC9" s="234"/>
      <c r="AD9" s="235"/>
      <c r="AE9" s="241"/>
      <c r="AF9" s="242"/>
      <c r="AG9" s="241"/>
      <c r="AH9" s="242"/>
      <c r="AI9" s="231"/>
      <c r="AJ9" s="232"/>
      <c r="AK9" s="231"/>
      <c r="AL9" s="232"/>
      <c r="AM9" s="227"/>
      <c r="AN9" s="260"/>
      <c r="AO9" s="257"/>
      <c r="AP9" s="225"/>
    </row>
    <row r="10" spans="1:42" x14ac:dyDescent="0.25">
      <c r="A10" s="167"/>
      <c r="B10" s="167"/>
      <c r="C10" s="96"/>
      <c r="D10" s="97"/>
      <c r="E10" s="96"/>
      <c r="F10" s="97"/>
      <c r="G10" s="98"/>
      <c r="H10" s="170"/>
      <c r="I10" s="98"/>
      <c r="J10" s="170"/>
      <c r="K10" s="100"/>
      <c r="L10" s="101"/>
      <c r="M10" s="100"/>
      <c r="N10" s="101"/>
      <c r="O10" s="102"/>
      <c r="P10" s="103"/>
      <c r="Q10" s="102"/>
      <c r="R10" s="103"/>
      <c r="S10" s="104"/>
      <c r="T10" s="105"/>
      <c r="U10" s="104"/>
      <c r="V10" s="105"/>
      <c r="W10" s="106"/>
      <c r="X10" s="97"/>
      <c r="Y10" s="96"/>
      <c r="Z10" s="97"/>
      <c r="AA10" s="98"/>
      <c r="AB10" s="170"/>
      <c r="AC10" s="98"/>
      <c r="AD10" s="170"/>
      <c r="AE10" s="100"/>
      <c r="AF10" s="101"/>
      <c r="AG10" s="100"/>
      <c r="AH10" s="101"/>
      <c r="AI10" s="102"/>
      <c r="AJ10" s="103"/>
      <c r="AK10" s="102"/>
      <c r="AL10" s="103"/>
      <c r="AM10" s="107"/>
      <c r="AN10" s="108"/>
      <c r="AO10" s="108"/>
      <c r="AP10" s="132"/>
    </row>
    <row r="11" spans="1:42" ht="21" customHeight="1" x14ac:dyDescent="0.25">
      <c r="A11" s="45">
        <v>1</v>
      </c>
      <c r="B11" s="145">
        <v>5</v>
      </c>
      <c r="C11" s="144">
        <v>8</v>
      </c>
      <c r="D11" s="110">
        <f t="shared" ref="D11:D58" si="0">IF(C11&lt;1,0,IF(C11&lt;2,50,IF(C11&lt;3,48,IF(C11&lt;4,46,IF(C11&lt;5,45,IF(C11&lt;6,44,IF(C11&lt;7,43,IF(C11&lt;8,42,IF(C11&lt;9,41,IF(C11&lt;10,40,IF(C11&lt;11,39,IF(C11&lt;12,38,IF(C11&lt;13,37,IF(C11&lt;14,36,IF(C11&lt;15,35,IF(C11&lt;16,34,IF(C11&lt;17,33,IF(C11&lt;18,32,IF(C11&lt;19,31,IF(C11&lt;20,30,IF(C11&lt;21,29,IF(C11&lt;22,28,IF(C11&lt;23,27,IF(C11&lt;24,26,IF(C11&lt;25,25,IF(C11&lt;26,24,IF(C11&lt;27,23,IF(C11&lt;28,22,IF(C11&lt;29,21,IF(C11&lt;30,20,IF(C11&lt;31,19,IF(C11&lt;32,18,IF(C11&lt;33,17,IF(C11&lt;34,16,IF(C11&lt;35,15,IF(C11&lt;36,14,IF(C11&lt;37,13,IF(C11&lt;38,12,IF(C11&lt;39,11,IF(C11&lt;40,10,IF(C11&lt;41,9,IF(C11&lt;42,8,IF(C11&lt;43,7,IF(C11&lt;44,6,IF(C11&lt;45,5,IF(C11&lt;46,4,IF(C11&lt;47,3,IF(C11&lt;48,2,IF(C11&lt;49,1,IF(C11&lt;50,0,))))))))))))))))))))))))))))))))))))))))))))))))))</f>
        <v>41</v>
      </c>
      <c r="E11" s="119">
        <v>28</v>
      </c>
      <c r="F11" s="110">
        <f>IF(E11&lt;1,0,IF(E11&lt;2,50,IF(E11&lt;3,48,IF(E11&lt;4,46,IF(E11&lt;5,45,IF(E11&lt;6,44,IF(E11&lt;7,43,IF(E11&lt;8,42,IF(E11&lt;9,41,IF(E11&lt;10,40,IF(E11&lt;11,39,IF(E11&lt;12,38,IF(E11&lt;13,37,IF(E11&lt;14,36,IF(E11&lt;15,35,IF(E11&lt;16,34,IF(E11&lt;17,33,IF(E11&lt;18,32,IF(E11&lt;19,31,IF(E11&lt;20,30,IF(E11&lt;21,29,IF(E11&lt;22,28,IF(E11&lt;23,27,IF(E11&lt;24,26,IF(E11&lt;25,25,IF(E11&lt;26,24,IF(E11&lt;27,23,IF(E11&lt;28,22,IF(E11&lt;29,21,IF(E11&lt;30,20,IF(E11&lt;31,19,IF(E11&lt;32,18,IF(E11&lt;33,17,IF(E11&lt;34,16,IF(E11&lt;35,15,IF(E11&lt;36,14,IF(E11&lt;37,13,IF(E11&lt;38,12,IF(E11&lt;39,11,IF(E11&lt;40,10,IF(E11&lt;41,9,IF(E11&lt;42,8,IF(E11&lt;43,7,IF(E11&lt;44,6,IF(E11&lt;45,5,IF(E11&lt;46,4,IF(E11&lt;47,3,IF(E11&lt;48,2,IF(E11&lt;49,1,IF(E11&lt;50,0,))))))))))))))))))))))))))))))))))))))))))))))))))</f>
        <v>21</v>
      </c>
      <c r="G11" s="141">
        <v>33</v>
      </c>
      <c r="H11" s="112">
        <f>IF(G11&lt;1,0,IF(G11&lt;2,50,IF(G11&lt;3,48,IF(G11&lt;4,46,IF(G11&lt;5,45,IF(G11&lt;6,44,IF(G11&lt;7,43,IF(G11&lt;8,42,IF(G11&lt;9,41,IF(G11&lt;10,40,IF(G11&lt;11,39,IF(G11&lt;12,38,IF(G11&lt;13,37,IF(G11&lt;14,36,IF(G11&lt;15,35,IF(G11&lt;16,34,IF(G11&lt;17,33,IF(G11&lt;18,32,IF(G11&lt;19,31,IF(G11&lt;20,30,IF(G11&lt;21,29,IF(G11&lt;22,28,IF(G11&lt;23,27,IF(G11&lt;24,26,IF(G11&lt;25,25,IF(G11&lt;26,24,IF(G11&lt;27,23,IF(G11&lt;28,22,IF(G11&lt;29,21,IF(G11&lt;30,20,IF(G11&lt;31,19,IF(G11&lt;32,18,IF(G11&lt;33,17,IF(G11&lt;34,16,IF(G11&lt;35,15,IF(G11&lt;36,14,IF(G11&lt;37,13,IF(G11&lt;38,12,IF(G11&lt;39,11,IF(G11&lt;40,10,IF(G11&lt;41,9,IF(G11&lt;42,8,IF(G11&lt;43,7,IF(G11&lt;44,6,IF(G11&lt;45,5,IF(G11&lt;46,4,IF(G11&lt;47,3,IF(G11&lt;48,2,IF(G11&lt;49,1,IF(G11&lt;50,0,))))))))))))))))))))))))))))))))))))))))))))))))))</f>
        <v>16</v>
      </c>
      <c r="I11" s="141">
        <v>32</v>
      </c>
      <c r="J11" s="112">
        <f>IF(I11&lt;1,0,IF(I11&lt;2,50,IF(I11&lt;3,48,IF(I11&lt;4,46,IF(I11&lt;5,45,IF(I11&lt;6,44,IF(I11&lt;7,43,IF(I11&lt;8,42,IF(I11&lt;9,41,IF(I11&lt;10,40,IF(I11&lt;11,39,IF(I11&lt;12,38,IF(I11&lt;13,37,IF(I11&lt;14,36,IF(I11&lt;15,35,IF(I11&lt;16,34,IF(I11&lt;17,33,IF(I11&lt;18,32,IF(I11&lt;19,31,IF(I11&lt;20,30,IF(I11&lt;21,29,IF(I11&lt;22,28,IF(I11&lt;23,27,IF(I11&lt;24,26,IF(I11&lt;25,25,IF(I11&lt;26,24,IF(I11&lt;27,23,IF(I11&lt;28,22,IF(I11&lt;29,21,IF(I11&lt;30,20,IF(I11&lt;31,19,IF(I11&lt;32,18,IF(I11&lt;33,17,IF(I11&lt;34,16,IF(I11&lt;35,15,IF(I11&lt;36,14,IF(I11&lt;37,13,IF(I11&lt;38,12,IF(I11&lt;39,11,IF(I11&lt;40,10,IF(I11&lt;41,9,IF(I11&lt;42,8,IF(I11&lt;43,7,IF(I11&lt;44,6,IF(I11&lt;45,5,IF(I11&lt;46,4,IF(I11&lt;47,3,IF(I11&lt;48,2,IF(I11&lt;49,1,IF(I11&lt;50,0,))))))))))))))))))))))))))))))))))))))))))))))))))</f>
        <v>17</v>
      </c>
      <c r="K11" s="143">
        <v>27</v>
      </c>
      <c r="L11" s="114">
        <f>IF(K11&lt;1,0,IF(K11&lt;2,50,IF(K11&lt;3,48,IF(K11&lt;4,46,IF(K11&lt;5,45,IF(K11&lt;6,44,IF(K11&lt;7,43,IF(K11&lt;8,42,IF(K11&lt;9,41,IF(K11&lt;10,40,IF(K11&lt;11,39,IF(K11&lt;12,38,IF(K11&lt;13,37,IF(K11&lt;14,36,IF(K11&lt;15,35,IF(K11&lt;16,34,IF(K11&lt;17,33,IF(K11&lt;18,32,IF(K11&lt;19,31,IF(K11&lt;20,30,IF(K11&lt;21,29,IF(K11&lt;22,28,IF(K11&lt;23,27,IF(K11&lt;24,26,IF(K11&lt;25,25,IF(K11&lt;26,24,IF(K11&lt;27,23,IF(K11&lt;28,22,IF(K11&lt;29,21,IF(K11&lt;30,20,IF(K11&lt;31,19,IF(K11&lt;32,18,IF(K11&lt;33,17,IF(K11&lt;34,16,IF(K11&lt;35,15,IF(K11&lt;36,14,IF(K11&lt;37,13,IF(K11&lt;38,12,IF(K11&lt;39,11,IF(K11&lt;40,10,IF(K11&lt;41,9,IF(K11&lt;42,8,IF(K11&lt;43,7,IF(K11&lt;44,6,IF(K11&lt;45,5,IF(K11&lt;46,4,IF(K11&lt;47,3,IF(K11&lt;48,2,IF(K11&lt;49,1,IF(K11&lt;50,0,))))))))))))))))))))))))))))))))))))))))))))))))))</f>
        <v>22</v>
      </c>
      <c r="M11" s="143">
        <v>21</v>
      </c>
      <c r="N11" s="114">
        <f>IF(M11&lt;1,0,IF(M11&lt;2,50,IF(M11&lt;3,48,IF(M11&lt;4,46,IF(M11&lt;5,45,IF(M11&lt;6,44,IF(M11&lt;7,43,IF(M11&lt;8,42,IF(M11&lt;9,41,IF(M11&lt;10,40,IF(M11&lt;11,39,IF(M11&lt;12,38,IF(M11&lt;13,37,IF(M11&lt;14,36,IF(M11&lt;15,35,IF(M11&lt;16,34,IF(M11&lt;17,33,IF(M11&lt;18,32,IF(M11&lt;19,31,IF(M11&lt;20,30,IF(M11&lt;21,29,IF(M11&lt;22,28,IF(M11&lt;23,27,IF(M11&lt;24,26,IF(M11&lt;25,25,IF(M11&lt;26,24,IF(M11&lt;27,23,IF(M11&lt;28,22,IF(M11&lt;29,21,IF(M11&lt;30,20,IF(M11&lt;31,19,IF(M11&lt;32,18,IF(M11&lt;33,17,IF(M11&lt;34,16,IF(M11&lt;35,15,IF(M11&lt;36,14,IF(M11&lt;37,13,IF(M11&lt;38,12,IF(M11&lt;39,11,IF(M11&lt;40,10,IF(M11&lt;41,9,IF(M11&lt;42,8,IF(M11&lt;43,7,IF(M11&lt;44,6,IF(M11&lt;45,5,IF(M11&lt;46,4,IF(M11&lt;47,3,IF(M11&lt;48,2,IF(M11&lt;49,1,IF(M11&lt;50,0,))))))))))))))))))))))))))))))))))))))))))))))))))</f>
        <v>28</v>
      </c>
      <c r="O11" s="168">
        <v>11</v>
      </c>
      <c r="P11" s="116">
        <f>IF(O11&lt;1,0,IF(O11&lt;2,50,IF(O11&lt;3,48,IF(O11&lt;4,46,IF(O11&lt;5,45,IF(O11&lt;6,44,IF(O11&lt;7,43,IF(O11&lt;8,42,IF(O11&lt;9,41,IF(O11&lt;10,40,IF(O11&lt;11,39,IF(O11&lt;12,38,IF(O11&lt;13,37,IF(O11&lt;14,36,IF(O11&lt;15,35,IF(O11&lt;16,34,IF(O11&lt;17,33,IF(O11&lt;18,32,IF(O11&lt;19,31,IF(O11&lt;20,30,IF(O11&lt;21,29,IF(O11&lt;22,28,IF(O11&lt;23,27,IF(O11&lt;24,26,IF(O11&lt;25,25,IF(O11&lt;26,24,IF(O11&lt;27,23,IF(O11&lt;28,22,IF(O11&lt;29,21,IF(O11&lt;30,20,IF(O11&lt;31,19,IF(O11&lt;32,18,IF(O11&lt;33,17,IF(O11&lt;34,16,IF(O11&lt;35,15,IF(O11&lt;36,14,IF(O11&lt;37,13,IF(O11&lt;38,12,IF(O11&lt;39,11,IF(O11&lt;40,10,IF(O11&lt;41,9,IF(O11&lt;42,8,IF(O11&lt;43,7,IF(O11&lt;44,6,IF(O11&lt;45,5,IF(O11&lt;46,4,IF(O11&lt;47,3,IF(O11&lt;48,2,IF(O11&lt;49,1,IF(O11&lt;50,0,))))))))))))))))))))))))))))))))))))))))))))))))))</f>
        <v>38</v>
      </c>
      <c r="Q11" s="168">
        <v>13</v>
      </c>
      <c r="R11" s="116">
        <f>IF(Q11&lt;1,0,IF(Q11&lt;2,50,IF(Q11&lt;3,48,IF(Q11&lt;4,46,IF(Q11&lt;5,45,IF(Q11&lt;6,44,IF(Q11&lt;7,43,IF(Q11&lt;8,42,IF(Q11&lt;9,41,IF(Q11&lt;10,40,IF(Q11&lt;11,39,IF(Q11&lt;12,38,IF(Q11&lt;13,37,IF(Q11&lt;14,36,IF(Q11&lt;15,35,IF(Q11&lt;16,34,IF(Q11&lt;17,33,IF(Q11&lt;18,32,IF(Q11&lt;19,31,IF(Q11&lt;20,30,IF(Q11&lt;21,29,IF(Q11&lt;22,28,IF(Q11&lt;23,27,IF(Q11&lt;24,26,IF(Q11&lt;25,25,IF(Q11&lt;26,24,IF(Q11&lt;27,23,IF(Q11&lt;28,22,IF(Q11&lt;29,21,IF(Q11&lt;30,20,IF(Q11&lt;31,19,IF(Q11&lt;32,18,IF(Q11&lt;33,17,IF(Q11&lt;34,16,IF(Q11&lt;35,15,IF(Q11&lt;36,14,IF(Q11&lt;37,13,IF(Q11&lt;38,12,IF(Q11&lt;39,11,IF(Q11&lt;40,10,IF(Q11&lt;41,9,IF(Q11&lt;42,8,IF(Q11&lt;43,7,IF(Q11&lt;44,6,IF(Q11&lt;45,5,IF(Q11&lt;46,4,IF(Q11&lt;47,3,IF(Q11&lt;48,2,IF(Q11&lt;49,1,IF(Q11&lt;50,0,))))))))))))))))))))))))))))))))))))))))))))))))))</f>
        <v>36</v>
      </c>
      <c r="S11" s="142">
        <v>13</v>
      </c>
      <c r="T11" s="118">
        <f>IF(S11&lt;1,0,IF(S11&lt;2,50,IF(S11&lt;3,48,IF(S11&lt;4,46,IF(S11&lt;5,45,IF(S11&lt;6,44,IF(S11&lt;7,43,IF(S11&lt;8,42,IF(S11&lt;9,41,IF(S11&lt;10,40,IF(S11&lt;11,39,IF(S11&lt;12,38,IF(S11&lt;13,37,IF(S11&lt;14,36,IF(S11&lt;15,35,IF(S11&lt;16,34,IF(S11&lt;17,33,IF(S11&lt;18,32,IF(S11&lt;19,31,IF(S11&lt;20,30,IF(S11&lt;21,29,IF(S11&lt;22,28,IF(S11&lt;23,27,IF(S11&lt;24,26,IF(S11&lt;25,25,IF(S11&lt;26,24,IF(S11&lt;27,23,IF(S11&lt;28,22,IF(S11&lt;29,21,IF(S11&lt;30,20,IF(S11&lt;31,19,IF(S11&lt;32,18,IF(S11&lt;33,17,IF(S11&lt;34,16,IF(S11&lt;35,15,IF(S11&lt;36,14,IF(S11&lt;37,13,IF(S11&lt;38,12,IF(S11&lt;39,11,IF(S11&lt;40,10,IF(S11&lt;41,9,IF(S11&lt;42,8,IF(S11&lt;43,7,IF(S11&lt;44,6,IF(S11&lt;45,5,IF(S11&lt;46,4,IF(S11&lt;47,3,IF(S11&lt;48,2,IF(S11&lt;49,1,IF(S11&lt;50,0,))))))))))))))))))))))))))))))))))))))))))))))))))</f>
        <v>36</v>
      </c>
      <c r="U11" s="142">
        <v>24</v>
      </c>
      <c r="V11" s="118">
        <f>IF(U11&lt;1,0,IF(U11&lt;2,50,IF(U11&lt;3,48,IF(U11&lt;4,46,IF(U11&lt;5,45,IF(U11&lt;6,44,IF(U11&lt;7,43,IF(U11&lt;8,42,IF(U11&lt;9,41,IF(U11&lt;10,40,IF(U11&lt;11,39,IF(U11&lt;12,38,IF(U11&lt;13,37,IF(U11&lt;14,36,IF(U11&lt;15,35,IF(U11&lt;16,34,IF(U11&lt;17,33,IF(U11&lt;18,32,IF(U11&lt;19,31,IF(U11&lt;20,30,IF(U11&lt;21,29,IF(U11&lt;22,28,IF(U11&lt;23,27,IF(U11&lt;24,26,IF(U11&lt;25,25,IF(U11&lt;26,24,IF(U11&lt;27,23,IF(U11&lt;28,22,IF(U11&lt;29,21,IF(U11&lt;30,20,IF(U11&lt;31,19,IF(U11&lt;32,18,IF(U11&lt;33,17,IF(U11&lt;34,16,IF(U11&lt;35,15,IF(U11&lt;36,14,IF(U11&lt;37,13,IF(U11&lt;38,12,IF(U11&lt;39,11,IF(U11&lt;40,10,IF(U11&lt;41,9,IF(U11&lt;42,8,IF(U11&lt;43,7,IF(U11&lt;44,6,IF(U11&lt;45,5,IF(U11&lt;46,4,IF(U11&lt;47,3,IF(U11&lt;48,2,IF(U11&lt;49,1,IF(U11&lt;50,0,))))))))))))))))))))))))))))))))))))))))))))))))))</f>
        <v>25</v>
      </c>
      <c r="W11" s="119">
        <v>27</v>
      </c>
      <c r="X11" s="110">
        <f>IF(W11&lt;1,0,IF(W11&lt;2,50,IF(W11&lt;3,48,IF(W11&lt;4,46,IF(W11&lt;5,45,IF(W11&lt;6,44,IF(W11&lt;7,43,IF(W11&lt;8,42,IF(W11&lt;9,41,IF(W11&lt;10,40,IF(W11&lt;11,39,IF(W11&lt;12,38,IF(W11&lt;13,37,IF(W11&lt;14,36,IF(W11&lt;15,35,IF(W11&lt;16,34,IF(W11&lt;17,33,IF(W11&lt;18,32,IF(W11&lt;19,31,IF(W11&lt;20,30,IF(W11&lt;21,29,IF(W11&lt;22,28,IF(W11&lt;23,27,IF(W11&lt;24,26,IF(W11&lt;25,25,IF(W11&lt;26,24,IF(W11&lt;27,23,IF(W11&lt;28,22,IF(W11&lt;29,21,IF(W11&lt;30,20,IF(W11&lt;31,19,IF(W11&lt;32,18,IF(W11&lt;33,17,IF(W11&lt;34,16,IF(W11&lt;35,15,IF(W11&lt;36,14,IF(W11&lt;37,13,IF(W11&lt;38,12,IF(W11&lt;39,11,IF(W11&lt;40,10,IF(W11&lt;41,9,IF(W11&lt;42,8,IF(W11&lt;43,7,IF(W11&lt;44,6,IF(W11&lt;45,5,IF(W11&lt;46,4,IF(W11&lt;47,3,IF(W11&lt;48,2,IF(W11&lt;49,1,IF(W11&lt;50,0,))))))))))))))))))))))))))))))))))))))))))))))))))</f>
        <v>22</v>
      </c>
      <c r="Y11" s="119">
        <v>24</v>
      </c>
      <c r="Z11" s="110">
        <f>IF(Y11&lt;1,0,IF(Y11&lt;2,50,IF(Y11&lt;3,48,IF(Y11&lt;4,46,IF(Y11&lt;5,45,IF(Y11&lt;6,44,IF(Y11&lt;7,43,IF(Y11&lt;8,42,IF(Y11&lt;9,41,IF(Y11&lt;10,40,IF(Y11&lt;11,39,IF(Y11&lt;12,38,IF(Y11&lt;13,37,IF(Y11&lt;14,36,IF(Y11&lt;15,35,IF(Y11&lt;16,34,IF(Y11&lt;17,33,IF(Y11&lt;18,32,IF(Y11&lt;19,31,IF(Y11&lt;20,30,IF(Y11&lt;21,29,IF(Y11&lt;22,28,IF(Y11&lt;23,27,IF(Y11&lt;24,26,IF(Y11&lt;25,25,IF(Y11&lt;26,24,IF(Y11&lt;27,23,IF(Y11&lt;28,22,IF(Y11&lt;29,21,IF(Y11&lt;30,20,IF(Y11&lt;31,19,IF(Y11&lt;32,18,IF(Y11&lt;33,17,IF(Y11&lt;34,16,IF(Y11&lt;35,15,IF(Y11&lt;36,14,IF(Y11&lt;37,13,IF(Y11&lt;38,12,IF(Y11&lt;39,11,IF(Y11&lt;40,10,IF(Y11&lt;41,9,IF(Y11&lt;42,8,IF(Y11&lt;43,7,IF(Y11&lt;44,6,IF(Y11&lt;45,5,IF(Y11&lt;46,4,IF(Y11&lt;47,3,IF(Y11&lt;48,2,IF(Y11&lt;49,1,IF(Y11&lt;50,0,))))))))))))))))))))))))))))))))))))))))))))))))))</f>
        <v>25</v>
      </c>
      <c r="AA11" s="141"/>
      <c r="AB11" s="112">
        <f>IF(AA11&lt;1,0,IF(AA11&lt;2,50,IF(AA11&lt;3,48,IF(AA11&lt;4,46,IF(AA11&lt;5,45,IF(AA11&lt;6,44,IF(AA11&lt;7,43,IF(AA11&lt;8,42,IF(AA11&lt;9,41,IF(AA11&lt;10,40,IF(AA11&lt;11,39,IF(AA11&lt;12,38,IF(AA11&lt;13,37,IF(AA11&lt;14,36,IF(AA11&lt;15,35,IF(AA11&lt;16,34,IF(AA11&lt;17,33,IF(AA11&lt;18,32,IF(AA11&lt;19,31,IF(AA11&lt;20,30,IF(AA11&lt;21,29,IF(AA11&lt;22,28,IF(AA11&lt;23,27,IF(AA11&lt;24,26,IF(AA11&lt;25,25,IF(AA11&lt;26,24,IF(AA11&lt;27,23,IF(AA11&lt;28,22,IF(AA11&lt;29,21,IF(AA11&lt;30,20,IF(AA11&lt;31,19,IF(AA11&lt;32,18,IF(AA11&lt;33,17,IF(AA11&lt;34,16,IF(AA11&lt;35,15,IF(AA11&lt;36,14,IF(AA11&lt;37,13,IF(AA11&lt;38,12,IF(AA11&lt;39,11,IF(AA11&lt;40,10,IF(AA11&lt;41,9,IF(AA11&lt;42,8,IF(AA11&lt;43,7,IF(AA11&lt;44,6,IF(AA11&lt;45,5,IF(AA11&lt;46,4,IF(AA11&lt;47,3,IF(AA11&lt;48,2,IF(AA11&lt;49,1,IF(AA11&lt;50,0,))))))))))))))))))))))))))))))))))))))))))))))))))</f>
        <v>0</v>
      </c>
      <c r="AC11" s="141"/>
      <c r="AD11" s="112">
        <f>IF(AC11&lt;1,0,IF(AC11&lt;2,50,IF(AC11&lt;3,48,IF(AC11&lt;4,46,IF(AC11&lt;5,45,IF(AC11&lt;6,44,IF(AC11&lt;7,43,IF(AC11&lt;8,42,IF(AC11&lt;9,41,IF(AC11&lt;10,40,IF(AC11&lt;11,39,IF(AC11&lt;12,38,IF(AC11&lt;13,37,IF(AC11&lt;14,36,IF(AC11&lt;15,35,IF(AC11&lt;16,34,IF(AC11&lt;17,33,IF(AC11&lt;18,32,IF(AC11&lt;19,31,IF(AC11&lt;20,30,IF(AC11&lt;21,29,IF(AC11&lt;22,28,IF(AC11&lt;23,27,IF(AC11&lt;24,26,IF(AC11&lt;25,25,IF(AC11&lt;26,24,IF(AC11&lt;27,23,IF(AC11&lt;28,22,IF(AC11&lt;29,21,IF(AC11&lt;30,20,IF(AC11&lt;31,19,IF(AC11&lt;32,18,IF(AC11&lt;33,17,IF(AC11&lt;34,16,IF(AC11&lt;35,15,IF(AC11&lt;36,14,IF(AC11&lt;37,13,IF(AC11&lt;38,12,IF(AC11&lt;39,11,IF(AC11&lt;40,10,IF(AC11&lt;41,9,IF(AC11&lt;42,8,IF(AC11&lt;43,7,IF(AC11&lt;44,6,IF(AC11&lt;45,5,IF(AC11&lt;46,4,IF(AC11&lt;47,3,IF(AC11&lt;48,2,IF(AC11&lt;49,1,IF(AC11&lt;50,0,))))))))))))))))))))))))))))))))))))))))))))))))))</f>
        <v>0</v>
      </c>
      <c r="AE11" s="143">
        <v>21</v>
      </c>
      <c r="AF11" s="114">
        <f>IF(AE11&lt;1,0,IF(AE11&lt;2,50,IF(AE11&lt;3,48,IF(AE11&lt;4,46,IF(AE11&lt;5,45,IF(AE11&lt;6,44,IF(AE11&lt;7,43,IF(AE11&lt;8,42,IF(AE11&lt;9,41,IF(AE11&lt;10,40,IF(AE11&lt;11,39,IF(AE11&lt;12,38,IF(AE11&lt;13,37,IF(AE11&lt;14,36,IF(AE11&lt;15,35,IF(AE11&lt;16,34,IF(AE11&lt;17,33,IF(AE11&lt;18,32,IF(AE11&lt;19,31,IF(AE11&lt;20,30,IF(AE11&lt;21,29,IF(AE11&lt;22,28,IF(AE11&lt;23,27,IF(AE11&lt;24,26,IF(AE11&lt;25,25,IF(AE11&lt;26,24,IF(AE11&lt;27,23,IF(AE11&lt;28,22,IF(AE11&lt;29,21,IF(AE11&lt;30,20,IF(AE11&lt;31,19,IF(AE11&lt;32,18,IF(AE11&lt;33,17,IF(AE11&lt;34,16,IF(AE11&lt;35,15,IF(AE11&lt;36,14,IF(AE11&lt;37,13,IF(AE11&lt;38,12,IF(AE11&lt;39,11,IF(AE11&lt;40,10,IF(AE11&lt;41,9,IF(AE11&lt;42,8,IF(AE11&lt;43,7,IF(AE11&lt;44,6,IF(AE11&lt;45,5,IF(AE11&lt;46,4,IF(AE11&lt;47,3,IF(AE11&lt;48,2,IF(AE11&lt;49,1,IF(AE11&lt;50,0,))))))))))))))))))))))))))))))))))))))))))))))))))</f>
        <v>28</v>
      </c>
      <c r="AG11" s="143">
        <v>15</v>
      </c>
      <c r="AH11" s="114">
        <f>IF(AG11&lt;1,0,IF(AG11&lt;2,50,IF(AG11&lt;3,48,IF(AG11&lt;4,46,IF(AG11&lt;5,45,IF(AG11&lt;6,44,IF(AG11&lt;7,43,IF(AG11&lt;8,42,IF(AG11&lt;9,41,IF(AG11&lt;10,40,IF(AG11&lt;11,39,IF(AG11&lt;12,38,IF(AG11&lt;13,37,IF(AG11&lt;14,36,IF(AG11&lt;15,35,IF(AG11&lt;16,34,IF(AG11&lt;17,33,IF(AG11&lt;18,32,IF(AG11&lt;19,31,IF(AG11&lt;20,30,IF(AG11&lt;21,29,IF(AG11&lt;22,28,IF(AG11&lt;23,27,IF(AG11&lt;24,26,IF(AG11&lt;25,25,IF(AG11&lt;26,24,IF(AG11&lt;27,23,IF(AG11&lt;28,22,IF(AG11&lt;29,21,IF(AG11&lt;30,20,IF(AG11&lt;31,19,IF(AG11&lt;32,18,IF(AG11&lt;33,17,IF(AG11&lt;34,16,IF(AG11&lt;35,15,IF(AG11&lt;36,14,IF(AG11&lt;37,13,IF(AG11&lt;38,12,IF(AG11&lt;39,11,IF(AG11&lt;40,10,IF(AG11&lt;41,9,IF(AG11&lt;42,8,IF(AG11&lt;43,7,IF(AG11&lt;44,6,IF(AG11&lt;45,5,IF(AG11&lt;46,4,IF(AG11&lt;47,3,IF(AG11&lt;48,2,IF(AG11&lt;49,1,IF(AG11&lt;50,0,))))))))))))))))))))))))))))))))))))))))))))))))))</f>
        <v>34</v>
      </c>
      <c r="AI11" s="149"/>
      <c r="AJ11" s="116">
        <f>IF(AI11&lt;1,0,IF(AI11&lt;2,50,IF(AI11&lt;3,48,IF(AI11&lt;4,46,IF(AI11&lt;5,45,IF(AI11&lt;6,44,IF(AI11&lt;7,43,IF(AI11&lt;8,42,IF(AI11&lt;9,41,IF(AI11&lt;10,40,IF(AI11&lt;11,39,IF(AI11&lt;12,38,IF(AI11&lt;13,37,IF(AI11&lt;14,36,IF(AI11&lt;15,35,IF(AI11&lt;16,34,IF(AI11&lt;17,33,IF(AI11&lt;18,32,IF(AI11&lt;19,31,IF(AI11&lt;20,30,IF(AI11&lt;21,29,IF(AI11&lt;22,28,IF(AI11&lt;23,27,IF(AI11&lt;24,26,IF(AI11&lt;25,25,IF(AI11&lt;26,24,IF(AI11&lt;27,23,IF(AI11&lt;28,22,IF(AI11&lt;29,21,IF(AI11&lt;30,20,IF(AI11&lt;31,19,IF(AI11&lt;32,18,IF(AI11&lt;33,17,IF(AI11&lt;34,16,IF(AI11&lt;35,15,IF(AI11&lt;36,14,IF(AI11&lt;37,13,IF(AI11&lt;38,12,IF(AI11&lt;39,11,IF(AI11&lt;40,10,IF(AI11&lt;41,9,IF(AI11&lt;42,8,IF(AI11&lt;43,7,IF(AI11&lt;44,6,IF(AI11&lt;45,5,IF(AI11&lt;46,4,IF(AI11&lt;47,3,IF(AI11&lt;48,2,IF(AI11&lt;49,1,IF(AI11&lt;50,0,))))))))))))))))))))))))))))))))))))))))))))))))))</f>
        <v>0</v>
      </c>
      <c r="AK11" s="149"/>
      <c r="AL11" s="116">
        <f>IF(AK11&lt;1,0,IF(AK11&lt;2,50,IF(AK11&lt;3,48,IF(AK11&lt;4,46,IF(AK11&lt;5,45,IF(AK11&lt;6,44,IF(AK11&lt;7,43,IF(AK11&lt;8,42,IF(AK11&lt;9,41,IF(AK11&lt;10,40,IF(AK11&lt;11,39,IF(AK11&lt;12,38,IF(AK11&lt;13,37,IF(AK11&lt;14,36,IF(AK11&lt;15,35,IF(AK11&lt;16,34,IF(AK11&lt;17,33,IF(AK11&lt;18,32,IF(AK11&lt;19,31,IF(AK11&lt;20,30,IF(AK11&lt;21,29,IF(AK11&lt;22,28,IF(AK11&lt;23,27,IF(AK11&lt;24,26,IF(AK11&lt;25,25,IF(AK11&lt;26,24,IF(AK11&lt;27,23,IF(AK11&lt;28,22,IF(AK11&lt;29,21,IF(AK11&lt;30,20,IF(AK11&lt;31,19,IF(AK11&lt;32,18,IF(AK11&lt;33,17,IF(AK11&lt;34,16,IF(AK11&lt;35,15,IF(AK11&lt;36,14,IF(AK11&lt;37,13,IF(AK11&lt;38,12,IF(AK11&lt;39,11,IF(AK11&lt;40,10,IF(AK11&lt;41,9,IF(AK11&lt;42,8,IF(AK11&lt;43,7,IF(AK11&lt;44,6,IF(AK11&lt;45,5,IF(AK11&lt;46,4,IF(AK11&lt;47,3,IF(AK11&lt;48,2,IF(AK11&lt;49,1,IF(AK11&lt;50,0,))))))))))))))))))))))))))))))))))))))))))))))))))</f>
        <v>0</v>
      </c>
      <c r="AM11" s="51">
        <f t="shared" ref="AM11:AM58" si="1">D11+F11+H11+J11+L11+N11+P11+R11+T11+V11+X11+Z11+AB11+AD11+AF11+AH11+AJ11+AL11</f>
        <v>389</v>
      </c>
      <c r="AN11" s="139">
        <f t="shared" ref="AN11:AN58" si="2">AM11</f>
        <v>389</v>
      </c>
      <c r="AO11" s="140">
        <f t="shared" ref="AO11:AO58" si="3">IF(ISNUMBER(AN11),RANK(AN11,$AN$11:$AN$58,0),"")</f>
        <v>18</v>
      </c>
      <c r="AP11" s="145">
        <v>5</v>
      </c>
    </row>
    <row r="12" spans="1:42" ht="21" customHeight="1" x14ac:dyDescent="0.25">
      <c r="A12" s="45">
        <v>2</v>
      </c>
      <c r="B12" s="145">
        <v>7</v>
      </c>
      <c r="C12" s="144">
        <v>19</v>
      </c>
      <c r="D12" s="110">
        <f t="shared" si="0"/>
        <v>30</v>
      </c>
      <c r="E12" s="119">
        <v>17</v>
      </c>
      <c r="F12" s="110">
        <f t="shared" ref="F12:F58" si="4">IF(E12&lt;1,0,IF(E12&lt;2,50,IF(E12&lt;3,48,IF(E12&lt;4,46,IF(E12&lt;5,45,IF(E12&lt;6,44,IF(E12&lt;7,43,IF(E12&lt;8,42,IF(E12&lt;9,41,IF(E12&lt;10,40,IF(E12&lt;11,39,IF(E12&lt;12,38,IF(E12&lt;13,37,IF(E12&lt;14,36,IF(E12&lt;15,35,IF(E12&lt;16,34,IF(E12&lt;17,33,IF(E12&lt;18,32,IF(E12&lt;19,31,IF(E12&lt;20,30,IF(E12&lt;21,29,IF(E12&lt;22,28,IF(E12&lt;23,27,IF(E12&lt;24,26,IF(E12&lt;25,25,IF(E12&lt;26,24,IF(E12&lt;27,23,IF(E12&lt;28,22,IF(E12&lt;29,21,IF(E12&lt;30,20,IF(E12&lt;31,19,IF(E12&lt;32,18,IF(E12&lt;33,17,IF(E12&lt;34,16,IF(E12&lt;35,15,IF(E12&lt;36,14,IF(E12&lt;37,13,IF(E12&lt;38,12,IF(E12&lt;39,11,IF(E12&lt;40,10,IF(E12&lt;41,9,IF(E12&lt;42,8,IF(E12&lt;43,7,IF(E12&lt;44,6,IF(E12&lt;45,5,IF(E12&lt;46,4,IF(E12&lt;47,3,IF(E12&lt;48,2,IF(E12&lt;49,1,IF(E12&lt;50,0,))))))))))))))))))))))))))))))))))))))))))))))))))</f>
        <v>32</v>
      </c>
      <c r="G12" s="141">
        <v>26</v>
      </c>
      <c r="H12" s="112">
        <f t="shared" ref="H12:H58" si="5">IF(G12&lt;1,0,IF(G12&lt;2,50,IF(G12&lt;3,48,IF(G12&lt;4,46,IF(G12&lt;5,45,IF(G12&lt;6,44,IF(G12&lt;7,43,IF(G12&lt;8,42,IF(G12&lt;9,41,IF(G12&lt;10,40,IF(G12&lt;11,39,IF(G12&lt;12,38,IF(G12&lt;13,37,IF(G12&lt;14,36,IF(G12&lt;15,35,IF(G12&lt;16,34,IF(G12&lt;17,33,IF(G12&lt;18,32,IF(G12&lt;19,31,IF(G12&lt;20,30,IF(G12&lt;21,29,IF(G12&lt;22,28,IF(G12&lt;23,27,IF(G12&lt;24,26,IF(G12&lt;25,25,IF(G12&lt;26,24,IF(G12&lt;27,23,IF(G12&lt;28,22,IF(G12&lt;29,21,IF(G12&lt;30,20,IF(G12&lt;31,19,IF(G12&lt;32,18,IF(G12&lt;33,17,IF(G12&lt;34,16,IF(G12&lt;35,15,IF(G12&lt;36,14,IF(G12&lt;37,13,IF(G12&lt;38,12,IF(G12&lt;39,11,IF(G12&lt;40,10,IF(G12&lt;41,9,IF(G12&lt;42,8,IF(G12&lt;43,7,IF(G12&lt;44,6,IF(G12&lt;45,5,IF(G12&lt;46,4,IF(G12&lt;47,3,IF(G12&lt;48,2,IF(G12&lt;49,1,IF(G12&lt;50,0,))))))))))))))))))))))))))))))))))))))))))))))))))</f>
        <v>23</v>
      </c>
      <c r="I12" s="141">
        <v>35</v>
      </c>
      <c r="J12" s="112">
        <f t="shared" ref="J12:J58" si="6">IF(I12&lt;1,0,IF(I12&lt;2,50,IF(I12&lt;3,48,IF(I12&lt;4,46,IF(I12&lt;5,45,IF(I12&lt;6,44,IF(I12&lt;7,43,IF(I12&lt;8,42,IF(I12&lt;9,41,IF(I12&lt;10,40,IF(I12&lt;11,39,IF(I12&lt;12,38,IF(I12&lt;13,37,IF(I12&lt;14,36,IF(I12&lt;15,35,IF(I12&lt;16,34,IF(I12&lt;17,33,IF(I12&lt;18,32,IF(I12&lt;19,31,IF(I12&lt;20,30,IF(I12&lt;21,29,IF(I12&lt;22,28,IF(I12&lt;23,27,IF(I12&lt;24,26,IF(I12&lt;25,25,IF(I12&lt;26,24,IF(I12&lt;27,23,IF(I12&lt;28,22,IF(I12&lt;29,21,IF(I12&lt;30,20,IF(I12&lt;31,19,IF(I12&lt;32,18,IF(I12&lt;33,17,IF(I12&lt;34,16,IF(I12&lt;35,15,IF(I12&lt;36,14,IF(I12&lt;37,13,IF(I12&lt;38,12,IF(I12&lt;39,11,IF(I12&lt;40,10,IF(I12&lt;41,9,IF(I12&lt;42,8,IF(I12&lt;43,7,IF(I12&lt;44,6,IF(I12&lt;45,5,IF(I12&lt;46,4,IF(I12&lt;47,3,IF(I12&lt;48,2,IF(I12&lt;49,1,IF(I12&lt;50,0,))))))))))))))))))))))))))))))))))))))))))))))))))</f>
        <v>14</v>
      </c>
      <c r="K12" s="143"/>
      <c r="L12" s="114">
        <f t="shared" ref="L12:L58" si="7">IF(K12&lt;1,0,IF(K12&lt;2,50,IF(K12&lt;3,48,IF(K12&lt;4,46,IF(K12&lt;5,45,IF(K12&lt;6,44,IF(K12&lt;7,43,IF(K12&lt;8,42,IF(K12&lt;9,41,IF(K12&lt;10,40,IF(K12&lt;11,39,IF(K12&lt;12,38,IF(K12&lt;13,37,IF(K12&lt;14,36,IF(K12&lt;15,35,IF(K12&lt;16,34,IF(K12&lt;17,33,IF(K12&lt;18,32,IF(K12&lt;19,31,IF(K12&lt;20,30,IF(K12&lt;21,29,IF(K12&lt;22,28,IF(K12&lt;23,27,IF(K12&lt;24,26,IF(K12&lt;25,25,IF(K12&lt;26,24,IF(K12&lt;27,23,IF(K12&lt;28,22,IF(K12&lt;29,21,IF(K12&lt;30,20,IF(K12&lt;31,19,IF(K12&lt;32,18,IF(K12&lt;33,17,IF(K12&lt;34,16,IF(K12&lt;35,15,IF(K12&lt;36,14,IF(K12&lt;37,13,IF(K12&lt;38,12,IF(K12&lt;39,11,IF(K12&lt;40,10,IF(K12&lt;41,9,IF(K12&lt;42,8,IF(K12&lt;43,7,IF(K12&lt;44,6,IF(K12&lt;45,5,IF(K12&lt;46,4,IF(K12&lt;47,3,IF(K12&lt;48,2,IF(K12&lt;49,1,IF(K12&lt;50,0,))))))))))))))))))))))))))))))))))))))))))))))))))</f>
        <v>0</v>
      </c>
      <c r="M12" s="143">
        <v>18</v>
      </c>
      <c r="N12" s="114">
        <f t="shared" ref="N12:N58" si="8">IF(M12&lt;1,0,IF(M12&lt;2,50,IF(M12&lt;3,48,IF(M12&lt;4,46,IF(M12&lt;5,45,IF(M12&lt;6,44,IF(M12&lt;7,43,IF(M12&lt;8,42,IF(M12&lt;9,41,IF(M12&lt;10,40,IF(M12&lt;11,39,IF(M12&lt;12,38,IF(M12&lt;13,37,IF(M12&lt;14,36,IF(M12&lt;15,35,IF(M12&lt;16,34,IF(M12&lt;17,33,IF(M12&lt;18,32,IF(M12&lt;19,31,IF(M12&lt;20,30,IF(M12&lt;21,29,IF(M12&lt;22,28,IF(M12&lt;23,27,IF(M12&lt;24,26,IF(M12&lt;25,25,IF(M12&lt;26,24,IF(M12&lt;27,23,IF(M12&lt;28,22,IF(M12&lt;29,21,IF(M12&lt;30,20,IF(M12&lt;31,19,IF(M12&lt;32,18,IF(M12&lt;33,17,IF(M12&lt;34,16,IF(M12&lt;35,15,IF(M12&lt;36,14,IF(M12&lt;37,13,IF(M12&lt;38,12,IF(M12&lt;39,11,IF(M12&lt;40,10,IF(M12&lt;41,9,IF(M12&lt;42,8,IF(M12&lt;43,7,IF(M12&lt;44,6,IF(M12&lt;45,5,IF(M12&lt;46,4,IF(M12&lt;47,3,IF(M12&lt;48,2,IF(M12&lt;49,1,IF(M12&lt;50,0,))))))))))))))))))))))))))))))))))))))))))))))))))</f>
        <v>31</v>
      </c>
      <c r="O12" s="168"/>
      <c r="P12" s="116">
        <f t="shared" ref="P12:P58" si="9">IF(O12&lt;1,0,IF(O12&lt;2,50,IF(O12&lt;3,48,IF(O12&lt;4,46,IF(O12&lt;5,45,IF(O12&lt;6,44,IF(O12&lt;7,43,IF(O12&lt;8,42,IF(O12&lt;9,41,IF(O12&lt;10,40,IF(O12&lt;11,39,IF(O12&lt;12,38,IF(O12&lt;13,37,IF(O12&lt;14,36,IF(O12&lt;15,35,IF(O12&lt;16,34,IF(O12&lt;17,33,IF(O12&lt;18,32,IF(O12&lt;19,31,IF(O12&lt;20,30,IF(O12&lt;21,29,IF(O12&lt;22,28,IF(O12&lt;23,27,IF(O12&lt;24,26,IF(O12&lt;25,25,IF(O12&lt;26,24,IF(O12&lt;27,23,IF(O12&lt;28,22,IF(O12&lt;29,21,IF(O12&lt;30,20,IF(O12&lt;31,19,IF(O12&lt;32,18,IF(O12&lt;33,17,IF(O12&lt;34,16,IF(O12&lt;35,15,IF(O12&lt;36,14,IF(O12&lt;37,13,IF(O12&lt;38,12,IF(O12&lt;39,11,IF(O12&lt;40,10,IF(O12&lt;41,9,IF(O12&lt;42,8,IF(O12&lt;43,7,IF(O12&lt;44,6,IF(O12&lt;45,5,IF(O12&lt;46,4,IF(O12&lt;47,3,IF(O12&lt;48,2,IF(O12&lt;49,1,IF(O12&lt;50,0,))))))))))))))))))))))))))))))))))))))))))))))))))</f>
        <v>0</v>
      </c>
      <c r="Q12" s="168"/>
      <c r="R12" s="116">
        <f t="shared" ref="R12:R58" si="10">IF(Q12&lt;1,0,IF(Q12&lt;2,50,IF(Q12&lt;3,48,IF(Q12&lt;4,46,IF(Q12&lt;5,45,IF(Q12&lt;6,44,IF(Q12&lt;7,43,IF(Q12&lt;8,42,IF(Q12&lt;9,41,IF(Q12&lt;10,40,IF(Q12&lt;11,39,IF(Q12&lt;12,38,IF(Q12&lt;13,37,IF(Q12&lt;14,36,IF(Q12&lt;15,35,IF(Q12&lt;16,34,IF(Q12&lt;17,33,IF(Q12&lt;18,32,IF(Q12&lt;19,31,IF(Q12&lt;20,30,IF(Q12&lt;21,29,IF(Q12&lt;22,28,IF(Q12&lt;23,27,IF(Q12&lt;24,26,IF(Q12&lt;25,25,IF(Q12&lt;26,24,IF(Q12&lt;27,23,IF(Q12&lt;28,22,IF(Q12&lt;29,21,IF(Q12&lt;30,20,IF(Q12&lt;31,19,IF(Q12&lt;32,18,IF(Q12&lt;33,17,IF(Q12&lt;34,16,IF(Q12&lt;35,15,IF(Q12&lt;36,14,IF(Q12&lt;37,13,IF(Q12&lt;38,12,IF(Q12&lt;39,11,IF(Q12&lt;40,10,IF(Q12&lt;41,9,IF(Q12&lt;42,8,IF(Q12&lt;43,7,IF(Q12&lt;44,6,IF(Q12&lt;45,5,IF(Q12&lt;46,4,IF(Q12&lt;47,3,IF(Q12&lt;48,2,IF(Q12&lt;49,1,IF(Q12&lt;50,0,))))))))))))))))))))))))))))))))))))))))))))))))))</f>
        <v>0</v>
      </c>
      <c r="S12" s="142">
        <v>32</v>
      </c>
      <c r="T12" s="118">
        <f t="shared" ref="T12:T58" si="11">IF(S12&lt;1,0,IF(S12&lt;2,50,IF(S12&lt;3,48,IF(S12&lt;4,46,IF(S12&lt;5,45,IF(S12&lt;6,44,IF(S12&lt;7,43,IF(S12&lt;8,42,IF(S12&lt;9,41,IF(S12&lt;10,40,IF(S12&lt;11,39,IF(S12&lt;12,38,IF(S12&lt;13,37,IF(S12&lt;14,36,IF(S12&lt;15,35,IF(S12&lt;16,34,IF(S12&lt;17,33,IF(S12&lt;18,32,IF(S12&lt;19,31,IF(S12&lt;20,30,IF(S12&lt;21,29,IF(S12&lt;22,28,IF(S12&lt;23,27,IF(S12&lt;24,26,IF(S12&lt;25,25,IF(S12&lt;26,24,IF(S12&lt;27,23,IF(S12&lt;28,22,IF(S12&lt;29,21,IF(S12&lt;30,20,IF(S12&lt;31,19,IF(S12&lt;32,18,IF(S12&lt;33,17,IF(S12&lt;34,16,IF(S12&lt;35,15,IF(S12&lt;36,14,IF(S12&lt;37,13,IF(S12&lt;38,12,IF(S12&lt;39,11,IF(S12&lt;40,10,IF(S12&lt;41,9,IF(S12&lt;42,8,IF(S12&lt;43,7,IF(S12&lt;44,6,IF(S12&lt;45,5,IF(S12&lt;46,4,IF(S12&lt;47,3,IF(S12&lt;48,2,IF(S12&lt;49,1,IF(S12&lt;50,0,))))))))))))))))))))))))))))))))))))))))))))))))))</f>
        <v>17</v>
      </c>
      <c r="U12" s="142">
        <v>27</v>
      </c>
      <c r="V12" s="118">
        <f t="shared" ref="V12:V58" si="12">IF(U12&lt;1,0,IF(U12&lt;2,50,IF(U12&lt;3,48,IF(U12&lt;4,46,IF(U12&lt;5,45,IF(U12&lt;6,44,IF(U12&lt;7,43,IF(U12&lt;8,42,IF(U12&lt;9,41,IF(U12&lt;10,40,IF(U12&lt;11,39,IF(U12&lt;12,38,IF(U12&lt;13,37,IF(U12&lt;14,36,IF(U12&lt;15,35,IF(U12&lt;16,34,IF(U12&lt;17,33,IF(U12&lt;18,32,IF(U12&lt;19,31,IF(U12&lt;20,30,IF(U12&lt;21,29,IF(U12&lt;22,28,IF(U12&lt;23,27,IF(U12&lt;24,26,IF(U12&lt;25,25,IF(U12&lt;26,24,IF(U12&lt;27,23,IF(U12&lt;28,22,IF(U12&lt;29,21,IF(U12&lt;30,20,IF(U12&lt;31,19,IF(U12&lt;32,18,IF(U12&lt;33,17,IF(U12&lt;34,16,IF(U12&lt;35,15,IF(U12&lt;36,14,IF(U12&lt;37,13,IF(U12&lt;38,12,IF(U12&lt;39,11,IF(U12&lt;40,10,IF(U12&lt;41,9,IF(U12&lt;42,8,IF(U12&lt;43,7,IF(U12&lt;44,6,IF(U12&lt;45,5,IF(U12&lt;46,4,IF(U12&lt;47,3,IF(U12&lt;48,2,IF(U12&lt;49,1,IF(U12&lt;50,0,))))))))))))))))))))))))))))))))))))))))))))))))))</f>
        <v>22</v>
      </c>
      <c r="W12" s="119">
        <v>21</v>
      </c>
      <c r="X12" s="110">
        <f t="shared" ref="X12:X58" si="13">IF(W12&lt;1,0,IF(W12&lt;2,50,IF(W12&lt;3,48,IF(W12&lt;4,46,IF(W12&lt;5,45,IF(W12&lt;6,44,IF(W12&lt;7,43,IF(W12&lt;8,42,IF(W12&lt;9,41,IF(W12&lt;10,40,IF(W12&lt;11,39,IF(W12&lt;12,38,IF(W12&lt;13,37,IF(W12&lt;14,36,IF(W12&lt;15,35,IF(W12&lt;16,34,IF(W12&lt;17,33,IF(W12&lt;18,32,IF(W12&lt;19,31,IF(W12&lt;20,30,IF(W12&lt;21,29,IF(W12&lt;22,28,IF(W12&lt;23,27,IF(W12&lt;24,26,IF(W12&lt;25,25,IF(W12&lt;26,24,IF(W12&lt;27,23,IF(W12&lt;28,22,IF(W12&lt;29,21,IF(W12&lt;30,20,IF(W12&lt;31,19,IF(W12&lt;32,18,IF(W12&lt;33,17,IF(W12&lt;34,16,IF(W12&lt;35,15,IF(W12&lt;36,14,IF(W12&lt;37,13,IF(W12&lt;38,12,IF(W12&lt;39,11,IF(W12&lt;40,10,IF(W12&lt;41,9,IF(W12&lt;42,8,IF(W12&lt;43,7,IF(W12&lt;44,6,IF(W12&lt;45,5,IF(W12&lt;46,4,IF(W12&lt;47,3,IF(W12&lt;48,2,IF(W12&lt;49,1,IF(W12&lt;50,0,))))))))))))))))))))))))))))))))))))))))))))))))))</f>
        <v>28</v>
      </c>
      <c r="Y12" s="119">
        <v>10</v>
      </c>
      <c r="Z12" s="110">
        <f t="shared" ref="Z12:Z58" si="14">IF(Y12&lt;1,0,IF(Y12&lt;2,50,IF(Y12&lt;3,48,IF(Y12&lt;4,46,IF(Y12&lt;5,45,IF(Y12&lt;6,44,IF(Y12&lt;7,43,IF(Y12&lt;8,42,IF(Y12&lt;9,41,IF(Y12&lt;10,40,IF(Y12&lt;11,39,IF(Y12&lt;12,38,IF(Y12&lt;13,37,IF(Y12&lt;14,36,IF(Y12&lt;15,35,IF(Y12&lt;16,34,IF(Y12&lt;17,33,IF(Y12&lt;18,32,IF(Y12&lt;19,31,IF(Y12&lt;20,30,IF(Y12&lt;21,29,IF(Y12&lt;22,28,IF(Y12&lt;23,27,IF(Y12&lt;24,26,IF(Y12&lt;25,25,IF(Y12&lt;26,24,IF(Y12&lt;27,23,IF(Y12&lt;28,22,IF(Y12&lt;29,21,IF(Y12&lt;30,20,IF(Y12&lt;31,19,IF(Y12&lt;32,18,IF(Y12&lt;33,17,IF(Y12&lt;34,16,IF(Y12&lt;35,15,IF(Y12&lt;36,14,IF(Y12&lt;37,13,IF(Y12&lt;38,12,IF(Y12&lt;39,11,IF(Y12&lt;40,10,IF(Y12&lt;41,9,IF(Y12&lt;42,8,IF(Y12&lt;43,7,IF(Y12&lt;44,6,IF(Y12&lt;45,5,IF(Y12&lt;46,4,IF(Y12&lt;47,3,IF(Y12&lt;48,2,IF(Y12&lt;49,1,IF(Y12&lt;50,0,))))))))))))))))))))))))))))))))))))))))))))))))))</f>
        <v>39</v>
      </c>
      <c r="AA12" s="147"/>
      <c r="AB12" s="112">
        <f t="shared" ref="AB12:AB58" si="15">IF(AA12&lt;1,0,IF(AA12&lt;2,50,IF(AA12&lt;3,48,IF(AA12&lt;4,46,IF(AA12&lt;5,45,IF(AA12&lt;6,44,IF(AA12&lt;7,43,IF(AA12&lt;8,42,IF(AA12&lt;9,41,IF(AA12&lt;10,40,IF(AA12&lt;11,39,IF(AA12&lt;12,38,IF(AA12&lt;13,37,IF(AA12&lt;14,36,IF(AA12&lt;15,35,IF(AA12&lt;16,34,IF(AA12&lt;17,33,IF(AA12&lt;18,32,IF(AA12&lt;19,31,IF(AA12&lt;20,30,IF(AA12&lt;21,29,IF(AA12&lt;22,28,IF(AA12&lt;23,27,IF(AA12&lt;24,26,IF(AA12&lt;25,25,IF(AA12&lt;26,24,IF(AA12&lt;27,23,IF(AA12&lt;28,22,IF(AA12&lt;29,21,IF(AA12&lt;30,20,IF(AA12&lt;31,19,IF(AA12&lt;32,18,IF(AA12&lt;33,17,IF(AA12&lt;34,16,IF(AA12&lt;35,15,IF(AA12&lt;36,14,IF(AA12&lt;37,13,IF(AA12&lt;38,12,IF(AA12&lt;39,11,IF(AA12&lt;40,10,IF(AA12&lt;41,9,IF(AA12&lt;42,8,IF(AA12&lt;43,7,IF(AA12&lt;44,6,IF(AA12&lt;45,5,IF(AA12&lt;46,4,IF(AA12&lt;47,3,IF(AA12&lt;48,2,IF(AA12&lt;49,1,IF(AA12&lt;50,0,))))))))))))))))))))))))))))))))))))))))))))))))))</f>
        <v>0</v>
      </c>
      <c r="AC12" s="147"/>
      <c r="AD12" s="112">
        <f t="shared" ref="AD12:AD58" si="16">IF(AC12&lt;1,0,IF(AC12&lt;2,50,IF(AC12&lt;3,48,IF(AC12&lt;4,46,IF(AC12&lt;5,45,IF(AC12&lt;6,44,IF(AC12&lt;7,43,IF(AC12&lt;8,42,IF(AC12&lt;9,41,IF(AC12&lt;10,40,IF(AC12&lt;11,39,IF(AC12&lt;12,38,IF(AC12&lt;13,37,IF(AC12&lt;14,36,IF(AC12&lt;15,35,IF(AC12&lt;16,34,IF(AC12&lt;17,33,IF(AC12&lt;18,32,IF(AC12&lt;19,31,IF(AC12&lt;20,30,IF(AC12&lt;21,29,IF(AC12&lt;22,28,IF(AC12&lt;23,27,IF(AC12&lt;24,26,IF(AC12&lt;25,25,IF(AC12&lt;26,24,IF(AC12&lt;27,23,IF(AC12&lt;28,22,IF(AC12&lt;29,21,IF(AC12&lt;30,20,IF(AC12&lt;31,19,IF(AC12&lt;32,18,IF(AC12&lt;33,17,IF(AC12&lt;34,16,IF(AC12&lt;35,15,IF(AC12&lt;36,14,IF(AC12&lt;37,13,IF(AC12&lt;38,12,IF(AC12&lt;39,11,IF(AC12&lt;40,10,IF(AC12&lt;41,9,IF(AC12&lt;42,8,IF(AC12&lt;43,7,IF(AC12&lt;44,6,IF(AC12&lt;45,5,IF(AC12&lt;46,4,IF(AC12&lt;47,3,IF(AC12&lt;48,2,IF(AC12&lt;49,1,IF(AC12&lt;50,0,))))))))))))))))))))))))))))))))))))))))))))))))))</f>
        <v>0</v>
      </c>
      <c r="AE12" s="148">
        <v>29</v>
      </c>
      <c r="AF12" s="114">
        <f t="shared" ref="AF12:AF58" si="17">IF(AE12&lt;1,0,IF(AE12&lt;2,50,IF(AE12&lt;3,48,IF(AE12&lt;4,46,IF(AE12&lt;5,45,IF(AE12&lt;6,44,IF(AE12&lt;7,43,IF(AE12&lt;8,42,IF(AE12&lt;9,41,IF(AE12&lt;10,40,IF(AE12&lt;11,39,IF(AE12&lt;12,38,IF(AE12&lt;13,37,IF(AE12&lt;14,36,IF(AE12&lt;15,35,IF(AE12&lt;16,34,IF(AE12&lt;17,33,IF(AE12&lt;18,32,IF(AE12&lt;19,31,IF(AE12&lt;20,30,IF(AE12&lt;21,29,IF(AE12&lt;22,28,IF(AE12&lt;23,27,IF(AE12&lt;24,26,IF(AE12&lt;25,25,IF(AE12&lt;26,24,IF(AE12&lt;27,23,IF(AE12&lt;28,22,IF(AE12&lt;29,21,IF(AE12&lt;30,20,IF(AE12&lt;31,19,IF(AE12&lt;32,18,IF(AE12&lt;33,17,IF(AE12&lt;34,16,IF(AE12&lt;35,15,IF(AE12&lt;36,14,IF(AE12&lt;37,13,IF(AE12&lt;38,12,IF(AE12&lt;39,11,IF(AE12&lt;40,10,IF(AE12&lt;41,9,IF(AE12&lt;42,8,IF(AE12&lt;43,7,IF(AE12&lt;44,6,IF(AE12&lt;45,5,IF(AE12&lt;46,4,IF(AE12&lt;47,3,IF(AE12&lt;48,2,IF(AE12&lt;49,1,IF(AE12&lt;50,0,))))))))))))))))))))))))))))))))))))))))))))))))))</f>
        <v>20</v>
      </c>
      <c r="AG12" s="148">
        <v>34</v>
      </c>
      <c r="AH12" s="114">
        <f t="shared" ref="AH12:AH58" si="18">IF(AG12&lt;1,0,IF(AG12&lt;2,50,IF(AG12&lt;3,48,IF(AG12&lt;4,46,IF(AG12&lt;5,45,IF(AG12&lt;6,44,IF(AG12&lt;7,43,IF(AG12&lt;8,42,IF(AG12&lt;9,41,IF(AG12&lt;10,40,IF(AG12&lt;11,39,IF(AG12&lt;12,38,IF(AG12&lt;13,37,IF(AG12&lt;14,36,IF(AG12&lt;15,35,IF(AG12&lt;16,34,IF(AG12&lt;17,33,IF(AG12&lt;18,32,IF(AG12&lt;19,31,IF(AG12&lt;20,30,IF(AG12&lt;21,29,IF(AG12&lt;22,28,IF(AG12&lt;23,27,IF(AG12&lt;24,26,IF(AG12&lt;25,25,IF(AG12&lt;26,24,IF(AG12&lt;27,23,IF(AG12&lt;28,22,IF(AG12&lt;29,21,IF(AG12&lt;30,20,IF(AG12&lt;31,19,IF(AG12&lt;32,18,IF(AG12&lt;33,17,IF(AG12&lt;34,16,IF(AG12&lt;35,15,IF(AG12&lt;36,14,IF(AG12&lt;37,13,IF(AG12&lt;38,12,IF(AG12&lt;39,11,IF(AG12&lt;40,10,IF(AG12&lt;41,9,IF(AG12&lt;42,8,IF(AG12&lt;43,7,IF(AG12&lt;44,6,IF(AG12&lt;45,5,IF(AG12&lt;46,4,IF(AG12&lt;47,3,IF(AG12&lt;48,2,IF(AG12&lt;49,1,IF(AG12&lt;50,0,))))))))))))))))))))))))))))))))))))))))))))))))))</f>
        <v>15</v>
      </c>
      <c r="AI12" s="150"/>
      <c r="AJ12" s="116">
        <f t="shared" ref="AJ12:AJ58" si="19">IF(AI12&lt;1,0,IF(AI12&lt;2,50,IF(AI12&lt;3,48,IF(AI12&lt;4,46,IF(AI12&lt;5,45,IF(AI12&lt;6,44,IF(AI12&lt;7,43,IF(AI12&lt;8,42,IF(AI12&lt;9,41,IF(AI12&lt;10,40,IF(AI12&lt;11,39,IF(AI12&lt;12,38,IF(AI12&lt;13,37,IF(AI12&lt;14,36,IF(AI12&lt;15,35,IF(AI12&lt;16,34,IF(AI12&lt;17,33,IF(AI12&lt;18,32,IF(AI12&lt;19,31,IF(AI12&lt;20,30,IF(AI12&lt;21,29,IF(AI12&lt;22,28,IF(AI12&lt;23,27,IF(AI12&lt;24,26,IF(AI12&lt;25,25,IF(AI12&lt;26,24,IF(AI12&lt;27,23,IF(AI12&lt;28,22,IF(AI12&lt;29,21,IF(AI12&lt;30,20,IF(AI12&lt;31,19,IF(AI12&lt;32,18,IF(AI12&lt;33,17,IF(AI12&lt;34,16,IF(AI12&lt;35,15,IF(AI12&lt;36,14,IF(AI12&lt;37,13,IF(AI12&lt;38,12,IF(AI12&lt;39,11,IF(AI12&lt;40,10,IF(AI12&lt;41,9,IF(AI12&lt;42,8,IF(AI12&lt;43,7,IF(AI12&lt;44,6,IF(AI12&lt;45,5,IF(AI12&lt;46,4,IF(AI12&lt;47,3,IF(AI12&lt;48,2,IF(AI12&lt;49,1,IF(AI12&lt;50,0,))))))))))))))))))))))))))))))))))))))))))))))))))</f>
        <v>0</v>
      </c>
      <c r="AK12" s="150"/>
      <c r="AL12" s="116">
        <f t="shared" ref="AL12:AL58" si="20">IF(AK12&lt;1,0,IF(AK12&lt;2,50,IF(AK12&lt;3,48,IF(AK12&lt;4,46,IF(AK12&lt;5,45,IF(AK12&lt;6,44,IF(AK12&lt;7,43,IF(AK12&lt;8,42,IF(AK12&lt;9,41,IF(AK12&lt;10,40,IF(AK12&lt;11,39,IF(AK12&lt;12,38,IF(AK12&lt;13,37,IF(AK12&lt;14,36,IF(AK12&lt;15,35,IF(AK12&lt;16,34,IF(AK12&lt;17,33,IF(AK12&lt;18,32,IF(AK12&lt;19,31,IF(AK12&lt;20,30,IF(AK12&lt;21,29,IF(AK12&lt;22,28,IF(AK12&lt;23,27,IF(AK12&lt;24,26,IF(AK12&lt;25,25,IF(AK12&lt;26,24,IF(AK12&lt;27,23,IF(AK12&lt;28,22,IF(AK12&lt;29,21,IF(AK12&lt;30,20,IF(AK12&lt;31,19,IF(AK12&lt;32,18,IF(AK12&lt;33,17,IF(AK12&lt;34,16,IF(AK12&lt;35,15,IF(AK12&lt;36,14,IF(AK12&lt;37,13,IF(AK12&lt;38,12,IF(AK12&lt;39,11,IF(AK12&lt;40,10,IF(AK12&lt;41,9,IF(AK12&lt;42,8,IF(AK12&lt;43,7,IF(AK12&lt;44,6,IF(AK12&lt;45,5,IF(AK12&lt;46,4,IF(AK12&lt;47,3,IF(AK12&lt;48,2,IF(AK12&lt;49,1,IF(AK12&lt;50,0,))))))))))))))))))))))))))))))))))))))))))))))))))</f>
        <v>0</v>
      </c>
      <c r="AM12" s="51">
        <f t="shared" si="1"/>
        <v>271</v>
      </c>
      <c r="AN12" s="139">
        <f t="shared" si="2"/>
        <v>271</v>
      </c>
      <c r="AO12" s="140">
        <f t="shared" si="3"/>
        <v>28</v>
      </c>
      <c r="AP12" s="145">
        <v>7</v>
      </c>
    </row>
    <row r="13" spans="1:42" ht="21" customHeight="1" x14ac:dyDescent="0.25">
      <c r="A13" s="45">
        <v>3</v>
      </c>
      <c r="B13" s="145">
        <v>9</v>
      </c>
      <c r="C13" s="144">
        <v>7</v>
      </c>
      <c r="D13" s="110">
        <f t="shared" si="0"/>
        <v>42</v>
      </c>
      <c r="E13" s="119">
        <v>4</v>
      </c>
      <c r="F13" s="110">
        <f t="shared" si="4"/>
        <v>45</v>
      </c>
      <c r="G13" s="141">
        <v>1</v>
      </c>
      <c r="H13" s="112">
        <f t="shared" si="5"/>
        <v>50</v>
      </c>
      <c r="I13" s="141">
        <v>3</v>
      </c>
      <c r="J13" s="112">
        <f t="shared" si="6"/>
        <v>46</v>
      </c>
      <c r="K13" s="143">
        <v>2</v>
      </c>
      <c r="L13" s="114">
        <f t="shared" si="7"/>
        <v>48</v>
      </c>
      <c r="M13" s="143">
        <v>7</v>
      </c>
      <c r="N13" s="114">
        <f t="shared" si="8"/>
        <v>42</v>
      </c>
      <c r="O13" s="168">
        <v>4</v>
      </c>
      <c r="P13" s="116">
        <f t="shared" si="9"/>
        <v>45</v>
      </c>
      <c r="Q13" s="168">
        <v>3</v>
      </c>
      <c r="R13" s="116">
        <f t="shared" si="10"/>
        <v>46</v>
      </c>
      <c r="S13" s="142">
        <v>5</v>
      </c>
      <c r="T13" s="118">
        <f t="shared" si="11"/>
        <v>44</v>
      </c>
      <c r="U13" s="142">
        <v>1</v>
      </c>
      <c r="V13" s="118">
        <f t="shared" si="12"/>
        <v>50</v>
      </c>
      <c r="W13" s="119">
        <v>13</v>
      </c>
      <c r="X13" s="110">
        <f t="shared" si="13"/>
        <v>36</v>
      </c>
      <c r="Y13" s="119">
        <v>17</v>
      </c>
      <c r="Z13" s="110">
        <f t="shared" si="14"/>
        <v>32</v>
      </c>
      <c r="AA13" s="147"/>
      <c r="AB13" s="112">
        <f t="shared" si="15"/>
        <v>0</v>
      </c>
      <c r="AC13" s="147"/>
      <c r="AD13" s="112">
        <f t="shared" si="16"/>
        <v>0</v>
      </c>
      <c r="AE13" s="148">
        <v>3</v>
      </c>
      <c r="AF13" s="114">
        <f t="shared" si="17"/>
        <v>46</v>
      </c>
      <c r="AG13" s="148">
        <v>3</v>
      </c>
      <c r="AH13" s="114">
        <f t="shared" si="18"/>
        <v>46</v>
      </c>
      <c r="AI13" s="150"/>
      <c r="AJ13" s="116">
        <f t="shared" si="19"/>
        <v>0</v>
      </c>
      <c r="AK13" s="150"/>
      <c r="AL13" s="116">
        <f t="shared" si="20"/>
        <v>0</v>
      </c>
      <c r="AM13" s="51">
        <f t="shared" si="1"/>
        <v>618</v>
      </c>
      <c r="AN13" s="139">
        <f t="shared" si="2"/>
        <v>618</v>
      </c>
      <c r="AO13" s="140">
        <f t="shared" si="3"/>
        <v>3</v>
      </c>
      <c r="AP13" s="145">
        <v>9</v>
      </c>
    </row>
    <row r="14" spans="1:42" ht="21" customHeight="1" x14ac:dyDescent="0.25">
      <c r="A14" s="45">
        <v>4</v>
      </c>
      <c r="B14" s="145">
        <v>10</v>
      </c>
      <c r="C14" s="144">
        <v>17</v>
      </c>
      <c r="D14" s="110">
        <f t="shared" si="0"/>
        <v>32</v>
      </c>
      <c r="E14" s="119">
        <v>30</v>
      </c>
      <c r="F14" s="110">
        <f t="shared" si="4"/>
        <v>19</v>
      </c>
      <c r="G14" s="141">
        <v>25</v>
      </c>
      <c r="H14" s="112">
        <f t="shared" si="5"/>
        <v>24</v>
      </c>
      <c r="I14" s="141">
        <v>41</v>
      </c>
      <c r="J14" s="112">
        <f t="shared" si="6"/>
        <v>8</v>
      </c>
      <c r="K14" s="143">
        <v>15</v>
      </c>
      <c r="L14" s="114">
        <f t="shared" si="7"/>
        <v>34</v>
      </c>
      <c r="M14" s="143">
        <v>31</v>
      </c>
      <c r="N14" s="114">
        <f t="shared" si="8"/>
        <v>18</v>
      </c>
      <c r="O14" s="168"/>
      <c r="P14" s="116">
        <f t="shared" si="9"/>
        <v>0</v>
      </c>
      <c r="Q14" s="168"/>
      <c r="R14" s="116">
        <f t="shared" si="10"/>
        <v>0</v>
      </c>
      <c r="S14" s="142">
        <v>15</v>
      </c>
      <c r="T14" s="118">
        <f t="shared" si="11"/>
        <v>34</v>
      </c>
      <c r="U14" s="142">
        <v>21</v>
      </c>
      <c r="V14" s="118">
        <f t="shared" si="12"/>
        <v>28</v>
      </c>
      <c r="W14" s="119">
        <v>12</v>
      </c>
      <c r="X14" s="110">
        <f t="shared" si="13"/>
        <v>37</v>
      </c>
      <c r="Y14" s="119">
        <v>19</v>
      </c>
      <c r="Z14" s="110">
        <f t="shared" si="14"/>
        <v>30</v>
      </c>
      <c r="AA14" s="147"/>
      <c r="AB14" s="112">
        <f t="shared" si="15"/>
        <v>0</v>
      </c>
      <c r="AC14" s="147"/>
      <c r="AD14" s="112">
        <f t="shared" si="16"/>
        <v>0</v>
      </c>
      <c r="AE14" s="148">
        <v>37</v>
      </c>
      <c r="AF14" s="114">
        <f t="shared" si="17"/>
        <v>12</v>
      </c>
      <c r="AG14" s="148">
        <v>38</v>
      </c>
      <c r="AH14" s="114">
        <f t="shared" si="18"/>
        <v>11</v>
      </c>
      <c r="AI14" s="150"/>
      <c r="AJ14" s="116">
        <f t="shared" si="19"/>
        <v>0</v>
      </c>
      <c r="AK14" s="150"/>
      <c r="AL14" s="116">
        <f t="shared" si="20"/>
        <v>0</v>
      </c>
      <c r="AM14" s="51">
        <f t="shared" si="1"/>
        <v>287</v>
      </c>
      <c r="AN14" s="139">
        <f t="shared" si="2"/>
        <v>287</v>
      </c>
      <c r="AO14" s="140">
        <f t="shared" si="3"/>
        <v>27</v>
      </c>
      <c r="AP14" s="145">
        <v>10</v>
      </c>
    </row>
    <row r="15" spans="1:42" ht="21" customHeight="1" x14ac:dyDescent="0.25">
      <c r="A15" s="45">
        <v>5</v>
      </c>
      <c r="B15" s="145">
        <v>11</v>
      </c>
      <c r="C15" s="144">
        <v>24</v>
      </c>
      <c r="D15" s="110">
        <f t="shared" si="0"/>
        <v>25</v>
      </c>
      <c r="E15" s="119">
        <v>36</v>
      </c>
      <c r="F15" s="110">
        <f t="shared" si="4"/>
        <v>13</v>
      </c>
      <c r="G15" s="141">
        <v>19</v>
      </c>
      <c r="H15" s="112">
        <f t="shared" si="5"/>
        <v>30</v>
      </c>
      <c r="I15" s="141">
        <v>11</v>
      </c>
      <c r="J15" s="112">
        <f t="shared" si="6"/>
        <v>38</v>
      </c>
      <c r="K15" s="143">
        <v>10</v>
      </c>
      <c r="L15" s="114">
        <f t="shared" si="7"/>
        <v>39</v>
      </c>
      <c r="M15" s="143">
        <v>5</v>
      </c>
      <c r="N15" s="114">
        <f t="shared" si="8"/>
        <v>44</v>
      </c>
      <c r="O15" s="168"/>
      <c r="P15" s="116">
        <f t="shared" si="9"/>
        <v>0</v>
      </c>
      <c r="Q15" s="168"/>
      <c r="R15" s="116">
        <f t="shared" si="10"/>
        <v>0</v>
      </c>
      <c r="S15" s="142"/>
      <c r="T15" s="118">
        <f t="shared" si="11"/>
        <v>0</v>
      </c>
      <c r="U15" s="142">
        <v>17</v>
      </c>
      <c r="V15" s="118">
        <f t="shared" si="12"/>
        <v>32</v>
      </c>
      <c r="W15" s="119"/>
      <c r="X15" s="110">
        <f t="shared" si="13"/>
        <v>0</v>
      </c>
      <c r="Y15" s="119">
        <v>11</v>
      </c>
      <c r="Z15" s="110">
        <f t="shared" si="14"/>
        <v>38</v>
      </c>
      <c r="AA15" s="147"/>
      <c r="AB15" s="112">
        <f t="shared" si="15"/>
        <v>0</v>
      </c>
      <c r="AC15" s="147"/>
      <c r="AD15" s="112">
        <f t="shared" si="16"/>
        <v>0</v>
      </c>
      <c r="AE15" s="148">
        <v>12</v>
      </c>
      <c r="AF15" s="114">
        <f t="shared" si="17"/>
        <v>37</v>
      </c>
      <c r="AG15" s="148">
        <v>9</v>
      </c>
      <c r="AH15" s="114">
        <f t="shared" si="18"/>
        <v>40</v>
      </c>
      <c r="AI15" s="150"/>
      <c r="AJ15" s="116">
        <f t="shared" si="19"/>
        <v>0</v>
      </c>
      <c r="AK15" s="150"/>
      <c r="AL15" s="116">
        <f t="shared" si="20"/>
        <v>0</v>
      </c>
      <c r="AM15" s="51">
        <f t="shared" si="1"/>
        <v>336</v>
      </c>
      <c r="AN15" s="139">
        <f t="shared" si="2"/>
        <v>336</v>
      </c>
      <c r="AO15" s="140">
        <f t="shared" si="3"/>
        <v>21</v>
      </c>
      <c r="AP15" s="145">
        <v>11</v>
      </c>
    </row>
    <row r="16" spans="1:42" ht="21" customHeight="1" x14ac:dyDescent="0.25">
      <c r="A16" s="45">
        <v>6</v>
      </c>
      <c r="B16" s="145">
        <v>12</v>
      </c>
      <c r="C16" s="144">
        <v>12</v>
      </c>
      <c r="D16" s="110">
        <f t="shared" si="0"/>
        <v>37</v>
      </c>
      <c r="E16" s="119">
        <v>16</v>
      </c>
      <c r="F16" s="110">
        <f t="shared" si="4"/>
        <v>33</v>
      </c>
      <c r="G16" s="141">
        <v>7</v>
      </c>
      <c r="H16" s="112">
        <f t="shared" si="5"/>
        <v>42</v>
      </c>
      <c r="I16" s="141">
        <v>6</v>
      </c>
      <c r="J16" s="112">
        <f t="shared" si="6"/>
        <v>43</v>
      </c>
      <c r="K16" s="143">
        <v>13</v>
      </c>
      <c r="L16" s="114">
        <f t="shared" si="7"/>
        <v>36</v>
      </c>
      <c r="M16" s="143">
        <v>10</v>
      </c>
      <c r="N16" s="114">
        <f t="shared" si="8"/>
        <v>39</v>
      </c>
      <c r="O16" s="168">
        <v>3</v>
      </c>
      <c r="P16" s="116">
        <f t="shared" si="9"/>
        <v>46</v>
      </c>
      <c r="Q16" s="168">
        <v>1</v>
      </c>
      <c r="R16" s="116">
        <f t="shared" si="10"/>
        <v>50</v>
      </c>
      <c r="S16" s="142">
        <v>12</v>
      </c>
      <c r="T16" s="118">
        <f t="shared" si="11"/>
        <v>37</v>
      </c>
      <c r="U16" s="142">
        <v>16</v>
      </c>
      <c r="V16" s="118">
        <f t="shared" si="12"/>
        <v>33</v>
      </c>
      <c r="W16" s="119">
        <v>4</v>
      </c>
      <c r="X16" s="110">
        <f t="shared" si="13"/>
        <v>45</v>
      </c>
      <c r="Y16" s="119">
        <v>3</v>
      </c>
      <c r="Z16" s="110">
        <f t="shared" si="14"/>
        <v>46</v>
      </c>
      <c r="AA16" s="147">
        <v>2</v>
      </c>
      <c r="AB16" s="112">
        <f t="shared" si="15"/>
        <v>48</v>
      </c>
      <c r="AC16" s="147"/>
      <c r="AD16" s="112">
        <f t="shared" si="16"/>
        <v>0</v>
      </c>
      <c r="AE16" s="148">
        <v>4</v>
      </c>
      <c r="AF16" s="114">
        <f t="shared" si="17"/>
        <v>45</v>
      </c>
      <c r="AG16" s="148">
        <v>6</v>
      </c>
      <c r="AH16" s="114">
        <f t="shared" si="18"/>
        <v>43</v>
      </c>
      <c r="AI16" s="150"/>
      <c r="AJ16" s="116">
        <f t="shared" si="19"/>
        <v>0</v>
      </c>
      <c r="AK16" s="150"/>
      <c r="AL16" s="116">
        <f t="shared" si="20"/>
        <v>0</v>
      </c>
      <c r="AM16" s="51">
        <f t="shared" si="1"/>
        <v>623</v>
      </c>
      <c r="AN16" s="139">
        <f t="shared" si="2"/>
        <v>623</v>
      </c>
      <c r="AO16" s="140">
        <f t="shared" si="3"/>
        <v>2</v>
      </c>
      <c r="AP16" s="145">
        <v>12</v>
      </c>
    </row>
    <row r="17" spans="1:42" ht="21" customHeight="1" x14ac:dyDescent="0.25">
      <c r="A17" s="45">
        <v>7</v>
      </c>
      <c r="B17" s="145">
        <v>14</v>
      </c>
      <c r="C17" s="144">
        <v>37</v>
      </c>
      <c r="D17" s="110">
        <f t="shared" si="0"/>
        <v>12</v>
      </c>
      <c r="E17" s="119">
        <v>43</v>
      </c>
      <c r="F17" s="110">
        <f t="shared" si="4"/>
        <v>6</v>
      </c>
      <c r="G17" s="141">
        <v>29</v>
      </c>
      <c r="H17" s="112">
        <f t="shared" si="5"/>
        <v>20</v>
      </c>
      <c r="I17" s="141">
        <v>39</v>
      </c>
      <c r="J17" s="112">
        <f t="shared" si="6"/>
        <v>10</v>
      </c>
      <c r="K17" s="143"/>
      <c r="L17" s="114">
        <f t="shared" si="7"/>
        <v>0</v>
      </c>
      <c r="M17" s="143"/>
      <c r="N17" s="114">
        <f t="shared" si="8"/>
        <v>0</v>
      </c>
      <c r="O17" s="168"/>
      <c r="P17" s="116">
        <f t="shared" si="9"/>
        <v>0</v>
      </c>
      <c r="Q17" s="168"/>
      <c r="R17" s="116">
        <f t="shared" si="10"/>
        <v>0</v>
      </c>
      <c r="S17" s="142">
        <v>33</v>
      </c>
      <c r="T17" s="118">
        <f t="shared" si="11"/>
        <v>16</v>
      </c>
      <c r="U17" s="142">
        <v>41</v>
      </c>
      <c r="V17" s="118">
        <f t="shared" si="12"/>
        <v>8</v>
      </c>
      <c r="W17" s="119"/>
      <c r="X17" s="110">
        <f t="shared" si="13"/>
        <v>0</v>
      </c>
      <c r="Y17" s="119"/>
      <c r="Z17" s="110">
        <f t="shared" si="14"/>
        <v>0</v>
      </c>
      <c r="AA17" s="147"/>
      <c r="AB17" s="112">
        <f t="shared" si="15"/>
        <v>0</v>
      </c>
      <c r="AC17" s="147"/>
      <c r="AD17" s="112">
        <f t="shared" si="16"/>
        <v>0</v>
      </c>
      <c r="AE17" s="148">
        <v>28</v>
      </c>
      <c r="AF17" s="114">
        <f t="shared" si="17"/>
        <v>21</v>
      </c>
      <c r="AG17" s="148">
        <v>32</v>
      </c>
      <c r="AH17" s="114">
        <f t="shared" si="18"/>
        <v>17</v>
      </c>
      <c r="AI17" s="150"/>
      <c r="AJ17" s="116">
        <f t="shared" si="19"/>
        <v>0</v>
      </c>
      <c r="AK17" s="150"/>
      <c r="AL17" s="116">
        <f t="shared" si="20"/>
        <v>0</v>
      </c>
      <c r="AM17" s="51">
        <f t="shared" si="1"/>
        <v>110</v>
      </c>
      <c r="AN17" s="139">
        <f t="shared" si="2"/>
        <v>110</v>
      </c>
      <c r="AO17" s="140">
        <f t="shared" si="3"/>
        <v>44</v>
      </c>
      <c r="AP17" s="145">
        <v>14</v>
      </c>
    </row>
    <row r="18" spans="1:42" ht="21" customHeight="1" x14ac:dyDescent="0.25">
      <c r="A18" s="45">
        <v>8</v>
      </c>
      <c r="B18" s="145">
        <v>17</v>
      </c>
      <c r="C18" s="144">
        <v>5</v>
      </c>
      <c r="D18" s="110">
        <f t="shared" si="0"/>
        <v>44</v>
      </c>
      <c r="E18" s="119">
        <v>19</v>
      </c>
      <c r="F18" s="110">
        <f t="shared" si="4"/>
        <v>30</v>
      </c>
      <c r="G18" s="141">
        <v>36</v>
      </c>
      <c r="H18" s="112">
        <f t="shared" si="5"/>
        <v>13</v>
      </c>
      <c r="I18" s="141">
        <v>29</v>
      </c>
      <c r="J18" s="112">
        <f t="shared" si="6"/>
        <v>20</v>
      </c>
      <c r="K18" s="143">
        <v>23</v>
      </c>
      <c r="L18" s="114">
        <f t="shared" si="7"/>
        <v>26</v>
      </c>
      <c r="M18" s="143">
        <v>33</v>
      </c>
      <c r="N18" s="114">
        <f t="shared" si="8"/>
        <v>16</v>
      </c>
      <c r="O18" s="168"/>
      <c r="P18" s="116">
        <f t="shared" si="9"/>
        <v>0</v>
      </c>
      <c r="Q18" s="168"/>
      <c r="R18" s="116">
        <f t="shared" si="10"/>
        <v>0</v>
      </c>
      <c r="S18" s="142">
        <v>28</v>
      </c>
      <c r="T18" s="118">
        <f t="shared" si="11"/>
        <v>21</v>
      </c>
      <c r="U18" s="142">
        <v>4</v>
      </c>
      <c r="V18" s="118">
        <f t="shared" si="12"/>
        <v>45</v>
      </c>
      <c r="W18" s="119">
        <v>19</v>
      </c>
      <c r="X18" s="110">
        <f t="shared" si="13"/>
        <v>30</v>
      </c>
      <c r="Y18" s="119">
        <v>29</v>
      </c>
      <c r="Z18" s="110">
        <f t="shared" si="14"/>
        <v>20</v>
      </c>
      <c r="AA18" s="147"/>
      <c r="AB18" s="112">
        <f t="shared" si="15"/>
        <v>0</v>
      </c>
      <c r="AC18" s="147"/>
      <c r="AD18" s="112">
        <f t="shared" si="16"/>
        <v>0</v>
      </c>
      <c r="AE18" s="148">
        <v>16</v>
      </c>
      <c r="AF18" s="114">
        <f t="shared" si="17"/>
        <v>33</v>
      </c>
      <c r="AG18" s="148">
        <v>17</v>
      </c>
      <c r="AH18" s="114">
        <f t="shared" si="18"/>
        <v>32</v>
      </c>
      <c r="AI18" s="150"/>
      <c r="AJ18" s="116">
        <f t="shared" si="19"/>
        <v>0</v>
      </c>
      <c r="AK18" s="150"/>
      <c r="AL18" s="116">
        <f t="shared" si="20"/>
        <v>0</v>
      </c>
      <c r="AM18" s="51">
        <f t="shared" si="1"/>
        <v>330</v>
      </c>
      <c r="AN18" s="139">
        <f t="shared" si="2"/>
        <v>330</v>
      </c>
      <c r="AO18" s="140">
        <f t="shared" si="3"/>
        <v>23</v>
      </c>
      <c r="AP18" s="145">
        <v>17</v>
      </c>
    </row>
    <row r="19" spans="1:42" ht="21" customHeight="1" x14ac:dyDescent="0.25">
      <c r="A19" s="45">
        <v>9</v>
      </c>
      <c r="B19" s="145">
        <v>18</v>
      </c>
      <c r="C19" s="144">
        <v>2</v>
      </c>
      <c r="D19" s="110">
        <f t="shared" si="0"/>
        <v>48</v>
      </c>
      <c r="E19" s="119">
        <v>12</v>
      </c>
      <c r="F19" s="110">
        <f t="shared" si="4"/>
        <v>37</v>
      </c>
      <c r="G19" s="141"/>
      <c r="H19" s="112">
        <f t="shared" si="5"/>
        <v>0</v>
      </c>
      <c r="I19" s="141"/>
      <c r="J19" s="112">
        <f t="shared" si="6"/>
        <v>0</v>
      </c>
      <c r="K19" s="143"/>
      <c r="L19" s="114">
        <f t="shared" si="7"/>
        <v>0</v>
      </c>
      <c r="M19" s="143"/>
      <c r="N19" s="114">
        <f t="shared" si="8"/>
        <v>0</v>
      </c>
      <c r="O19" s="168"/>
      <c r="P19" s="116">
        <f t="shared" si="9"/>
        <v>0</v>
      </c>
      <c r="Q19" s="168"/>
      <c r="R19" s="116">
        <f t="shared" si="10"/>
        <v>0</v>
      </c>
      <c r="S19" s="142"/>
      <c r="T19" s="118">
        <f t="shared" si="11"/>
        <v>0</v>
      </c>
      <c r="U19" s="142"/>
      <c r="V19" s="118">
        <f t="shared" si="12"/>
        <v>0</v>
      </c>
      <c r="W19" s="119"/>
      <c r="X19" s="110">
        <f t="shared" si="13"/>
        <v>0</v>
      </c>
      <c r="Y19" s="119"/>
      <c r="Z19" s="110">
        <f t="shared" si="14"/>
        <v>0</v>
      </c>
      <c r="AA19" s="147"/>
      <c r="AB19" s="112">
        <f t="shared" si="15"/>
        <v>0</v>
      </c>
      <c r="AC19" s="147"/>
      <c r="AD19" s="112">
        <f t="shared" si="16"/>
        <v>0</v>
      </c>
      <c r="AE19" s="148"/>
      <c r="AF19" s="114">
        <f t="shared" si="17"/>
        <v>0</v>
      </c>
      <c r="AG19" s="148"/>
      <c r="AH19" s="114">
        <f t="shared" si="18"/>
        <v>0</v>
      </c>
      <c r="AI19" s="150"/>
      <c r="AJ19" s="116">
        <f t="shared" si="19"/>
        <v>0</v>
      </c>
      <c r="AK19" s="150"/>
      <c r="AL19" s="116">
        <f t="shared" si="20"/>
        <v>0</v>
      </c>
      <c r="AM19" s="51">
        <f t="shared" si="1"/>
        <v>85</v>
      </c>
      <c r="AN19" s="139">
        <f t="shared" si="2"/>
        <v>85</v>
      </c>
      <c r="AO19" s="140">
        <f t="shared" si="3"/>
        <v>45</v>
      </c>
      <c r="AP19" s="145">
        <v>18</v>
      </c>
    </row>
    <row r="20" spans="1:42" ht="21" customHeight="1" x14ac:dyDescent="0.25">
      <c r="A20" s="45">
        <v>10</v>
      </c>
      <c r="B20" s="145">
        <v>19</v>
      </c>
      <c r="C20" s="144">
        <v>25</v>
      </c>
      <c r="D20" s="110">
        <f t="shared" si="0"/>
        <v>24</v>
      </c>
      <c r="E20" s="119">
        <v>6</v>
      </c>
      <c r="F20" s="110">
        <f t="shared" si="4"/>
        <v>43</v>
      </c>
      <c r="G20" s="141">
        <v>28</v>
      </c>
      <c r="H20" s="112">
        <f t="shared" si="5"/>
        <v>21</v>
      </c>
      <c r="I20" s="141">
        <v>17</v>
      </c>
      <c r="J20" s="112">
        <f t="shared" si="6"/>
        <v>32</v>
      </c>
      <c r="K20" s="143">
        <v>8</v>
      </c>
      <c r="L20" s="114">
        <f t="shared" si="7"/>
        <v>41</v>
      </c>
      <c r="M20" s="143">
        <v>3</v>
      </c>
      <c r="N20" s="114">
        <f t="shared" si="8"/>
        <v>46</v>
      </c>
      <c r="O20" s="168">
        <v>6</v>
      </c>
      <c r="P20" s="116">
        <f t="shared" si="9"/>
        <v>43</v>
      </c>
      <c r="Q20" s="168">
        <v>4</v>
      </c>
      <c r="R20" s="116">
        <f t="shared" si="10"/>
        <v>45</v>
      </c>
      <c r="S20" s="142">
        <v>1</v>
      </c>
      <c r="T20" s="118">
        <f t="shared" si="11"/>
        <v>50</v>
      </c>
      <c r="U20" s="142">
        <v>10</v>
      </c>
      <c r="V20" s="118">
        <f t="shared" si="12"/>
        <v>39</v>
      </c>
      <c r="W20" s="119">
        <v>3</v>
      </c>
      <c r="X20" s="110">
        <f t="shared" si="13"/>
        <v>46</v>
      </c>
      <c r="Y20" s="119">
        <v>8</v>
      </c>
      <c r="Z20" s="110">
        <f t="shared" si="14"/>
        <v>41</v>
      </c>
      <c r="AA20" s="147"/>
      <c r="AB20" s="112">
        <f t="shared" si="15"/>
        <v>0</v>
      </c>
      <c r="AC20" s="147"/>
      <c r="AD20" s="112">
        <f t="shared" si="16"/>
        <v>0</v>
      </c>
      <c r="AE20" s="148">
        <v>5</v>
      </c>
      <c r="AF20" s="114">
        <f t="shared" si="17"/>
        <v>44</v>
      </c>
      <c r="AG20" s="148">
        <v>4</v>
      </c>
      <c r="AH20" s="114">
        <f t="shared" si="18"/>
        <v>45</v>
      </c>
      <c r="AI20" s="150"/>
      <c r="AJ20" s="116">
        <f t="shared" si="19"/>
        <v>0</v>
      </c>
      <c r="AK20" s="150"/>
      <c r="AL20" s="116">
        <f t="shared" si="20"/>
        <v>0</v>
      </c>
      <c r="AM20" s="51">
        <f t="shared" si="1"/>
        <v>560</v>
      </c>
      <c r="AN20" s="139">
        <f t="shared" si="2"/>
        <v>560</v>
      </c>
      <c r="AO20" s="140">
        <f t="shared" si="3"/>
        <v>6</v>
      </c>
      <c r="AP20" s="145">
        <v>19</v>
      </c>
    </row>
    <row r="21" spans="1:42" ht="21" customHeight="1" x14ac:dyDescent="0.25">
      <c r="A21" s="45">
        <v>11</v>
      </c>
      <c r="B21" s="145">
        <v>20</v>
      </c>
      <c r="C21" s="144">
        <v>36</v>
      </c>
      <c r="D21" s="110">
        <f t="shared" si="0"/>
        <v>13</v>
      </c>
      <c r="E21" s="119">
        <v>3</v>
      </c>
      <c r="F21" s="110">
        <f t="shared" si="4"/>
        <v>46</v>
      </c>
      <c r="G21" s="141">
        <v>38</v>
      </c>
      <c r="H21" s="112">
        <f t="shared" si="5"/>
        <v>11</v>
      </c>
      <c r="I21" s="141">
        <v>16</v>
      </c>
      <c r="J21" s="112">
        <f t="shared" si="6"/>
        <v>33</v>
      </c>
      <c r="K21" s="143"/>
      <c r="L21" s="114">
        <f t="shared" si="7"/>
        <v>0</v>
      </c>
      <c r="M21" s="143"/>
      <c r="N21" s="114">
        <f t="shared" si="8"/>
        <v>0</v>
      </c>
      <c r="O21" s="168"/>
      <c r="P21" s="116">
        <f t="shared" si="9"/>
        <v>0</v>
      </c>
      <c r="Q21" s="168"/>
      <c r="R21" s="116">
        <f t="shared" si="10"/>
        <v>0</v>
      </c>
      <c r="S21" s="142">
        <v>34</v>
      </c>
      <c r="T21" s="118">
        <f t="shared" si="11"/>
        <v>15</v>
      </c>
      <c r="U21" s="142">
        <v>39</v>
      </c>
      <c r="V21" s="118">
        <f t="shared" si="12"/>
        <v>10</v>
      </c>
      <c r="W21" s="119">
        <v>25</v>
      </c>
      <c r="X21" s="110">
        <f t="shared" si="13"/>
        <v>24</v>
      </c>
      <c r="Y21" s="119">
        <v>27</v>
      </c>
      <c r="Z21" s="110">
        <f t="shared" si="14"/>
        <v>22</v>
      </c>
      <c r="AA21" s="147">
        <v>7</v>
      </c>
      <c r="AB21" s="112">
        <f t="shared" si="15"/>
        <v>42</v>
      </c>
      <c r="AC21" s="147">
        <v>8</v>
      </c>
      <c r="AD21" s="112">
        <f t="shared" si="16"/>
        <v>41</v>
      </c>
      <c r="AE21" s="148">
        <v>34</v>
      </c>
      <c r="AF21" s="114">
        <f t="shared" si="17"/>
        <v>15</v>
      </c>
      <c r="AG21" s="148">
        <v>24</v>
      </c>
      <c r="AH21" s="114">
        <f t="shared" si="18"/>
        <v>25</v>
      </c>
      <c r="AI21" s="150"/>
      <c r="AJ21" s="116">
        <f t="shared" si="19"/>
        <v>0</v>
      </c>
      <c r="AK21" s="150"/>
      <c r="AL21" s="116">
        <f t="shared" si="20"/>
        <v>0</v>
      </c>
      <c r="AM21" s="51">
        <f t="shared" si="1"/>
        <v>297</v>
      </c>
      <c r="AN21" s="139">
        <f t="shared" si="2"/>
        <v>297</v>
      </c>
      <c r="AO21" s="140">
        <f t="shared" si="3"/>
        <v>26</v>
      </c>
      <c r="AP21" s="145">
        <v>20</v>
      </c>
    </row>
    <row r="22" spans="1:42" ht="21" customHeight="1" x14ac:dyDescent="0.25">
      <c r="A22" s="45">
        <v>12</v>
      </c>
      <c r="B22" s="145">
        <v>22</v>
      </c>
      <c r="C22" s="144">
        <v>15</v>
      </c>
      <c r="D22" s="110">
        <f t="shared" si="0"/>
        <v>34</v>
      </c>
      <c r="E22" s="119">
        <v>9</v>
      </c>
      <c r="F22" s="110">
        <f t="shared" si="4"/>
        <v>40</v>
      </c>
      <c r="G22" s="141">
        <v>4</v>
      </c>
      <c r="H22" s="112">
        <f t="shared" si="5"/>
        <v>45</v>
      </c>
      <c r="I22" s="141">
        <v>8</v>
      </c>
      <c r="J22" s="112">
        <f t="shared" si="6"/>
        <v>41</v>
      </c>
      <c r="K22" s="143">
        <v>20</v>
      </c>
      <c r="L22" s="114">
        <f t="shared" si="7"/>
        <v>29</v>
      </c>
      <c r="M22" s="143">
        <v>20</v>
      </c>
      <c r="N22" s="114">
        <f t="shared" si="8"/>
        <v>29</v>
      </c>
      <c r="O22" s="168">
        <v>17</v>
      </c>
      <c r="P22" s="116">
        <f t="shared" si="9"/>
        <v>32</v>
      </c>
      <c r="Q22" s="168">
        <v>14</v>
      </c>
      <c r="R22" s="116">
        <f t="shared" si="10"/>
        <v>35</v>
      </c>
      <c r="S22" s="142">
        <v>11</v>
      </c>
      <c r="T22" s="118">
        <f t="shared" si="11"/>
        <v>38</v>
      </c>
      <c r="U22" s="142">
        <v>13</v>
      </c>
      <c r="V22" s="118">
        <f t="shared" si="12"/>
        <v>36</v>
      </c>
      <c r="W22" s="119">
        <v>1</v>
      </c>
      <c r="X22" s="110">
        <f t="shared" si="13"/>
        <v>50</v>
      </c>
      <c r="Y22" s="119">
        <v>7</v>
      </c>
      <c r="Z22" s="110">
        <f t="shared" si="14"/>
        <v>42</v>
      </c>
      <c r="AA22" s="147"/>
      <c r="AB22" s="112">
        <f t="shared" si="15"/>
        <v>0</v>
      </c>
      <c r="AC22" s="147"/>
      <c r="AD22" s="112">
        <f t="shared" si="16"/>
        <v>0</v>
      </c>
      <c r="AE22" s="148">
        <v>26</v>
      </c>
      <c r="AF22" s="114">
        <f t="shared" si="17"/>
        <v>23</v>
      </c>
      <c r="AG22" s="148">
        <v>23</v>
      </c>
      <c r="AH22" s="114">
        <f t="shared" si="18"/>
        <v>26</v>
      </c>
      <c r="AI22" s="150"/>
      <c r="AJ22" s="116">
        <f t="shared" si="19"/>
        <v>0</v>
      </c>
      <c r="AK22" s="150"/>
      <c r="AL22" s="116">
        <f t="shared" si="20"/>
        <v>0</v>
      </c>
      <c r="AM22" s="51">
        <f t="shared" si="1"/>
        <v>500</v>
      </c>
      <c r="AN22" s="139">
        <f t="shared" si="2"/>
        <v>500</v>
      </c>
      <c r="AO22" s="140">
        <f t="shared" si="3"/>
        <v>9</v>
      </c>
      <c r="AP22" s="145">
        <v>22</v>
      </c>
    </row>
    <row r="23" spans="1:42" ht="21" customHeight="1" x14ac:dyDescent="0.25">
      <c r="A23" s="45">
        <v>13</v>
      </c>
      <c r="B23" s="145">
        <v>23</v>
      </c>
      <c r="C23" s="144">
        <v>27</v>
      </c>
      <c r="D23" s="110">
        <f t="shared" si="0"/>
        <v>22</v>
      </c>
      <c r="E23" s="119">
        <v>12</v>
      </c>
      <c r="F23" s="110">
        <f t="shared" si="4"/>
        <v>37</v>
      </c>
      <c r="G23" s="141">
        <v>6</v>
      </c>
      <c r="H23" s="112">
        <f t="shared" si="5"/>
        <v>43</v>
      </c>
      <c r="I23" s="141">
        <v>7</v>
      </c>
      <c r="J23" s="112">
        <f t="shared" si="6"/>
        <v>42</v>
      </c>
      <c r="K23" s="143">
        <v>6</v>
      </c>
      <c r="L23" s="114">
        <f t="shared" si="7"/>
        <v>43</v>
      </c>
      <c r="M23" s="143">
        <v>8</v>
      </c>
      <c r="N23" s="114">
        <f t="shared" si="8"/>
        <v>41</v>
      </c>
      <c r="O23" s="168"/>
      <c r="P23" s="116">
        <f t="shared" si="9"/>
        <v>0</v>
      </c>
      <c r="Q23" s="168"/>
      <c r="R23" s="116">
        <f t="shared" si="10"/>
        <v>0</v>
      </c>
      <c r="S23" s="142"/>
      <c r="T23" s="118">
        <f t="shared" si="11"/>
        <v>0</v>
      </c>
      <c r="U23" s="142">
        <v>9</v>
      </c>
      <c r="V23" s="118">
        <f t="shared" si="12"/>
        <v>40</v>
      </c>
      <c r="W23" s="119">
        <v>10</v>
      </c>
      <c r="X23" s="110">
        <f t="shared" si="13"/>
        <v>39</v>
      </c>
      <c r="Y23" s="119">
        <v>2</v>
      </c>
      <c r="Z23" s="110">
        <f t="shared" si="14"/>
        <v>48</v>
      </c>
      <c r="AA23" s="147">
        <v>4</v>
      </c>
      <c r="AB23" s="112">
        <f t="shared" si="15"/>
        <v>45</v>
      </c>
      <c r="AC23" s="147">
        <v>2</v>
      </c>
      <c r="AD23" s="112">
        <f t="shared" si="16"/>
        <v>48</v>
      </c>
      <c r="AE23" s="148">
        <v>25</v>
      </c>
      <c r="AF23" s="114">
        <f t="shared" si="17"/>
        <v>24</v>
      </c>
      <c r="AG23" s="148">
        <v>18</v>
      </c>
      <c r="AH23" s="114">
        <f t="shared" si="18"/>
        <v>31</v>
      </c>
      <c r="AI23" s="150"/>
      <c r="AJ23" s="116">
        <f t="shared" si="19"/>
        <v>0</v>
      </c>
      <c r="AK23" s="150"/>
      <c r="AL23" s="116">
        <f t="shared" si="20"/>
        <v>0</v>
      </c>
      <c r="AM23" s="51">
        <f t="shared" si="1"/>
        <v>503</v>
      </c>
      <c r="AN23" s="139">
        <f t="shared" si="2"/>
        <v>503</v>
      </c>
      <c r="AO23" s="140">
        <f t="shared" si="3"/>
        <v>8</v>
      </c>
      <c r="AP23" s="145">
        <v>23</v>
      </c>
    </row>
    <row r="24" spans="1:42" ht="21" customHeight="1" x14ac:dyDescent="0.25">
      <c r="A24" s="45">
        <v>14</v>
      </c>
      <c r="B24" s="145">
        <v>24</v>
      </c>
      <c r="C24" s="144">
        <v>3</v>
      </c>
      <c r="D24" s="110">
        <f t="shared" si="0"/>
        <v>46</v>
      </c>
      <c r="E24" s="169">
        <v>35</v>
      </c>
      <c r="F24" s="110">
        <f t="shared" si="4"/>
        <v>14</v>
      </c>
      <c r="G24" s="141">
        <v>43</v>
      </c>
      <c r="H24" s="112">
        <f t="shared" si="5"/>
        <v>6</v>
      </c>
      <c r="I24" s="141">
        <v>21</v>
      </c>
      <c r="J24" s="112">
        <f t="shared" si="6"/>
        <v>28</v>
      </c>
      <c r="K24" s="143"/>
      <c r="L24" s="114">
        <f t="shared" si="7"/>
        <v>0</v>
      </c>
      <c r="M24" s="143">
        <v>26</v>
      </c>
      <c r="N24" s="114">
        <f t="shared" si="8"/>
        <v>23</v>
      </c>
      <c r="O24" s="168"/>
      <c r="P24" s="116">
        <f t="shared" si="9"/>
        <v>0</v>
      </c>
      <c r="Q24" s="168"/>
      <c r="R24" s="116">
        <f t="shared" si="10"/>
        <v>0</v>
      </c>
      <c r="S24" s="142">
        <v>20</v>
      </c>
      <c r="T24" s="118">
        <f t="shared" si="11"/>
        <v>29</v>
      </c>
      <c r="U24" s="142">
        <v>38</v>
      </c>
      <c r="V24" s="118">
        <f t="shared" si="12"/>
        <v>11</v>
      </c>
      <c r="W24" s="119"/>
      <c r="X24" s="110">
        <f t="shared" si="13"/>
        <v>0</v>
      </c>
      <c r="Y24" s="119">
        <v>1</v>
      </c>
      <c r="Z24" s="110">
        <f t="shared" si="14"/>
        <v>50</v>
      </c>
      <c r="AA24" s="147"/>
      <c r="AB24" s="112">
        <f t="shared" si="15"/>
        <v>0</v>
      </c>
      <c r="AC24" s="147"/>
      <c r="AD24" s="112">
        <f t="shared" si="16"/>
        <v>0</v>
      </c>
      <c r="AE24" s="148">
        <v>18</v>
      </c>
      <c r="AF24" s="114">
        <f t="shared" si="17"/>
        <v>31</v>
      </c>
      <c r="AG24" s="148">
        <v>22</v>
      </c>
      <c r="AH24" s="114">
        <f t="shared" si="18"/>
        <v>27</v>
      </c>
      <c r="AI24" s="150"/>
      <c r="AJ24" s="116">
        <f t="shared" si="19"/>
        <v>0</v>
      </c>
      <c r="AK24" s="150"/>
      <c r="AL24" s="116">
        <f t="shared" si="20"/>
        <v>0</v>
      </c>
      <c r="AM24" s="51">
        <f t="shared" si="1"/>
        <v>265</v>
      </c>
      <c r="AN24" s="139">
        <f t="shared" si="2"/>
        <v>265</v>
      </c>
      <c r="AO24" s="140">
        <f t="shared" si="3"/>
        <v>29</v>
      </c>
      <c r="AP24" s="145">
        <v>24</v>
      </c>
    </row>
    <row r="25" spans="1:42" ht="21" customHeight="1" x14ac:dyDescent="0.25">
      <c r="A25" s="45">
        <v>15</v>
      </c>
      <c r="B25" s="145">
        <v>26</v>
      </c>
      <c r="C25" s="144">
        <v>38</v>
      </c>
      <c r="D25" s="110">
        <f t="shared" si="0"/>
        <v>11</v>
      </c>
      <c r="E25" s="119">
        <v>30</v>
      </c>
      <c r="F25" s="110">
        <f t="shared" si="4"/>
        <v>19</v>
      </c>
      <c r="G25" s="141">
        <v>35</v>
      </c>
      <c r="H25" s="112">
        <f t="shared" si="5"/>
        <v>14</v>
      </c>
      <c r="I25" s="141">
        <v>10</v>
      </c>
      <c r="J25" s="112">
        <f t="shared" si="6"/>
        <v>39</v>
      </c>
      <c r="K25" s="143"/>
      <c r="L25" s="114">
        <f t="shared" si="7"/>
        <v>0</v>
      </c>
      <c r="M25" s="143">
        <v>32</v>
      </c>
      <c r="N25" s="114">
        <f t="shared" si="8"/>
        <v>17</v>
      </c>
      <c r="O25" s="168">
        <v>19</v>
      </c>
      <c r="P25" s="116">
        <f t="shared" si="9"/>
        <v>30</v>
      </c>
      <c r="Q25" s="168">
        <v>17</v>
      </c>
      <c r="R25" s="116">
        <f t="shared" si="10"/>
        <v>32</v>
      </c>
      <c r="S25" s="142">
        <v>30</v>
      </c>
      <c r="T25" s="118">
        <f t="shared" si="11"/>
        <v>19</v>
      </c>
      <c r="U25" s="142">
        <v>33</v>
      </c>
      <c r="V25" s="118">
        <f t="shared" si="12"/>
        <v>16</v>
      </c>
      <c r="W25" s="119">
        <v>15</v>
      </c>
      <c r="X25" s="110">
        <f t="shared" si="13"/>
        <v>34</v>
      </c>
      <c r="Y25" s="119">
        <v>26</v>
      </c>
      <c r="Z25" s="110">
        <f t="shared" si="14"/>
        <v>23</v>
      </c>
      <c r="AA25" s="147"/>
      <c r="AB25" s="112">
        <f t="shared" si="15"/>
        <v>0</v>
      </c>
      <c r="AC25" s="147"/>
      <c r="AD25" s="112">
        <f t="shared" si="16"/>
        <v>0</v>
      </c>
      <c r="AE25" s="148">
        <v>38</v>
      </c>
      <c r="AF25" s="114">
        <f t="shared" si="17"/>
        <v>11</v>
      </c>
      <c r="AG25" s="148">
        <v>10</v>
      </c>
      <c r="AH25" s="114">
        <f t="shared" si="18"/>
        <v>39</v>
      </c>
      <c r="AI25" s="150"/>
      <c r="AJ25" s="116">
        <f t="shared" si="19"/>
        <v>0</v>
      </c>
      <c r="AK25" s="150"/>
      <c r="AL25" s="116">
        <f t="shared" si="20"/>
        <v>0</v>
      </c>
      <c r="AM25" s="51">
        <f t="shared" si="1"/>
        <v>304</v>
      </c>
      <c r="AN25" s="139">
        <f t="shared" si="2"/>
        <v>304</v>
      </c>
      <c r="AO25" s="140">
        <f t="shared" si="3"/>
        <v>24</v>
      </c>
      <c r="AP25" s="145">
        <v>26</v>
      </c>
    </row>
    <row r="26" spans="1:42" ht="21" customHeight="1" x14ac:dyDescent="0.25">
      <c r="A26" s="45">
        <v>16</v>
      </c>
      <c r="B26" s="145">
        <v>27</v>
      </c>
      <c r="C26" s="144">
        <v>10</v>
      </c>
      <c r="D26" s="110">
        <f t="shared" si="0"/>
        <v>39</v>
      </c>
      <c r="E26" s="119">
        <v>4</v>
      </c>
      <c r="F26" s="110">
        <f t="shared" si="4"/>
        <v>45</v>
      </c>
      <c r="G26" s="141">
        <v>8</v>
      </c>
      <c r="H26" s="112">
        <f t="shared" si="5"/>
        <v>41</v>
      </c>
      <c r="I26" s="141">
        <v>2</v>
      </c>
      <c r="J26" s="112">
        <f t="shared" si="6"/>
        <v>48</v>
      </c>
      <c r="K26" s="143">
        <v>9</v>
      </c>
      <c r="L26" s="114">
        <f t="shared" si="7"/>
        <v>40</v>
      </c>
      <c r="M26" s="143">
        <v>8</v>
      </c>
      <c r="N26" s="114">
        <f t="shared" si="8"/>
        <v>41</v>
      </c>
      <c r="O26" s="168">
        <v>10</v>
      </c>
      <c r="P26" s="116">
        <f t="shared" si="9"/>
        <v>39</v>
      </c>
      <c r="Q26" s="168">
        <v>10</v>
      </c>
      <c r="R26" s="116">
        <f t="shared" si="10"/>
        <v>39</v>
      </c>
      <c r="S26" s="142">
        <v>16</v>
      </c>
      <c r="T26" s="118">
        <f t="shared" si="11"/>
        <v>33</v>
      </c>
      <c r="U26" s="142">
        <v>35</v>
      </c>
      <c r="V26" s="118">
        <f t="shared" si="12"/>
        <v>14</v>
      </c>
      <c r="W26" s="119">
        <v>7</v>
      </c>
      <c r="X26" s="110">
        <f t="shared" si="13"/>
        <v>42</v>
      </c>
      <c r="Y26" s="119">
        <v>12</v>
      </c>
      <c r="Z26" s="110">
        <f t="shared" si="14"/>
        <v>37</v>
      </c>
      <c r="AA26" s="147"/>
      <c r="AB26" s="112">
        <f t="shared" si="15"/>
        <v>0</v>
      </c>
      <c r="AC26" s="147"/>
      <c r="AD26" s="112">
        <f t="shared" si="16"/>
        <v>0</v>
      </c>
      <c r="AE26" s="148">
        <v>11</v>
      </c>
      <c r="AF26" s="114">
        <f t="shared" si="17"/>
        <v>38</v>
      </c>
      <c r="AG26" s="148">
        <v>5</v>
      </c>
      <c r="AH26" s="114">
        <f t="shared" si="18"/>
        <v>44</v>
      </c>
      <c r="AI26" s="150"/>
      <c r="AJ26" s="116">
        <f t="shared" si="19"/>
        <v>0</v>
      </c>
      <c r="AK26" s="150"/>
      <c r="AL26" s="116">
        <f t="shared" si="20"/>
        <v>0</v>
      </c>
      <c r="AM26" s="51">
        <f t="shared" si="1"/>
        <v>540</v>
      </c>
      <c r="AN26" s="139">
        <f t="shared" si="2"/>
        <v>540</v>
      </c>
      <c r="AO26" s="140">
        <f t="shared" si="3"/>
        <v>7</v>
      </c>
      <c r="AP26" s="145">
        <v>27</v>
      </c>
    </row>
    <row r="27" spans="1:42" ht="21" customHeight="1" x14ac:dyDescent="0.25">
      <c r="A27" s="45">
        <v>17</v>
      </c>
      <c r="B27" s="145">
        <v>28</v>
      </c>
      <c r="C27" s="144">
        <v>41</v>
      </c>
      <c r="D27" s="110">
        <f t="shared" si="0"/>
        <v>8</v>
      </c>
      <c r="E27" s="119">
        <v>23</v>
      </c>
      <c r="F27" s="110">
        <f t="shared" si="4"/>
        <v>26</v>
      </c>
      <c r="G27" s="141">
        <v>20</v>
      </c>
      <c r="H27" s="112">
        <f t="shared" si="5"/>
        <v>29</v>
      </c>
      <c r="I27" s="141">
        <v>34</v>
      </c>
      <c r="J27" s="112">
        <f t="shared" si="6"/>
        <v>15</v>
      </c>
      <c r="K27" s="143"/>
      <c r="L27" s="114">
        <f t="shared" si="7"/>
        <v>0</v>
      </c>
      <c r="M27" s="143"/>
      <c r="N27" s="114">
        <f t="shared" si="8"/>
        <v>0</v>
      </c>
      <c r="O27" s="168"/>
      <c r="P27" s="116">
        <f t="shared" si="9"/>
        <v>0</v>
      </c>
      <c r="Q27" s="168"/>
      <c r="R27" s="116">
        <f t="shared" si="10"/>
        <v>0</v>
      </c>
      <c r="S27" s="142"/>
      <c r="T27" s="118">
        <f t="shared" si="11"/>
        <v>0</v>
      </c>
      <c r="U27" s="142"/>
      <c r="V27" s="118">
        <f t="shared" si="12"/>
        <v>0</v>
      </c>
      <c r="W27" s="119"/>
      <c r="X27" s="110">
        <f t="shared" si="13"/>
        <v>0</v>
      </c>
      <c r="Y27" s="119"/>
      <c r="Z27" s="110">
        <f t="shared" si="14"/>
        <v>0</v>
      </c>
      <c r="AA27" s="147"/>
      <c r="AB27" s="112">
        <f t="shared" si="15"/>
        <v>0</v>
      </c>
      <c r="AC27" s="147"/>
      <c r="AD27" s="112">
        <f t="shared" si="16"/>
        <v>0</v>
      </c>
      <c r="AE27" s="148">
        <v>14</v>
      </c>
      <c r="AF27" s="114">
        <f t="shared" si="17"/>
        <v>35</v>
      </c>
      <c r="AG27" s="148">
        <v>20</v>
      </c>
      <c r="AH27" s="114">
        <f t="shared" si="18"/>
        <v>29</v>
      </c>
      <c r="AI27" s="150"/>
      <c r="AJ27" s="116">
        <f t="shared" si="19"/>
        <v>0</v>
      </c>
      <c r="AK27" s="150"/>
      <c r="AL27" s="116">
        <f t="shared" si="20"/>
        <v>0</v>
      </c>
      <c r="AM27" s="51">
        <f t="shared" si="1"/>
        <v>142</v>
      </c>
      <c r="AN27" s="139">
        <f t="shared" si="2"/>
        <v>142</v>
      </c>
      <c r="AO27" s="140">
        <f t="shared" si="3"/>
        <v>39</v>
      </c>
      <c r="AP27" s="145">
        <v>28</v>
      </c>
    </row>
    <row r="28" spans="1:42" ht="21" customHeight="1" x14ac:dyDescent="0.25">
      <c r="A28" s="45">
        <v>18</v>
      </c>
      <c r="B28" s="145">
        <v>29</v>
      </c>
      <c r="C28" s="144">
        <v>46</v>
      </c>
      <c r="D28" s="110">
        <f t="shared" si="0"/>
        <v>3</v>
      </c>
      <c r="E28" s="119">
        <v>46</v>
      </c>
      <c r="F28" s="110">
        <f t="shared" si="4"/>
        <v>3</v>
      </c>
      <c r="G28" s="141">
        <v>23</v>
      </c>
      <c r="H28" s="112">
        <f t="shared" si="5"/>
        <v>26</v>
      </c>
      <c r="I28" s="141">
        <v>24</v>
      </c>
      <c r="J28" s="112">
        <f t="shared" si="6"/>
        <v>25</v>
      </c>
      <c r="K28" s="143">
        <v>24</v>
      </c>
      <c r="L28" s="114">
        <f t="shared" si="7"/>
        <v>25</v>
      </c>
      <c r="M28" s="143">
        <v>30</v>
      </c>
      <c r="N28" s="114">
        <f t="shared" si="8"/>
        <v>19</v>
      </c>
      <c r="O28" s="168">
        <v>12</v>
      </c>
      <c r="P28" s="116">
        <f t="shared" si="9"/>
        <v>37</v>
      </c>
      <c r="Q28" s="168"/>
      <c r="R28" s="116">
        <f t="shared" si="10"/>
        <v>0</v>
      </c>
      <c r="S28" s="142"/>
      <c r="T28" s="118">
        <f t="shared" si="11"/>
        <v>0</v>
      </c>
      <c r="U28" s="142">
        <v>8</v>
      </c>
      <c r="V28" s="118">
        <f t="shared" si="12"/>
        <v>41</v>
      </c>
      <c r="W28" s="119">
        <v>23</v>
      </c>
      <c r="X28" s="110">
        <f t="shared" si="13"/>
        <v>26</v>
      </c>
      <c r="Y28" s="119">
        <v>34</v>
      </c>
      <c r="Z28" s="110">
        <f t="shared" si="14"/>
        <v>15</v>
      </c>
      <c r="AA28" s="147"/>
      <c r="AB28" s="112">
        <f t="shared" si="15"/>
        <v>0</v>
      </c>
      <c r="AC28" s="147"/>
      <c r="AD28" s="112">
        <f t="shared" si="16"/>
        <v>0</v>
      </c>
      <c r="AE28" s="148">
        <v>39</v>
      </c>
      <c r="AF28" s="114">
        <f t="shared" si="17"/>
        <v>10</v>
      </c>
      <c r="AG28" s="148">
        <v>39</v>
      </c>
      <c r="AH28" s="114">
        <f t="shared" si="18"/>
        <v>10</v>
      </c>
      <c r="AI28" s="150"/>
      <c r="AJ28" s="116">
        <f t="shared" si="19"/>
        <v>0</v>
      </c>
      <c r="AK28" s="150"/>
      <c r="AL28" s="116">
        <f t="shared" si="20"/>
        <v>0</v>
      </c>
      <c r="AM28" s="51">
        <f t="shared" si="1"/>
        <v>240</v>
      </c>
      <c r="AN28" s="139">
        <f t="shared" si="2"/>
        <v>240</v>
      </c>
      <c r="AO28" s="140">
        <f t="shared" si="3"/>
        <v>31</v>
      </c>
      <c r="AP28" s="145">
        <v>29</v>
      </c>
    </row>
    <row r="29" spans="1:42" ht="21" customHeight="1" x14ac:dyDescent="0.25">
      <c r="A29" s="45">
        <v>19</v>
      </c>
      <c r="B29" s="145">
        <v>30</v>
      </c>
      <c r="C29" s="144">
        <v>21</v>
      </c>
      <c r="D29" s="110">
        <f t="shared" si="0"/>
        <v>28</v>
      </c>
      <c r="E29" s="119">
        <v>9</v>
      </c>
      <c r="F29" s="110">
        <f t="shared" si="4"/>
        <v>40</v>
      </c>
      <c r="G29" s="141">
        <v>31</v>
      </c>
      <c r="H29" s="112">
        <f t="shared" si="5"/>
        <v>18</v>
      </c>
      <c r="I29" s="141">
        <v>28</v>
      </c>
      <c r="J29" s="112">
        <f t="shared" si="6"/>
        <v>21</v>
      </c>
      <c r="K29" s="143">
        <v>2</v>
      </c>
      <c r="L29" s="114">
        <f t="shared" si="7"/>
        <v>48</v>
      </c>
      <c r="M29" s="143">
        <v>6</v>
      </c>
      <c r="N29" s="114">
        <f t="shared" si="8"/>
        <v>43</v>
      </c>
      <c r="O29" s="168">
        <v>1</v>
      </c>
      <c r="P29" s="116">
        <f t="shared" si="9"/>
        <v>50</v>
      </c>
      <c r="Q29" s="168">
        <v>6</v>
      </c>
      <c r="R29" s="116">
        <f t="shared" si="10"/>
        <v>43</v>
      </c>
      <c r="S29" s="142">
        <v>2</v>
      </c>
      <c r="T29" s="118">
        <f t="shared" si="11"/>
        <v>48</v>
      </c>
      <c r="U29" s="142">
        <v>19</v>
      </c>
      <c r="V29" s="118">
        <f t="shared" si="12"/>
        <v>30</v>
      </c>
      <c r="W29" s="119">
        <v>20</v>
      </c>
      <c r="X29" s="110">
        <f t="shared" si="13"/>
        <v>29</v>
      </c>
      <c r="Y29" s="119">
        <v>6</v>
      </c>
      <c r="Z29" s="110">
        <f t="shared" si="14"/>
        <v>43</v>
      </c>
      <c r="AA29" s="147">
        <v>6</v>
      </c>
      <c r="AB29" s="112">
        <f t="shared" si="15"/>
        <v>43</v>
      </c>
      <c r="AC29" s="147">
        <v>6</v>
      </c>
      <c r="AD29" s="112">
        <f t="shared" si="16"/>
        <v>43</v>
      </c>
      <c r="AE29" s="148">
        <v>2</v>
      </c>
      <c r="AF29" s="114">
        <f t="shared" si="17"/>
        <v>48</v>
      </c>
      <c r="AG29" s="148">
        <v>25</v>
      </c>
      <c r="AH29" s="114">
        <f t="shared" si="18"/>
        <v>24</v>
      </c>
      <c r="AI29" s="150"/>
      <c r="AJ29" s="116">
        <f t="shared" si="19"/>
        <v>0</v>
      </c>
      <c r="AK29" s="150"/>
      <c r="AL29" s="116">
        <f t="shared" si="20"/>
        <v>0</v>
      </c>
      <c r="AM29" s="51">
        <f t="shared" si="1"/>
        <v>599</v>
      </c>
      <c r="AN29" s="139">
        <f t="shared" si="2"/>
        <v>599</v>
      </c>
      <c r="AO29" s="140">
        <f t="shared" si="3"/>
        <v>5</v>
      </c>
      <c r="AP29" s="145">
        <v>30</v>
      </c>
    </row>
    <row r="30" spans="1:42" ht="21" customHeight="1" x14ac:dyDescent="0.25">
      <c r="A30" s="45">
        <v>20</v>
      </c>
      <c r="B30" s="145">
        <v>31</v>
      </c>
      <c r="C30" s="144">
        <v>4</v>
      </c>
      <c r="D30" s="110">
        <f t="shared" si="0"/>
        <v>45</v>
      </c>
      <c r="E30" s="119">
        <v>14</v>
      </c>
      <c r="F30" s="110">
        <f t="shared" si="4"/>
        <v>35</v>
      </c>
      <c r="G30" s="141">
        <v>18</v>
      </c>
      <c r="H30" s="112">
        <f t="shared" si="5"/>
        <v>31</v>
      </c>
      <c r="I30" s="141">
        <v>4</v>
      </c>
      <c r="J30" s="112">
        <f t="shared" si="6"/>
        <v>45</v>
      </c>
      <c r="K30" s="143">
        <v>5</v>
      </c>
      <c r="L30" s="114">
        <f t="shared" si="7"/>
        <v>44</v>
      </c>
      <c r="M30" s="143">
        <v>2</v>
      </c>
      <c r="N30" s="114">
        <f t="shared" si="8"/>
        <v>48</v>
      </c>
      <c r="O30" s="168"/>
      <c r="P30" s="116">
        <f t="shared" si="9"/>
        <v>0</v>
      </c>
      <c r="Q30" s="168"/>
      <c r="R30" s="116">
        <f t="shared" si="10"/>
        <v>0</v>
      </c>
      <c r="S30" s="142">
        <v>13</v>
      </c>
      <c r="T30" s="118">
        <f t="shared" si="11"/>
        <v>36</v>
      </c>
      <c r="U30" s="142">
        <v>18</v>
      </c>
      <c r="V30" s="118">
        <f t="shared" si="12"/>
        <v>31</v>
      </c>
      <c r="W30" s="119">
        <v>6</v>
      </c>
      <c r="X30" s="110">
        <f t="shared" si="13"/>
        <v>43</v>
      </c>
      <c r="Y30" s="119">
        <v>15</v>
      </c>
      <c r="Z30" s="110">
        <f t="shared" si="14"/>
        <v>34</v>
      </c>
      <c r="AA30" s="147"/>
      <c r="AB30" s="112">
        <f t="shared" si="15"/>
        <v>0</v>
      </c>
      <c r="AC30" s="147"/>
      <c r="AD30" s="112">
        <f t="shared" si="16"/>
        <v>0</v>
      </c>
      <c r="AE30" s="148">
        <v>8</v>
      </c>
      <c r="AF30" s="114">
        <f t="shared" si="17"/>
        <v>41</v>
      </c>
      <c r="AG30" s="148">
        <v>2</v>
      </c>
      <c r="AH30" s="114">
        <f t="shared" si="18"/>
        <v>48</v>
      </c>
      <c r="AI30" s="150"/>
      <c r="AJ30" s="116">
        <f t="shared" si="19"/>
        <v>0</v>
      </c>
      <c r="AK30" s="150"/>
      <c r="AL30" s="116">
        <f t="shared" si="20"/>
        <v>0</v>
      </c>
      <c r="AM30" s="51">
        <f t="shared" si="1"/>
        <v>481</v>
      </c>
      <c r="AN30" s="139">
        <f t="shared" si="2"/>
        <v>481</v>
      </c>
      <c r="AO30" s="140">
        <f t="shared" si="3"/>
        <v>11</v>
      </c>
      <c r="AP30" s="145">
        <v>31</v>
      </c>
    </row>
    <row r="31" spans="1:42" ht="21" customHeight="1" x14ac:dyDescent="0.25">
      <c r="A31" s="45">
        <v>21</v>
      </c>
      <c r="B31" s="145">
        <v>32</v>
      </c>
      <c r="C31" s="144">
        <v>23</v>
      </c>
      <c r="D31" s="110">
        <f t="shared" si="0"/>
        <v>26</v>
      </c>
      <c r="E31" s="119">
        <v>17</v>
      </c>
      <c r="F31" s="110">
        <f t="shared" si="4"/>
        <v>32</v>
      </c>
      <c r="G31" s="141">
        <v>24</v>
      </c>
      <c r="H31" s="112">
        <f t="shared" si="5"/>
        <v>25</v>
      </c>
      <c r="I31" s="141">
        <v>18</v>
      </c>
      <c r="J31" s="112">
        <f t="shared" si="6"/>
        <v>31</v>
      </c>
      <c r="K31" s="143">
        <v>1</v>
      </c>
      <c r="L31" s="114">
        <f t="shared" si="7"/>
        <v>50</v>
      </c>
      <c r="M31" s="143">
        <v>12</v>
      </c>
      <c r="N31" s="114">
        <f t="shared" si="8"/>
        <v>37</v>
      </c>
      <c r="O31" s="168"/>
      <c r="P31" s="116">
        <f t="shared" si="9"/>
        <v>0</v>
      </c>
      <c r="Q31" s="168"/>
      <c r="R31" s="116">
        <f t="shared" si="10"/>
        <v>0</v>
      </c>
      <c r="S31" s="142">
        <v>3</v>
      </c>
      <c r="T31" s="118">
        <f t="shared" si="11"/>
        <v>46</v>
      </c>
      <c r="U31" s="142">
        <v>26</v>
      </c>
      <c r="V31" s="118">
        <f t="shared" si="12"/>
        <v>23</v>
      </c>
      <c r="W31" s="119">
        <v>14</v>
      </c>
      <c r="X31" s="110">
        <f t="shared" si="13"/>
        <v>35</v>
      </c>
      <c r="Y31" s="119">
        <v>4</v>
      </c>
      <c r="Z31" s="110">
        <f t="shared" si="14"/>
        <v>45</v>
      </c>
      <c r="AA31" s="147"/>
      <c r="AB31" s="112">
        <f t="shared" si="15"/>
        <v>0</v>
      </c>
      <c r="AC31" s="147"/>
      <c r="AD31" s="112">
        <f t="shared" si="16"/>
        <v>0</v>
      </c>
      <c r="AE31" s="148">
        <v>7</v>
      </c>
      <c r="AF31" s="114">
        <f t="shared" si="17"/>
        <v>42</v>
      </c>
      <c r="AG31" s="148">
        <v>11</v>
      </c>
      <c r="AH31" s="114">
        <f t="shared" si="18"/>
        <v>38</v>
      </c>
      <c r="AI31" s="150"/>
      <c r="AJ31" s="116">
        <f t="shared" si="19"/>
        <v>0</v>
      </c>
      <c r="AK31" s="150"/>
      <c r="AL31" s="116">
        <f t="shared" si="20"/>
        <v>0</v>
      </c>
      <c r="AM31" s="51">
        <f t="shared" si="1"/>
        <v>430</v>
      </c>
      <c r="AN31" s="139">
        <f t="shared" si="2"/>
        <v>430</v>
      </c>
      <c r="AO31" s="140">
        <f t="shared" si="3"/>
        <v>14</v>
      </c>
      <c r="AP31" s="145">
        <v>32</v>
      </c>
    </row>
    <row r="32" spans="1:42" ht="21" customHeight="1" x14ac:dyDescent="0.25">
      <c r="A32" s="45">
        <v>22</v>
      </c>
      <c r="B32" s="145">
        <v>34</v>
      </c>
      <c r="C32" s="144">
        <v>34</v>
      </c>
      <c r="D32" s="110">
        <f t="shared" si="0"/>
        <v>15</v>
      </c>
      <c r="E32" s="119">
        <v>38</v>
      </c>
      <c r="F32" s="110">
        <f t="shared" si="4"/>
        <v>11</v>
      </c>
      <c r="G32" s="141">
        <v>37</v>
      </c>
      <c r="H32" s="112">
        <f t="shared" si="5"/>
        <v>12</v>
      </c>
      <c r="I32" s="141">
        <v>40</v>
      </c>
      <c r="J32" s="112">
        <f t="shared" si="6"/>
        <v>9</v>
      </c>
      <c r="K32" s="143"/>
      <c r="L32" s="114">
        <f t="shared" si="7"/>
        <v>0</v>
      </c>
      <c r="M32" s="143">
        <v>24</v>
      </c>
      <c r="N32" s="114">
        <f t="shared" si="8"/>
        <v>25</v>
      </c>
      <c r="O32" s="168"/>
      <c r="P32" s="116">
        <f t="shared" si="9"/>
        <v>0</v>
      </c>
      <c r="Q32" s="168"/>
      <c r="R32" s="116">
        <f t="shared" si="10"/>
        <v>0</v>
      </c>
      <c r="S32" s="142">
        <v>24</v>
      </c>
      <c r="T32" s="118">
        <f t="shared" si="11"/>
        <v>25</v>
      </c>
      <c r="U32" s="142">
        <v>29</v>
      </c>
      <c r="V32" s="118">
        <f t="shared" si="12"/>
        <v>20</v>
      </c>
      <c r="W32" s="119"/>
      <c r="X32" s="110">
        <f t="shared" si="13"/>
        <v>0</v>
      </c>
      <c r="Y32" s="119"/>
      <c r="Z32" s="110">
        <f t="shared" si="14"/>
        <v>0</v>
      </c>
      <c r="AA32" s="147"/>
      <c r="AB32" s="112">
        <f t="shared" si="15"/>
        <v>0</v>
      </c>
      <c r="AC32" s="147"/>
      <c r="AD32" s="112">
        <f t="shared" si="16"/>
        <v>0</v>
      </c>
      <c r="AE32" s="148">
        <v>31</v>
      </c>
      <c r="AF32" s="114">
        <f t="shared" si="17"/>
        <v>18</v>
      </c>
      <c r="AG32" s="148">
        <v>37</v>
      </c>
      <c r="AH32" s="114">
        <f t="shared" si="18"/>
        <v>12</v>
      </c>
      <c r="AI32" s="150"/>
      <c r="AJ32" s="116">
        <f t="shared" si="19"/>
        <v>0</v>
      </c>
      <c r="AK32" s="150"/>
      <c r="AL32" s="116">
        <f t="shared" si="20"/>
        <v>0</v>
      </c>
      <c r="AM32" s="51">
        <f t="shared" si="1"/>
        <v>147</v>
      </c>
      <c r="AN32" s="139">
        <f t="shared" si="2"/>
        <v>147</v>
      </c>
      <c r="AO32" s="140">
        <f t="shared" si="3"/>
        <v>38</v>
      </c>
      <c r="AP32" s="145">
        <v>34</v>
      </c>
    </row>
    <row r="33" spans="1:42" ht="21" customHeight="1" x14ac:dyDescent="0.25">
      <c r="A33" s="45">
        <v>23</v>
      </c>
      <c r="B33" s="145">
        <v>36</v>
      </c>
      <c r="C33" s="144">
        <v>16</v>
      </c>
      <c r="D33" s="110">
        <f t="shared" si="0"/>
        <v>33</v>
      </c>
      <c r="E33" s="119">
        <v>42</v>
      </c>
      <c r="F33" s="110">
        <f t="shared" si="4"/>
        <v>7</v>
      </c>
      <c r="G33" s="141">
        <v>34</v>
      </c>
      <c r="H33" s="112">
        <f t="shared" si="5"/>
        <v>15</v>
      </c>
      <c r="I33" s="141">
        <v>37</v>
      </c>
      <c r="J33" s="112">
        <f t="shared" si="6"/>
        <v>12</v>
      </c>
      <c r="K33" s="143">
        <v>25</v>
      </c>
      <c r="L33" s="114">
        <f t="shared" si="7"/>
        <v>24</v>
      </c>
      <c r="M33" s="143">
        <v>27</v>
      </c>
      <c r="N33" s="114">
        <f t="shared" si="8"/>
        <v>22</v>
      </c>
      <c r="O33" s="168">
        <v>13</v>
      </c>
      <c r="P33" s="116">
        <f t="shared" si="9"/>
        <v>36</v>
      </c>
      <c r="Q33" s="168">
        <v>15</v>
      </c>
      <c r="R33" s="116">
        <f t="shared" si="10"/>
        <v>34</v>
      </c>
      <c r="S33" s="142">
        <v>21</v>
      </c>
      <c r="T33" s="118">
        <f t="shared" si="11"/>
        <v>28</v>
      </c>
      <c r="U33" s="142">
        <v>31</v>
      </c>
      <c r="V33" s="118">
        <f t="shared" si="12"/>
        <v>18</v>
      </c>
      <c r="W33" s="119"/>
      <c r="X33" s="110">
        <f t="shared" si="13"/>
        <v>0</v>
      </c>
      <c r="Y33" s="119"/>
      <c r="Z33" s="110">
        <f t="shared" si="14"/>
        <v>0</v>
      </c>
      <c r="AA33" s="147"/>
      <c r="AB33" s="112">
        <f t="shared" si="15"/>
        <v>0</v>
      </c>
      <c r="AC33" s="147"/>
      <c r="AD33" s="112">
        <f t="shared" si="16"/>
        <v>0</v>
      </c>
      <c r="AE33" s="148">
        <v>33</v>
      </c>
      <c r="AF33" s="114">
        <f t="shared" si="17"/>
        <v>16</v>
      </c>
      <c r="AG33" s="148">
        <v>33</v>
      </c>
      <c r="AH33" s="114">
        <f t="shared" si="18"/>
        <v>16</v>
      </c>
      <c r="AI33" s="150"/>
      <c r="AJ33" s="116">
        <f t="shared" si="19"/>
        <v>0</v>
      </c>
      <c r="AK33" s="150"/>
      <c r="AL33" s="116">
        <f t="shared" si="20"/>
        <v>0</v>
      </c>
      <c r="AM33" s="51">
        <f t="shared" si="1"/>
        <v>261</v>
      </c>
      <c r="AN33" s="139">
        <f t="shared" si="2"/>
        <v>261</v>
      </c>
      <c r="AO33" s="140">
        <f t="shared" si="3"/>
        <v>30</v>
      </c>
      <c r="AP33" s="145">
        <v>36</v>
      </c>
    </row>
    <row r="34" spans="1:42" ht="21" customHeight="1" x14ac:dyDescent="0.25">
      <c r="A34" s="45">
        <v>24</v>
      </c>
      <c r="B34" s="145">
        <v>38</v>
      </c>
      <c r="C34" s="144">
        <v>6</v>
      </c>
      <c r="D34" s="110">
        <f t="shared" si="0"/>
        <v>43</v>
      </c>
      <c r="E34" s="119">
        <v>8</v>
      </c>
      <c r="F34" s="110">
        <f t="shared" si="4"/>
        <v>41</v>
      </c>
      <c r="G34" s="141">
        <v>41</v>
      </c>
      <c r="H34" s="112">
        <f t="shared" si="5"/>
        <v>8</v>
      </c>
      <c r="I34" s="141">
        <v>13</v>
      </c>
      <c r="J34" s="112">
        <f t="shared" si="6"/>
        <v>36</v>
      </c>
      <c r="K34" s="143">
        <v>11</v>
      </c>
      <c r="L34" s="114">
        <f t="shared" si="7"/>
        <v>38</v>
      </c>
      <c r="M34" s="143">
        <v>25</v>
      </c>
      <c r="N34" s="114">
        <f t="shared" si="8"/>
        <v>24</v>
      </c>
      <c r="O34" s="168"/>
      <c r="P34" s="116">
        <f t="shared" si="9"/>
        <v>0</v>
      </c>
      <c r="Q34" s="168"/>
      <c r="R34" s="116">
        <f t="shared" si="10"/>
        <v>0</v>
      </c>
      <c r="S34" s="142">
        <v>8</v>
      </c>
      <c r="T34" s="118">
        <f t="shared" si="11"/>
        <v>41</v>
      </c>
      <c r="U34" s="142">
        <v>3</v>
      </c>
      <c r="V34" s="118">
        <f t="shared" si="12"/>
        <v>46</v>
      </c>
      <c r="W34" s="119">
        <v>9</v>
      </c>
      <c r="X34" s="110">
        <f t="shared" si="13"/>
        <v>40</v>
      </c>
      <c r="Y34" s="119">
        <v>22</v>
      </c>
      <c r="Z34" s="110">
        <f t="shared" si="14"/>
        <v>27</v>
      </c>
      <c r="AA34" s="147"/>
      <c r="AB34" s="112">
        <f t="shared" si="15"/>
        <v>0</v>
      </c>
      <c r="AC34" s="147"/>
      <c r="AD34" s="112">
        <f t="shared" si="16"/>
        <v>0</v>
      </c>
      <c r="AE34" s="148">
        <v>13</v>
      </c>
      <c r="AF34" s="114">
        <f t="shared" si="17"/>
        <v>36</v>
      </c>
      <c r="AG34" s="148">
        <v>13</v>
      </c>
      <c r="AH34" s="114">
        <f t="shared" si="18"/>
        <v>36</v>
      </c>
      <c r="AI34" s="150"/>
      <c r="AJ34" s="116">
        <f t="shared" si="19"/>
        <v>0</v>
      </c>
      <c r="AK34" s="150"/>
      <c r="AL34" s="116">
        <f t="shared" si="20"/>
        <v>0</v>
      </c>
      <c r="AM34" s="51">
        <f t="shared" si="1"/>
        <v>416</v>
      </c>
      <c r="AN34" s="139">
        <f t="shared" si="2"/>
        <v>416</v>
      </c>
      <c r="AO34" s="140">
        <f t="shared" si="3"/>
        <v>15</v>
      </c>
      <c r="AP34" s="145">
        <v>38</v>
      </c>
    </row>
    <row r="35" spans="1:42" ht="21" customHeight="1" x14ac:dyDescent="0.25">
      <c r="A35" s="45">
        <v>25</v>
      </c>
      <c r="B35" s="145">
        <v>39</v>
      </c>
      <c r="C35" s="144">
        <v>45</v>
      </c>
      <c r="D35" s="110">
        <f t="shared" si="0"/>
        <v>4</v>
      </c>
      <c r="E35" s="119">
        <v>37</v>
      </c>
      <c r="F35" s="110">
        <f t="shared" si="4"/>
        <v>12</v>
      </c>
      <c r="G35" s="141">
        <v>15</v>
      </c>
      <c r="H35" s="112">
        <f t="shared" si="5"/>
        <v>34</v>
      </c>
      <c r="I35" s="141">
        <v>25</v>
      </c>
      <c r="J35" s="112">
        <f t="shared" si="6"/>
        <v>24</v>
      </c>
      <c r="K35" s="143"/>
      <c r="L35" s="114">
        <f t="shared" si="7"/>
        <v>0</v>
      </c>
      <c r="M35" s="143"/>
      <c r="N35" s="114">
        <f t="shared" si="8"/>
        <v>0</v>
      </c>
      <c r="O35" s="168"/>
      <c r="P35" s="116">
        <f t="shared" si="9"/>
        <v>0</v>
      </c>
      <c r="Q35" s="168"/>
      <c r="R35" s="116">
        <f t="shared" si="10"/>
        <v>0</v>
      </c>
      <c r="S35" s="142"/>
      <c r="T35" s="118">
        <f t="shared" si="11"/>
        <v>0</v>
      </c>
      <c r="U35" s="142">
        <v>30</v>
      </c>
      <c r="V35" s="118">
        <f t="shared" si="12"/>
        <v>19</v>
      </c>
      <c r="W35" s="119"/>
      <c r="X35" s="110">
        <f t="shared" si="13"/>
        <v>0</v>
      </c>
      <c r="Y35" s="119"/>
      <c r="Z35" s="110">
        <f t="shared" si="14"/>
        <v>0</v>
      </c>
      <c r="AA35" s="147"/>
      <c r="AB35" s="112">
        <f t="shared" si="15"/>
        <v>0</v>
      </c>
      <c r="AC35" s="147"/>
      <c r="AD35" s="112">
        <f t="shared" si="16"/>
        <v>0</v>
      </c>
      <c r="AE35" s="148"/>
      <c r="AF35" s="114">
        <f t="shared" si="17"/>
        <v>0</v>
      </c>
      <c r="AG35" s="148">
        <v>30</v>
      </c>
      <c r="AH35" s="114">
        <f t="shared" si="18"/>
        <v>19</v>
      </c>
      <c r="AI35" s="150"/>
      <c r="AJ35" s="116">
        <f t="shared" si="19"/>
        <v>0</v>
      </c>
      <c r="AK35" s="150"/>
      <c r="AL35" s="116">
        <f t="shared" si="20"/>
        <v>0</v>
      </c>
      <c r="AM35" s="51">
        <f t="shared" si="1"/>
        <v>112</v>
      </c>
      <c r="AN35" s="139">
        <f t="shared" si="2"/>
        <v>112</v>
      </c>
      <c r="AO35" s="140">
        <f t="shared" si="3"/>
        <v>43</v>
      </c>
      <c r="AP35" s="145">
        <v>39</v>
      </c>
    </row>
    <row r="36" spans="1:42" ht="21" customHeight="1" x14ac:dyDescent="0.25">
      <c r="A36" s="45">
        <v>26</v>
      </c>
      <c r="B36" s="145">
        <v>40</v>
      </c>
      <c r="C36" s="144">
        <v>41</v>
      </c>
      <c r="D36" s="110">
        <f t="shared" si="0"/>
        <v>8</v>
      </c>
      <c r="E36" s="119">
        <v>25</v>
      </c>
      <c r="F36" s="110">
        <f t="shared" si="4"/>
        <v>24</v>
      </c>
      <c r="G36" s="141"/>
      <c r="H36" s="112">
        <f t="shared" si="5"/>
        <v>0</v>
      </c>
      <c r="I36" s="141"/>
      <c r="J36" s="112">
        <f t="shared" si="6"/>
        <v>0</v>
      </c>
      <c r="K36" s="143"/>
      <c r="L36" s="114">
        <f t="shared" si="7"/>
        <v>0</v>
      </c>
      <c r="M36" s="143">
        <v>16</v>
      </c>
      <c r="N36" s="114">
        <f t="shared" si="8"/>
        <v>33</v>
      </c>
      <c r="O36" s="168"/>
      <c r="P36" s="116">
        <f t="shared" si="9"/>
        <v>0</v>
      </c>
      <c r="Q36" s="168"/>
      <c r="R36" s="116">
        <f t="shared" si="10"/>
        <v>0</v>
      </c>
      <c r="S36" s="142">
        <v>19</v>
      </c>
      <c r="T36" s="118">
        <f t="shared" si="11"/>
        <v>30</v>
      </c>
      <c r="U36" s="142">
        <v>37</v>
      </c>
      <c r="V36" s="118">
        <f t="shared" si="12"/>
        <v>12</v>
      </c>
      <c r="W36" s="119"/>
      <c r="X36" s="110">
        <f t="shared" si="13"/>
        <v>0</v>
      </c>
      <c r="Y36" s="119">
        <v>31</v>
      </c>
      <c r="Z36" s="110">
        <f t="shared" si="14"/>
        <v>18</v>
      </c>
      <c r="AA36" s="147"/>
      <c r="AB36" s="112">
        <f t="shared" si="15"/>
        <v>0</v>
      </c>
      <c r="AC36" s="147"/>
      <c r="AD36" s="112">
        <f t="shared" si="16"/>
        <v>0</v>
      </c>
      <c r="AE36" s="148">
        <v>15</v>
      </c>
      <c r="AF36" s="114">
        <f t="shared" si="17"/>
        <v>34</v>
      </c>
      <c r="AG36" s="148">
        <v>12</v>
      </c>
      <c r="AH36" s="114">
        <f t="shared" si="18"/>
        <v>37</v>
      </c>
      <c r="AI36" s="150"/>
      <c r="AJ36" s="116">
        <f t="shared" si="19"/>
        <v>0</v>
      </c>
      <c r="AK36" s="150"/>
      <c r="AL36" s="116">
        <f t="shared" si="20"/>
        <v>0</v>
      </c>
      <c r="AM36" s="51">
        <f t="shared" si="1"/>
        <v>196</v>
      </c>
      <c r="AN36" s="139">
        <f t="shared" si="2"/>
        <v>196</v>
      </c>
      <c r="AO36" s="140">
        <f t="shared" si="3"/>
        <v>36</v>
      </c>
      <c r="AP36" s="145">
        <v>40</v>
      </c>
    </row>
    <row r="37" spans="1:42" ht="21" customHeight="1" x14ac:dyDescent="0.25">
      <c r="A37" s="45">
        <v>27</v>
      </c>
      <c r="B37" s="145">
        <v>41</v>
      </c>
      <c r="C37" s="144">
        <v>26</v>
      </c>
      <c r="D37" s="110">
        <f t="shared" si="0"/>
        <v>23</v>
      </c>
      <c r="E37" s="119">
        <v>19</v>
      </c>
      <c r="F37" s="110">
        <f t="shared" si="4"/>
        <v>30</v>
      </c>
      <c r="G37" s="141">
        <v>5</v>
      </c>
      <c r="H37" s="112">
        <f t="shared" si="5"/>
        <v>44</v>
      </c>
      <c r="I37" s="141">
        <v>12</v>
      </c>
      <c r="J37" s="112">
        <f t="shared" si="6"/>
        <v>37</v>
      </c>
      <c r="K37" s="143">
        <v>26</v>
      </c>
      <c r="L37" s="114">
        <f t="shared" si="7"/>
        <v>23</v>
      </c>
      <c r="M37" s="143">
        <v>11</v>
      </c>
      <c r="N37" s="114">
        <f t="shared" si="8"/>
        <v>38</v>
      </c>
      <c r="O37" s="168">
        <v>9</v>
      </c>
      <c r="P37" s="116">
        <f t="shared" si="9"/>
        <v>40</v>
      </c>
      <c r="Q37" s="168">
        <v>11</v>
      </c>
      <c r="R37" s="116">
        <f t="shared" si="10"/>
        <v>38</v>
      </c>
      <c r="S37" s="142">
        <v>31</v>
      </c>
      <c r="T37" s="118">
        <f t="shared" si="11"/>
        <v>18</v>
      </c>
      <c r="U37" s="142">
        <v>36</v>
      </c>
      <c r="V37" s="118">
        <f t="shared" si="12"/>
        <v>13</v>
      </c>
      <c r="W37" s="119">
        <v>28</v>
      </c>
      <c r="X37" s="110">
        <f t="shared" si="13"/>
        <v>21</v>
      </c>
      <c r="Y37" s="119">
        <v>21</v>
      </c>
      <c r="Z37" s="110">
        <f t="shared" si="14"/>
        <v>28</v>
      </c>
      <c r="AA37" s="147">
        <v>5</v>
      </c>
      <c r="AB37" s="112">
        <f t="shared" si="15"/>
        <v>44</v>
      </c>
      <c r="AC37" s="147">
        <v>7</v>
      </c>
      <c r="AD37" s="112">
        <f t="shared" si="16"/>
        <v>42</v>
      </c>
      <c r="AE37" s="148">
        <v>23</v>
      </c>
      <c r="AF37" s="114">
        <f t="shared" si="17"/>
        <v>26</v>
      </c>
      <c r="AG37" s="148">
        <v>16</v>
      </c>
      <c r="AH37" s="114">
        <f t="shared" si="18"/>
        <v>33</v>
      </c>
      <c r="AI37" s="150"/>
      <c r="AJ37" s="116">
        <f t="shared" si="19"/>
        <v>0</v>
      </c>
      <c r="AK37" s="150"/>
      <c r="AL37" s="116">
        <f t="shared" si="20"/>
        <v>0</v>
      </c>
      <c r="AM37" s="51">
        <f t="shared" si="1"/>
        <v>498</v>
      </c>
      <c r="AN37" s="139">
        <f t="shared" si="2"/>
        <v>498</v>
      </c>
      <c r="AO37" s="140">
        <f t="shared" si="3"/>
        <v>10</v>
      </c>
      <c r="AP37" s="145">
        <v>41</v>
      </c>
    </row>
    <row r="38" spans="1:42" ht="21" customHeight="1" x14ac:dyDescent="0.25">
      <c r="A38" s="45">
        <v>28</v>
      </c>
      <c r="B38" s="145">
        <v>42</v>
      </c>
      <c r="C38" s="144">
        <v>44</v>
      </c>
      <c r="D38" s="110">
        <f t="shared" si="0"/>
        <v>5</v>
      </c>
      <c r="E38" s="119">
        <v>33</v>
      </c>
      <c r="F38" s="110">
        <f t="shared" si="4"/>
        <v>16</v>
      </c>
      <c r="G38" s="141">
        <v>39</v>
      </c>
      <c r="H38" s="112">
        <f t="shared" si="5"/>
        <v>10</v>
      </c>
      <c r="I38" s="141">
        <v>22</v>
      </c>
      <c r="J38" s="112">
        <f t="shared" si="6"/>
        <v>27</v>
      </c>
      <c r="K38" s="143">
        <v>18</v>
      </c>
      <c r="L38" s="114">
        <f t="shared" si="7"/>
        <v>31</v>
      </c>
      <c r="M38" s="143">
        <v>15</v>
      </c>
      <c r="N38" s="114">
        <f t="shared" si="8"/>
        <v>34</v>
      </c>
      <c r="O38" s="168"/>
      <c r="P38" s="116">
        <f t="shared" si="9"/>
        <v>0</v>
      </c>
      <c r="Q38" s="168"/>
      <c r="R38" s="116">
        <f t="shared" si="10"/>
        <v>0</v>
      </c>
      <c r="S38" s="142"/>
      <c r="T38" s="118">
        <f t="shared" si="11"/>
        <v>0</v>
      </c>
      <c r="U38" s="142">
        <v>12</v>
      </c>
      <c r="V38" s="118">
        <f t="shared" si="12"/>
        <v>37</v>
      </c>
      <c r="W38" s="119"/>
      <c r="X38" s="110">
        <f t="shared" si="13"/>
        <v>0</v>
      </c>
      <c r="Y38" s="119">
        <v>33</v>
      </c>
      <c r="Z38" s="110">
        <f t="shared" si="14"/>
        <v>16</v>
      </c>
      <c r="AA38" s="147"/>
      <c r="AB38" s="112">
        <f t="shared" si="15"/>
        <v>0</v>
      </c>
      <c r="AC38" s="147"/>
      <c r="AD38" s="112">
        <f t="shared" si="16"/>
        <v>0</v>
      </c>
      <c r="AE38" s="148">
        <v>30</v>
      </c>
      <c r="AF38" s="114">
        <f t="shared" si="17"/>
        <v>19</v>
      </c>
      <c r="AG38" s="148">
        <v>28</v>
      </c>
      <c r="AH38" s="114">
        <f t="shared" si="18"/>
        <v>21</v>
      </c>
      <c r="AI38" s="150"/>
      <c r="AJ38" s="116">
        <f t="shared" si="19"/>
        <v>0</v>
      </c>
      <c r="AK38" s="150"/>
      <c r="AL38" s="116">
        <f t="shared" si="20"/>
        <v>0</v>
      </c>
      <c r="AM38" s="51">
        <f t="shared" si="1"/>
        <v>216</v>
      </c>
      <c r="AN38" s="139">
        <f t="shared" si="2"/>
        <v>216</v>
      </c>
      <c r="AO38" s="140">
        <f t="shared" si="3"/>
        <v>33</v>
      </c>
      <c r="AP38" s="145">
        <v>42</v>
      </c>
    </row>
    <row r="39" spans="1:42" ht="21" customHeight="1" x14ac:dyDescent="0.25">
      <c r="A39" s="45">
        <v>29</v>
      </c>
      <c r="B39" s="145">
        <v>43</v>
      </c>
      <c r="C39" s="144">
        <v>22</v>
      </c>
      <c r="D39" s="110">
        <f t="shared" si="0"/>
        <v>27</v>
      </c>
      <c r="E39" s="119">
        <v>27</v>
      </c>
      <c r="F39" s="110">
        <f t="shared" si="4"/>
        <v>22</v>
      </c>
      <c r="G39" s="141">
        <v>27</v>
      </c>
      <c r="H39" s="112">
        <f t="shared" si="5"/>
        <v>22</v>
      </c>
      <c r="I39" s="141">
        <v>31</v>
      </c>
      <c r="J39" s="112">
        <f t="shared" si="6"/>
        <v>18</v>
      </c>
      <c r="K39" s="143">
        <v>22</v>
      </c>
      <c r="L39" s="114">
        <f t="shared" si="7"/>
        <v>27</v>
      </c>
      <c r="M39" s="143">
        <v>19</v>
      </c>
      <c r="N39" s="114">
        <f t="shared" si="8"/>
        <v>30</v>
      </c>
      <c r="O39" s="168">
        <v>8</v>
      </c>
      <c r="P39" s="116">
        <f t="shared" si="9"/>
        <v>41</v>
      </c>
      <c r="Q39" s="168">
        <v>9</v>
      </c>
      <c r="R39" s="116">
        <f t="shared" si="10"/>
        <v>40</v>
      </c>
      <c r="S39" s="142">
        <v>29</v>
      </c>
      <c r="T39" s="118">
        <f t="shared" si="11"/>
        <v>20</v>
      </c>
      <c r="U39" s="142">
        <v>14</v>
      </c>
      <c r="V39" s="118">
        <f t="shared" si="12"/>
        <v>35</v>
      </c>
      <c r="W39" s="119">
        <v>26</v>
      </c>
      <c r="X39" s="110">
        <f t="shared" si="13"/>
        <v>23</v>
      </c>
      <c r="Y39" s="119">
        <v>18</v>
      </c>
      <c r="Z39" s="110">
        <f t="shared" si="14"/>
        <v>31</v>
      </c>
      <c r="AA39" s="147"/>
      <c r="AB39" s="112">
        <f t="shared" si="15"/>
        <v>0</v>
      </c>
      <c r="AC39" s="147"/>
      <c r="AD39" s="112">
        <f t="shared" si="16"/>
        <v>0</v>
      </c>
      <c r="AE39" s="148"/>
      <c r="AF39" s="114">
        <f t="shared" si="17"/>
        <v>0</v>
      </c>
      <c r="AG39" s="148"/>
      <c r="AH39" s="114">
        <f t="shared" si="18"/>
        <v>0</v>
      </c>
      <c r="AI39" s="150"/>
      <c r="AJ39" s="116">
        <f t="shared" si="19"/>
        <v>0</v>
      </c>
      <c r="AK39" s="150"/>
      <c r="AL39" s="116">
        <f t="shared" si="20"/>
        <v>0</v>
      </c>
      <c r="AM39" s="51">
        <f t="shared" si="1"/>
        <v>336</v>
      </c>
      <c r="AN39" s="139">
        <f t="shared" si="2"/>
        <v>336</v>
      </c>
      <c r="AO39" s="140">
        <f t="shared" si="3"/>
        <v>21</v>
      </c>
      <c r="AP39" s="145">
        <v>43</v>
      </c>
    </row>
    <row r="40" spans="1:42" ht="21" customHeight="1" x14ac:dyDescent="0.25">
      <c r="A40" s="45">
        <v>30</v>
      </c>
      <c r="B40" s="145">
        <v>44</v>
      </c>
      <c r="C40" s="144">
        <v>13</v>
      </c>
      <c r="D40" s="110">
        <f t="shared" si="0"/>
        <v>36</v>
      </c>
      <c r="E40" s="119">
        <v>26</v>
      </c>
      <c r="F40" s="110">
        <f t="shared" si="4"/>
        <v>23</v>
      </c>
      <c r="G40" s="141">
        <v>13</v>
      </c>
      <c r="H40" s="112">
        <f t="shared" si="5"/>
        <v>36</v>
      </c>
      <c r="I40" s="141">
        <v>38</v>
      </c>
      <c r="J40" s="112">
        <f t="shared" si="6"/>
        <v>11</v>
      </c>
      <c r="K40" s="143"/>
      <c r="L40" s="114">
        <f t="shared" si="7"/>
        <v>0</v>
      </c>
      <c r="M40" s="143"/>
      <c r="N40" s="114">
        <f t="shared" si="8"/>
        <v>0</v>
      </c>
      <c r="O40" s="168"/>
      <c r="P40" s="116">
        <f t="shared" si="9"/>
        <v>0</v>
      </c>
      <c r="Q40" s="168">
        <v>16</v>
      </c>
      <c r="R40" s="116">
        <f t="shared" si="10"/>
        <v>33</v>
      </c>
      <c r="S40" s="142">
        <v>23</v>
      </c>
      <c r="T40" s="118">
        <f t="shared" si="11"/>
        <v>26</v>
      </c>
      <c r="U40" s="142">
        <v>32</v>
      </c>
      <c r="V40" s="118">
        <f t="shared" si="12"/>
        <v>17</v>
      </c>
      <c r="W40" s="119"/>
      <c r="X40" s="110">
        <f t="shared" si="13"/>
        <v>0</v>
      </c>
      <c r="Y40" s="119"/>
      <c r="Z40" s="110">
        <f t="shared" si="14"/>
        <v>0</v>
      </c>
      <c r="AA40" s="147"/>
      <c r="AB40" s="112">
        <f t="shared" si="15"/>
        <v>0</v>
      </c>
      <c r="AC40" s="147"/>
      <c r="AD40" s="112">
        <f t="shared" si="16"/>
        <v>0</v>
      </c>
      <c r="AE40" s="148">
        <v>27</v>
      </c>
      <c r="AF40" s="114">
        <f t="shared" si="17"/>
        <v>22</v>
      </c>
      <c r="AG40" s="148"/>
      <c r="AH40" s="114">
        <f t="shared" si="18"/>
        <v>0</v>
      </c>
      <c r="AI40" s="150"/>
      <c r="AJ40" s="116">
        <f t="shared" si="19"/>
        <v>0</v>
      </c>
      <c r="AK40" s="150"/>
      <c r="AL40" s="116">
        <f t="shared" si="20"/>
        <v>0</v>
      </c>
      <c r="AM40" s="51">
        <f t="shared" si="1"/>
        <v>204</v>
      </c>
      <c r="AN40" s="139">
        <f t="shared" si="2"/>
        <v>204</v>
      </c>
      <c r="AO40" s="140">
        <f t="shared" si="3"/>
        <v>35</v>
      </c>
      <c r="AP40" s="145">
        <v>44</v>
      </c>
    </row>
    <row r="41" spans="1:42" ht="21" customHeight="1" x14ac:dyDescent="0.25">
      <c r="A41" s="45">
        <v>31</v>
      </c>
      <c r="B41" s="145">
        <v>45</v>
      </c>
      <c r="C41" s="144">
        <v>19</v>
      </c>
      <c r="D41" s="110">
        <f t="shared" si="0"/>
        <v>30</v>
      </c>
      <c r="E41" s="119">
        <v>19</v>
      </c>
      <c r="F41" s="110">
        <f t="shared" si="4"/>
        <v>30</v>
      </c>
      <c r="G41" s="141">
        <v>10</v>
      </c>
      <c r="H41" s="112">
        <f t="shared" si="5"/>
        <v>39</v>
      </c>
      <c r="I41" s="141">
        <v>5</v>
      </c>
      <c r="J41" s="112">
        <f t="shared" si="6"/>
        <v>44</v>
      </c>
      <c r="K41" s="143">
        <v>19</v>
      </c>
      <c r="L41" s="114">
        <f t="shared" si="7"/>
        <v>30</v>
      </c>
      <c r="M41" s="143">
        <v>29</v>
      </c>
      <c r="N41" s="114">
        <f t="shared" si="8"/>
        <v>20</v>
      </c>
      <c r="O41" s="168"/>
      <c r="P41" s="116">
        <f t="shared" si="9"/>
        <v>0</v>
      </c>
      <c r="Q41" s="168"/>
      <c r="R41" s="116">
        <f t="shared" si="10"/>
        <v>0</v>
      </c>
      <c r="S41" s="142">
        <v>9</v>
      </c>
      <c r="T41" s="118">
        <f t="shared" si="11"/>
        <v>40</v>
      </c>
      <c r="U41" s="142">
        <v>10</v>
      </c>
      <c r="V41" s="118">
        <f t="shared" si="12"/>
        <v>39</v>
      </c>
      <c r="W41" s="119">
        <v>2</v>
      </c>
      <c r="X41" s="110">
        <f t="shared" si="13"/>
        <v>48</v>
      </c>
      <c r="Y41" s="119">
        <v>28</v>
      </c>
      <c r="Z41" s="110">
        <f t="shared" si="14"/>
        <v>21</v>
      </c>
      <c r="AA41" s="147"/>
      <c r="AB41" s="112">
        <f t="shared" si="15"/>
        <v>0</v>
      </c>
      <c r="AC41" s="147"/>
      <c r="AD41" s="112">
        <f t="shared" si="16"/>
        <v>0</v>
      </c>
      <c r="AE41" s="148">
        <v>20</v>
      </c>
      <c r="AF41" s="114">
        <f t="shared" si="17"/>
        <v>29</v>
      </c>
      <c r="AG41" s="148">
        <v>29</v>
      </c>
      <c r="AH41" s="114">
        <f t="shared" si="18"/>
        <v>20</v>
      </c>
      <c r="AI41" s="150"/>
      <c r="AJ41" s="116">
        <f t="shared" si="19"/>
        <v>0</v>
      </c>
      <c r="AK41" s="150"/>
      <c r="AL41" s="116">
        <f t="shared" si="20"/>
        <v>0</v>
      </c>
      <c r="AM41" s="51">
        <f t="shared" si="1"/>
        <v>390</v>
      </c>
      <c r="AN41" s="139">
        <f t="shared" si="2"/>
        <v>390</v>
      </c>
      <c r="AO41" s="140">
        <f t="shared" si="3"/>
        <v>17</v>
      </c>
      <c r="AP41" s="145">
        <v>45</v>
      </c>
    </row>
    <row r="42" spans="1:42" ht="21" customHeight="1" x14ac:dyDescent="0.25">
      <c r="A42" s="45">
        <v>32</v>
      </c>
      <c r="B42" s="145">
        <v>46</v>
      </c>
      <c r="C42" s="144">
        <v>32</v>
      </c>
      <c r="D42" s="110">
        <f t="shared" si="0"/>
        <v>17</v>
      </c>
      <c r="E42" s="119">
        <v>43</v>
      </c>
      <c r="F42" s="110">
        <f t="shared" si="4"/>
        <v>6</v>
      </c>
      <c r="G42" s="141">
        <v>40</v>
      </c>
      <c r="H42" s="112">
        <f t="shared" si="5"/>
        <v>9</v>
      </c>
      <c r="I42" s="141">
        <v>42</v>
      </c>
      <c r="J42" s="112">
        <f t="shared" si="6"/>
        <v>7</v>
      </c>
      <c r="K42" s="143"/>
      <c r="L42" s="114">
        <f t="shared" si="7"/>
        <v>0</v>
      </c>
      <c r="M42" s="143"/>
      <c r="N42" s="114">
        <f t="shared" si="8"/>
        <v>0</v>
      </c>
      <c r="O42" s="168"/>
      <c r="P42" s="116">
        <f t="shared" si="9"/>
        <v>0</v>
      </c>
      <c r="Q42" s="168"/>
      <c r="R42" s="116">
        <f t="shared" si="10"/>
        <v>0</v>
      </c>
      <c r="S42" s="142">
        <v>26</v>
      </c>
      <c r="T42" s="118">
        <f t="shared" si="11"/>
        <v>23</v>
      </c>
      <c r="U42" s="142">
        <v>22</v>
      </c>
      <c r="V42" s="118">
        <f t="shared" si="12"/>
        <v>27</v>
      </c>
      <c r="W42" s="119"/>
      <c r="X42" s="110">
        <f t="shared" si="13"/>
        <v>0</v>
      </c>
      <c r="Y42" s="119"/>
      <c r="Z42" s="110">
        <f t="shared" si="14"/>
        <v>0</v>
      </c>
      <c r="AA42" s="147"/>
      <c r="AB42" s="112">
        <f t="shared" si="15"/>
        <v>0</v>
      </c>
      <c r="AC42" s="147"/>
      <c r="AD42" s="112">
        <f t="shared" si="16"/>
        <v>0</v>
      </c>
      <c r="AE42" s="148">
        <v>32</v>
      </c>
      <c r="AF42" s="114">
        <f t="shared" si="17"/>
        <v>17</v>
      </c>
      <c r="AG42" s="148">
        <v>25</v>
      </c>
      <c r="AH42" s="114">
        <f t="shared" si="18"/>
        <v>24</v>
      </c>
      <c r="AI42" s="150"/>
      <c r="AJ42" s="116">
        <f t="shared" si="19"/>
        <v>0</v>
      </c>
      <c r="AK42" s="150"/>
      <c r="AL42" s="116">
        <f t="shared" si="20"/>
        <v>0</v>
      </c>
      <c r="AM42" s="51">
        <f t="shared" si="1"/>
        <v>130</v>
      </c>
      <c r="AN42" s="139">
        <f t="shared" si="2"/>
        <v>130</v>
      </c>
      <c r="AO42" s="140">
        <f t="shared" si="3"/>
        <v>42</v>
      </c>
      <c r="AP42" s="145">
        <v>46</v>
      </c>
    </row>
    <row r="43" spans="1:42" ht="21" customHeight="1" x14ac:dyDescent="0.25">
      <c r="A43" s="45">
        <v>33</v>
      </c>
      <c r="B43" s="145">
        <v>47</v>
      </c>
      <c r="C43" s="144">
        <v>1</v>
      </c>
      <c r="D43" s="110">
        <f t="shared" si="0"/>
        <v>50</v>
      </c>
      <c r="E43" s="119">
        <v>1</v>
      </c>
      <c r="F43" s="110">
        <f t="shared" si="4"/>
        <v>50</v>
      </c>
      <c r="G43" s="141">
        <v>3</v>
      </c>
      <c r="H43" s="112">
        <f t="shared" si="5"/>
        <v>46</v>
      </c>
      <c r="I43" s="141">
        <v>1</v>
      </c>
      <c r="J43" s="112">
        <f t="shared" si="6"/>
        <v>50</v>
      </c>
      <c r="K43" s="143">
        <v>4</v>
      </c>
      <c r="L43" s="114">
        <f t="shared" si="7"/>
        <v>45</v>
      </c>
      <c r="M43" s="143">
        <v>14</v>
      </c>
      <c r="N43" s="114">
        <f t="shared" si="8"/>
        <v>35</v>
      </c>
      <c r="O43" s="168">
        <v>6</v>
      </c>
      <c r="P43" s="116">
        <f t="shared" si="9"/>
        <v>43</v>
      </c>
      <c r="Q43" s="168">
        <v>2</v>
      </c>
      <c r="R43" s="116">
        <f t="shared" si="10"/>
        <v>48</v>
      </c>
      <c r="S43" s="142">
        <v>6</v>
      </c>
      <c r="T43" s="118">
        <f t="shared" si="11"/>
        <v>43</v>
      </c>
      <c r="U43" s="142">
        <v>5</v>
      </c>
      <c r="V43" s="118">
        <f t="shared" si="12"/>
        <v>44</v>
      </c>
      <c r="W43" s="119">
        <v>8</v>
      </c>
      <c r="X43" s="110">
        <f t="shared" si="13"/>
        <v>41</v>
      </c>
      <c r="Y43" s="119">
        <v>5</v>
      </c>
      <c r="Z43" s="110">
        <f t="shared" si="14"/>
        <v>44</v>
      </c>
      <c r="AA43" s="147"/>
      <c r="AB43" s="112">
        <f t="shared" si="15"/>
        <v>0</v>
      </c>
      <c r="AC43" s="147"/>
      <c r="AD43" s="112">
        <f t="shared" si="16"/>
        <v>0</v>
      </c>
      <c r="AE43" s="148">
        <v>9</v>
      </c>
      <c r="AF43" s="114">
        <f t="shared" si="17"/>
        <v>40</v>
      </c>
      <c r="AG43" s="148">
        <v>14</v>
      </c>
      <c r="AH43" s="114">
        <f t="shared" si="18"/>
        <v>35</v>
      </c>
      <c r="AI43" s="150"/>
      <c r="AJ43" s="116">
        <f t="shared" si="19"/>
        <v>0</v>
      </c>
      <c r="AK43" s="150"/>
      <c r="AL43" s="116">
        <f t="shared" si="20"/>
        <v>0</v>
      </c>
      <c r="AM43" s="51">
        <f t="shared" si="1"/>
        <v>614</v>
      </c>
      <c r="AN43" s="139">
        <f t="shared" si="2"/>
        <v>614</v>
      </c>
      <c r="AO43" s="140">
        <f t="shared" si="3"/>
        <v>4</v>
      </c>
      <c r="AP43" s="145">
        <v>47</v>
      </c>
    </row>
    <row r="44" spans="1:42" ht="21" customHeight="1" x14ac:dyDescent="0.25">
      <c r="A44" s="45">
        <v>34</v>
      </c>
      <c r="B44" s="145">
        <v>48</v>
      </c>
      <c r="C44" s="144">
        <v>28</v>
      </c>
      <c r="D44" s="110">
        <f t="shared" si="0"/>
        <v>21</v>
      </c>
      <c r="E44" s="119">
        <v>2</v>
      </c>
      <c r="F44" s="110">
        <f t="shared" si="4"/>
        <v>48</v>
      </c>
      <c r="G44" s="141">
        <v>14</v>
      </c>
      <c r="H44" s="112">
        <f t="shared" si="5"/>
        <v>35</v>
      </c>
      <c r="I44" s="141">
        <v>14</v>
      </c>
      <c r="J44" s="112">
        <f t="shared" si="6"/>
        <v>35</v>
      </c>
      <c r="K44" s="143">
        <v>12</v>
      </c>
      <c r="L44" s="114">
        <f t="shared" si="7"/>
        <v>37</v>
      </c>
      <c r="M44" s="143">
        <v>1</v>
      </c>
      <c r="N44" s="114">
        <f t="shared" si="8"/>
        <v>50</v>
      </c>
      <c r="O44" s="168"/>
      <c r="P44" s="116">
        <f t="shared" si="9"/>
        <v>0</v>
      </c>
      <c r="Q44" s="168"/>
      <c r="R44" s="116">
        <f t="shared" si="10"/>
        <v>0</v>
      </c>
      <c r="S44" s="142">
        <v>7</v>
      </c>
      <c r="T44" s="118">
        <f t="shared" si="11"/>
        <v>42</v>
      </c>
      <c r="U44" s="142">
        <v>28</v>
      </c>
      <c r="V44" s="118">
        <f t="shared" si="12"/>
        <v>21</v>
      </c>
      <c r="W44" s="119">
        <v>24</v>
      </c>
      <c r="X44" s="110">
        <f t="shared" si="13"/>
        <v>25</v>
      </c>
      <c r="Y44" s="119">
        <v>30</v>
      </c>
      <c r="Z44" s="110">
        <f t="shared" si="14"/>
        <v>19</v>
      </c>
      <c r="AA44" s="147"/>
      <c r="AB44" s="112">
        <f t="shared" si="15"/>
        <v>0</v>
      </c>
      <c r="AC44" s="147"/>
      <c r="AD44" s="112">
        <f t="shared" si="16"/>
        <v>0</v>
      </c>
      <c r="AE44" s="148">
        <v>10</v>
      </c>
      <c r="AF44" s="114">
        <f t="shared" si="17"/>
        <v>39</v>
      </c>
      <c r="AG44" s="148">
        <v>7</v>
      </c>
      <c r="AH44" s="114">
        <f t="shared" si="18"/>
        <v>42</v>
      </c>
      <c r="AI44" s="150"/>
      <c r="AJ44" s="116">
        <f t="shared" si="19"/>
        <v>0</v>
      </c>
      <c r="AK44" s="150"/>
      <c r="AL44" s="116">
        <f t="shared" si="20"/>
        <v>0</v>
      </c>
      <c r="AM44" s="51">
        <f t="shared" si="1"/>
        <v>414</v>
      </c>
      <c r="AN44" s="139">
        <f t="shared" si="2"/>
        <v>414</v>
      </c>
      <c r="AO44" s="140">
        <f t="shared" si="3"/>
        <v>16</v>
      </c>
      <c r="AP44" s="145">
        <v>48</v>
      </c>
    </row>
    <row r="45" spans="1:42" ht="21" customHeight="1" x14ac:dyDescent="0.25">
      <c r="A45" s="45">
        <v>35</v>
      </c>
      <c r="B45" s="145">
        <v>49</v>
      </c>
      <c r="C45" s="144">
        <v>29</v>
      </c>
      <c r="D45" s="110">
        <f t="shared" si="0"/>
        <v>20</v>
      </c>
      <c r="E45" s="119">
        <v>40</v>
      </c>
      <c r="F45" s="110">
        <f t="shared" si="4"/>
        <v>9</v>
      </c>
      <c r="G45" s="141">
        <v>17</v>
      </c>
      <c r="H45" s="112">
        <f t="shared" si="5"/>
        <v>32</v>
      </c>
      <c r="I45" s="141">
        <v>19</v>
      </c>
      <c r="J45" s="112">
        <f t="shared" si="6"/>
        <v>30</v>
      </c>
      <c r="K45" s="143">
        <v>7</v>
      </c>
      <c r="L45" s="114">
        <f t="shared" si="7"/>
        <v>42</v>
      </c>
      <c r="M45" s="143">
        <v>23</v>
      </c>
      <c r="N45" s="114">
        <f t="shared" si="8"/>
        <v>26</v>
      </c>
      <c r="O45" s="168">
        <v>16</v>
      </c>
      <c r="P45" s="116">
        <f t="shared" si="9"/>
        <v>33</v>
      </c>
      <c r="Q45" s="168">
        <v>8</v>
      </c>
      <c r="R45" s="116">
        <f t="shared" si="10"/>
        <v>41</v>
      </c>
      <c r="S45" s="142">
        <v>18</v>
      </c>
      <c r="T45" s="118">
        <f t="shared" si="11"/>
        <v>31</v>
      </c>
      <c r="U45" s="142">
        <v>15</v>
      </c>
      <c r="V45" s="118">
        <f t="shared" si="12"/>
        <v>34</v>
      </c>
      <c r="W45" s="119">
        <v>22</v>
      </c>
      <c r="X45" s="110">
        <f t="shared" si="13"/>
        <v>27</v>
      </c>
      <c r="Y45" s="119">
        <v>14</v>
      </c>
      <c r="Z45" s="110">
        <f t="shared" si="14"/>
        <v>35</v>
      </c>
      <c r="AA45" s="147"/>
      <c r="AB45" s="112">
        <f t="shared" si="15"/>
        <v>0</v>
      </c>
      <c r="AC45" s="147"/>
      <c r="AD45" s="112">
        <f t="shared" si="16"/>
        <v>0</v>
      </c>
      <c r="AE45" s="148">
        <v>1</v>
      </c>
      <c r="AF45" s="114">
        <f t="shared" si="17"/>
        <v>50</v>
      </c>
      <c r="AG45" s="148">
        <v>19</v>
      </c>
      <c r="AH45" s="114">
        <f t="shared" si="18"/>
        <v>30</v>
      </c>
      <c r="AI45" s="150"/>
      <c r="AJ45" s="116">
        <f t="shared" si="19"/>
        <v>0</v>
      </c>
      <c r="AK45" s="150"/>
      <c r="AL45" s="116">
        <f t="shared" si="20"/>
        <v>0</v>
      </c>
      <c r="AM45" s="51">
        <f t="shared" si="1"/>
        <v>440</v>
      </c>
      <c r="AN45" s="139">
        <f t="shared" si="2"/>
        <v>440</v>
      </c>
      <c r="AO45" s="140">
        <f t="shared" si="3"/>
        <v>13</v>
      </c>
      <c r="AP45" s="145">
        <v>49</v>
      </c>
    </row>
    <row r="46" spans="1:42" ht="21" customHeight="1" x14ac:dyDescent="0.25">
      <c r="A46" s="45">
        <v>36</v>
      </c>
      <c r="B46" s="145">
        <v>50</v>
      </c>
      <c r="C46" s="144">
        <v>33</v>
      </c>
      <c r="D46" s="110">
        <f t="shared" si="0"/>
        <v>16</v>
      </c>
      <c r="E46" s="119">
        <v>6</v>
      </c>
      <c r="F46" s="110">
        <f t="shared" si="4"/>
        <v>43</v>
      </c>
      <c r="G46" s="141">
        <v>32</v>
      </c>
      <c r="H46" s="112">
        <f t="shared" si="5"/>
        <v>17</v>
      </c>
      <c r="I46" s="141">
        <v>33</v>
      </c>
      <c r="J46" s="112">
        <f t="shared" si="6"/>
        <v>16</v>
      </c>
      <c r="K46" s="143">
        <v>21</v>
      </c>
      <c r="L46" s="114">
        <f t="shared" si="7"/>
        <v>28</v>
      </c>
      <c r="M46" s="143">
        <v>13</v>
      </c>
      <c r="N46" s="114">
        <f t="shared" si="8"/>
        <v>36</v>
      </c>
      <c r="O46" s="168">
        <v>13</v>
      </c>
      <c r="P46" s="116">
        <f t="shared" si="9"/>
        <v>36</v>
      </c>
      <c r="Q46" s="168">
        <v>12</v>
      </c>
      <c r="R46" s="116">
        <f t="shared" si="10"/>
        <v>37</v>
      </c>
      <c r="S46" s="142">
        <v>26</v>
      </c>
      <c r="T46" s="118">
        <f t="shared" si="11"/>
        <v>23</v>
      </c>
      <c r="U46" s="142">
        <v>34</v>
      </c>
      <c r="V46" s="118">
        <f t="shared" si="12"/>
        <v>15</v>
      </c>
      <c r="W46" s="119">
        <v>18</v>
      </c>
      <c r="X46" s="110">
        <f t="shared" si="13"/>
        <v>31</v>
      </c>
      <c r="Y46" s="119">
        <v>16</v>
      </c>
      <c r="Z46" s="110">
        <f t="shared" si="14"/>
        <v>33</v>
      </c>
      <c r="AA46" s="147"/>
      <c r="AB46" s="112">
        <f t="shared" si="15"/>
        <v>0</v>
      </c>
      <c r="AC46" s="147"/>
      <c r="AD46" s="112">
        <f t="shared" si="16"/>
        <v>0</v>
      </c>
      <c r="AE46" s="148">
        <v>17</v>
      </c>
      <c r="AF46" s="114">
        <f t="shared" si="17"/>
        <v>32</v>
      </c>
      <c r="AG46" s="148">
        <v>27</v>
      </c>
      <c r="AH46" s="114">
        <f t="shared" si="18"/>
        <v>22</v>
      </c>
      <c r="AI46" s="150"/>
      <c r="AJ46" s="116">
        <f t="shared" si="19"/>
        <v>0</v>
      </c>
      <c r="AK46" s="150"/>
      <c r="AL46" s="116">
        <f t="shared" si="20"/>
        <v>0</v>
      </c>
      <c r="AM46" s="51">
        <f t="shared" si="1"/>
        <v>385</v>
      </c>
      <c r="AN46" s="139">
        <f t="shared" si="2"/>
        <v>385</v>
      </c>
      <c r="AO46" s="140">
        <f t="shared" si="3"/>
        <v>19</v>
      </c>
      <c r="AP46" s="145">
        <v>50</v>
      </c>
    </row>
    <row r="47" spans="1:42" ht="21" customHeight="1" x14ac:dyDescent="0.25">
      <c r="A47" s="45">
        <v>37</v>
      </c>
      <c r="B47" s="145">
        <v>51</v>
      </c>
      <c r="C47" s="144">
        <v>40</v>
      </c>
      <c r="D47" s="110">
        <f t="shared" si="0"/>
        <v>9</v>
      </c>
      <c r="E47" s="119">
        <v>30</v>
      </c>
      <c r="F47" s="110">
        <f t="shared" si="4"/>
        <v>19</v>
      </c>
      <c r="G47" s="141">
        <v>16</v>
      </c>
      <c r="H47" s="112">
        <f t="shared" si="5"/>
        <v>33</v>
      </c>
      <c r="I47" s="141">
        <v>15</v>
      </c>
      <c r="J47" s="112">
        <f t="shared" si="6"/>
        <v>34</v>
      </c>
      <c r="K47" s="143"/>
      <c r="L47" s="114">
        <f t="shared" si="7"/>
        <v>0</v>
      </c>
      <c r="M47" s="143"/>
      <c r="N47" s="114">
        <f t="shared" si="8"/>
        <v>0</v>
      </c>
      <c r="O47" s="168"/>
      <c r="P47" s="116">
        <f t="shared" si="9"/>
        <v>0</v>
      </c>
      <c r="Q47" s="168"/>
      <c r="R47" s="116">
        <f t="shared" si="10"/>
        <v>0</v>
      </c>
      <c r="S47" s="142"/>
      <c r="T47" s="118">
        <f t="shared" si="11"/>
        <v>0</v>
      </c>
      <c r="U47" s="142"/>
      <c r="V47" s="118">
        <f t="shared" si="12"/>
        <v>0</v>
      </c>
      <c r="W47" s="119"/>
      <c r="X47" s="110">
        <f t="shared" si="13"/>
        <v>0</v>
      </c>
      <c r="Y47" s="119"/>
      <c r="Z47" s="110">
        <f t="shared" si="14"/>
        <v>0</v>
      </c>
      <c r="AA47" s="147"/>
      <c r="AB47" s="112">
        <f t="shared" si="15"/>
        <v>0</v>
      </c>
      <c r="AC47" s="147"/>
      <c r="AD47" s="112">
        <f t="shared" si="16"/>
        <v>0</v>
      </c>
      <c r="AE47" s="148">
        <v>21</v>
      </c>
      <c r="AF47" s="114">
        <f t="shared" si="17"/>
        <v>28</v>
      </c>
      <c r="AG47" s="148">
        <v>34</v>
      </c>
      <c r="AH47" s="114">
        <f t="shared" si="18"/>
        <v>15</v>
      </c>
      <c r="AI47" s="150"/>
      <c r="AJ47" s="116">
        <f t="shared" si="19"/>
        <v>0</v>
      </c>
      <c r="AK47" s="150"/>
      <c r="AL47" s="116">
        <f t="shared" si="20"/>
        <v>0</v>
      </c>
      <c r="AM47" s="51">
        <f t="shared" si="1"/>
        <v>138</v>
      </c>
      <c r="AN47" s="139">
        <f t="shared" si="2"/>
        <v>138</v>
      </c>
      <c r="AO47" s="140">
        <f t="shared" si="3"/>
        <v>40</v>
      </c>
      <c r="AP47" s="145">
        <v>51</v>
      </c>
    </row>
    <row r="48" spans="1:42" ht="21" customHeight="1" x14ac:dyDescent="0.25">
      <c r="A48" s="45">
        <v>38</v>
      </c>
      <c r="B48" s="145">
        <v>52</v>
      </c>
      <c r="C48" s="144">
        <v>11</v>
      </c>
      <c r="D48" s="110">
        <f t="shared" si="0"/>
        <v>38</v>
      </c>
      <c r="E48" s="119">
        <v>19</v>
      </c>
      <c r="F48" s="110">
        <f t="shared" si="4"/>
        <v>30</v>
      </c>
      <c r="G48" s="141">
        <v>2</v>
      </c>
      <c r="H48" s="112">
        <f t="shared" si="5"/>
        <v>48</v>
      </c>
      <c r="I48" s="141">
        <v>23</v>
      </c>
      <c r="J48" s="112">
        <f t="shared" si="6"/>
        <v>26</v>
      </c>
      <c r="K48" s="143">
        <v>16</v>
      </c>
      <c r="L48" s="114">
        <f t="shared" si="7"/>
        <v>33</v>
      </c>
      <c r="M48" s="143">
        <v>22</v>
      </c>
      <c r="N48" s="114">
        <f t="shared" si="8"/>
        <v>27</v>
      </c>
      <c r="O48" s="168"/>
      <c r="P48" s="116">
        <f t="shared" si="9"/>
        <v>0</v>
      </c>
      <c r="Q48" s="168"/>
      <c r="R48" s="116">
        <f t="shared" si="10"/>
        <v>0</v>
      </c>
      <c r="S48" s="142">
        <v>25</v>
      </c>
      <c r="T48" s="118">
        <f t="shared" si="11"/>
        <v>24</v>
      </c>
      <c r="U48" s="142">
        <v>23</v>
      </c>
      <c r="V48" s="118">
        <f t="shared" si="12"/>
        <v>26</v>
      </c>
      <c r="W48" s="119"/>
      <c r="X48" s="110">
        <f t="shared" si="13"/>
        <v>0</v>
      </c>
      <c r="Y48" s="119">
        <v>32</v>
      </c>
      <c r="Z48" s="110">
        <f t="shared" si="14"/>
        <v>17</v>
      </c>
      <c r="AA48" s="147"/>
      <c r="AB48" s="112">
        <f t="shared" si="15"/>
        <v>0</v>
      </c>
      <c r="AC48" s="147"/>
      <c r="AD48" s="112">
        <f t="shared" si="16"/>
        <v>0</v>
      </c>
      <c r="AE48" s="148">
        <v>35</v>
      </c>
      <c r="AF48" s="114">
        <f t="shared" si="17"/>
        <v>14</v>
      </c>
      <c r="AG48" s="148">
        <v>31</v>
      </c>
      <c r="AH48" s="114">
        <f t="shared" si="18"/>
        <v>18</v>
      </c>
      <c r="AI48" s="150"/>
      <c r="AJ48" s="116">
        <f t="shared" si="19"/>
        <v>0</v>
      </c>
      <c r="AK48" s="150"/>
      <c r="AL48" s="116">
        <f t="shared" si="20"/>
        <v>0</v>
      </c>
      <c r="AM48" s="51">
        <f t="shared" si="1"/>
        <v>301</v>
      </c>
      <c r="AN48" s="139">
        <f t="shared" si="2"/>
        <v>301</v>
      </c>
      <c r="AO48" s="140">
        <f t="shared" si="3"/>
        <v>25</v>
      </c>
      <c r="AP48" s="145">
        <v>52</v>
      </c>
    </row>
    <row r="49" spans="1:42" ht="21" customHeight="1" x14ac:dyDescent="0.25">
      <c r="A49" s="45">
        <v>39</v>
      </c>
      <c r="B49" s="145">
        <v>53</v>
      </c>
      <c r="C49" s="144"/>
      <c r="D49" s="110">
        <f t="shared" si="0"/>
        <v>0</v>
      </c>
      <c r="E49" s="119" t="s">
        <v>471</v>
      </c>
      <c r="F49" s="110">
        <f t="shared" si="4"/>
        <v>0</v>
      </c>
      <c r="G49" s="141">
        <v>42</v>
      </c>
      <c r="H49" s="112">
        <f t="shared" si="5"/>
        <v>7</v>
      </c>
      <c r="I49" s="141">
        <v>36</v>
      </c>
      <c r="J49" s="112">
        <f t="shared" si="6"/>
        <v>13</v>
      </c>
      <c r="K49" s="143"/>
      <c r="L49" s="114">
        <f t="shared" si="7"/>
        <v>0</v>
      </c>
      <c r="M49" s="143">
        <v>17</v>
      </c>
      <c r="N49" s="114">
        <f t="shared" si="8"/>
        <v>32</v>
      </c>
      <c r="O49" s="168"/>
      <c r="P49" s="116">
        <f t="shared" si="9"/>
        <v>0</v>
      </c>
      <c r="Q49" s="168"/>
      <c r="R49" s="116">
        <f t="shared" si="10"/>
        <v>0</v>
      </c>
      <c r="S49" s="142">
        <v>22</v>
      </c>
      <c r="T49" s="118">
        <f t="shared" si="11"/>
        <v>27</v>
      </c>
      <c r="U49" s="142">
        <v>19</v>
      </c>
      <c r="V49" s="118">
        <f t="shared" si="12"/>
        <v>30</v>
      </c>
      <c r="W49" s="119"/>
      <c r="X49" s="110">
        <f t="shared" si="13"/>
        <v>0</v>
      </c>
      <c r="Y49" s="119">
        <v>25</v>
      </c>
      <c r="Z49" s="110">
        <f t="shared" si="14"/>
        <v>24</v>
      </c>
      <c r="AA49" s="147"/>
      <c r="AB49" s="112">
        <f t="shared" si="15"/>
        <v>0</v>
      </c>
      <c r="AC49" s="147"/>
      <c r="AD49" s="112">
        <f t="shared" si="16"/>
        <v>0</v>
      </c>
      <c r="AE49" s="148">
        <v>19</v>
      </c>
      <c r="AF49" s="114">
        <f t="shared" si="17"/>
        <v>30</v>
      </c>
      <c r="AG49" s="148">
        <v>7</v>
      </c>
      <c r="AH49" s="114">
        <f t="shared" si="18"/>
        <v>42</v>
      </c>
      <c r="AI49" s="150"/>
      <c r="AJ49" s="116">
        <f t="shared" si="19"/>
        <v>0</v>
      </c>
      <c r="AK49" s="150"/>
      <c r="AL49" s="116">
        <f t="shared" si="20"/>
        <v>0</v>
      </c>
      <c r="AM49" s="51">
        <f t="shared" si="1"/>
        <v>205</v>
      </c>
      <c r="AN49" s="139">
        <f t="shared" si="2"/>
        <v>205</v>
      </c>
      <c r="AO49" s="140">
        <f t="shared" si="3"/>
        <v>34</v>
      </c>
      <c r="AP49" s="145">
        <v>53</v>
      </c>
    </row>
    <row r="50" spans="1:42" ht="21" customHeight="1" x14ac:dyDescent="0.25">
      <c r="A50" s="45">
        <v>40</v>
      </c>
      <c r="B50" s="145">
        <v>55</v>
      </c>
      <c r="C50" s="144">
        <v>39</v>
      </c>
      <c r="D50" s="110">
        <f t="shared" si="0"/>
        <v>10</v>
      </c>
      <c r="E50" s="119">
        <v>29</v>
      </c>
      <c r="F50" s="110">
        <f t="shared" si="4"/>
        <v>20</v>
      </c>
      <c r="G50" s="141">
        <v>22</v>
      </c>
      <c r="H50" s="112">
        <f t="shared" si="5"/>
        <v>27</v>
      </c>
      <c r="I50" s="141">
        <v>43</v>
      </c>
      <c r="J50" s="112">
        <f t="shared" si="6"/>
        <v>6</v>
      </c>
      <c r="K50" s="143"/>
      <c r="L50" s="114">
        <f t="shared" si="7"/>
        <v>0</v>
      </c>
      <c r="M50" s="143"/>
      <c r="N50" s="114">
        <f t="shared" si="8"/>
        <v>0</v>
      </c>
      <c r="O50" s="168"/>
      <c r="P50" s="116">
        <f t="shared" si="9"/>
        <v>0</v>
      </c>
      <c r="Q50" s="168"/>
      <c r="R50" s="116">
        <f t="shared" si="10"/>
        <v>0</v>
      </c>
      <c r="S50" s="142"/>
      <c r="T50" s="118">
        <f t="shared" si="11"/>
        <v>0</v>
      </c>
      <c r="U50" s="142">
        <v>7</v>
      </c>
      <c r="V50" s="118">
        <f t="shared" si="12"/>
        <v>42</v>
      </c>
      <c r="W50" s="119"/>
      <c r="X50" s="110">
        <f t="shared" si="13"/>
        <v>0</v>
      </c>
      <c r="Y50" s="119"/>
      <c r="Z50" s="110">
        <f t="shared" si="14"/>
        <v>0</v>
      </c>
      <c r="AA50" s="147"/>
      <c r="AB50" s="112">
        <f t="shared" si="15"/>
        <v>0</v>
      </c>
      <c r="AC50" s="147">
        <v>3</v>
      </c>
      <c r="AD50" s="112">
        <f t="shared" si="16"/>
        <v>46</v>
      </c>
      <c r="AE50" s="148">
        <v>24</v>
      </c>
      <c r="AF50" s="114">
        <f t="shared" si="17"/>
        <v>25</v>
      </c>
      <c r="AG50" s="148">
        <v>36</v>
      </c>
      <c r="AH50" s="114">
        <f t="shared" si="18"/>
        <v>13</v>
      </c>
      <c r="AI50" s="150"/>
      <c r="AJ50" s="116">
        <f t="shared" si="19"/>
        <v>0</v>
      </c>
      <c r="AK50" s="150"/>
      <c r="AL50" s="116">
        <f t="shared" si="20"/>
        <v>0</v>
      </c>
      <c r="AM50" s="51">
        <f t="shared" si="1"/>
        <v>189</v>
      </c>
      <c r="AN50" s="139">
        <f t="shared" si="2"/>
        <v>189</v>
      </c>
      <c r="AO50" s="140">
        <f t="shared" si="3"/>
        <v>37</v>
      </c>
      <c r="AP50" s="145">
        <v>55</v>
      </c>
    </row>
    <row r="51" spans="1:42" ht="21" customHeight="1" x14ac:dyDescent="0.25">
      <c r="A51" s="45">
        <v>41</v>
      </c>
      <c r="B51" s="145">
        <v>56</v>
      </c>
      <c r="C51" s="144">
        <v>18</v>
      </c>
      <c r="D51" s="110">
        <f t="shared" si="0"/>
        <v>31</v>
      </c>
      <c r="E51" s="119">
        <v>9</v>
      </c>
      <c r="F51" s="110">
        <f t="shared" si="4"/>
        <v>40</v>
      </c>
      <c r="G51" s="141">
        <v>9</v>
      </c>
      <c r="H51" s="112">
        <f t="shared" si="5"/>
        <v>40</v>
      </c>
      <c r="I51" s="141">
        <v>9</v>
      </c>
      <c r="J51" s="112">
        <f t="shared" si="6"/>
        <v>40</v>
      </c>
      <c r="K51" s="143">
        <v>17</v>
      </c>
      <c r="L51" s="114">
        <f t="shared" si="7"/>
        <v>32</v>
      </c>
      <c r="M51" s="143">
        <v>4</v>
      </c>
      <c r="N51" s="114">
        <f t="shared" si="8"/>
        <v>45</v>
      </c>
      <c r="O51" s="168">
        <v>2</v>
      </c>
      <c r="P51" s="116">
        <f t="shared" si="9"/>
        <v>48</v>
      </c>
      <c r="Q51" s="168">
        <v>7</v>
      </c>
      <c r="R51" s="116">
        <f t="shared" si="10"/>
        <v>42</v>
      </c>
      <c r="S51" s="142">
        <v>35</v>
      </c>
      <c r="T51" s="118">
        <f t="shared" si="11"/>
        <v>14</v>
      </c>
      <c r="U51" s="142">
        <v>2</v>
      </c>
      <c r="V51" s="118">
        <f t="shared" si="12"/>
        <v>48</v>
      </c>
      <c r="W51" s="119">
        <v>16</v>
      </c>
      <c r="X51" s="110">
        <f t="shared" si="13"/>
        <v>33</v>
      </c>
      <c r="Y51" s="119">
        <v>13</v>
      </c>
      <c r="Z51" s="110">
        <f t="shared" si="14"/>
        <v>36</v>
      </c>
      <c r="AA51" s="147">
        <v>3</v>
      </c>
      <c r="AB51" s="112">
        <f t="shared" si="15"/>
        <v>46</v>
      </c>
      <c r="AC51" s="147">
        <v>4</v>
      </c>
      <c r="AD51" s="112">
        <f t="shared" si="16"/>
        <v>45</v>
      </c>
      <c r="AE51" s="148">
        <v>6</v>
      </c>
      <c r="AF51" s="114">
        <f t="shared" si="17"/>
        <v>43</v>
      </c>
      <c r="AG51" s="148">
        <v>1</v>
      </c>
      <c r="AH51" s="114">
        <f t="shared" si="18"/>
        <v>50</v>
      </c>
      <c r="AI51" s="150"/>
      <c r="AJ51" s="116">
        <f t="shared" si="19"/>
        <v>0</v>
      </c>
      <c r="AK51" s="150"/>
      <c r="AL51" s="116">
        <f t="shared" si="20"/>
        <v>0</v>
      </c>
      <c r="AM51" s="51">
        <f t="shared" si="1"/>
        <v>633</v>
      </c>
      <c r="AN51" s="139">
        <f t="shared" si="2"/>
        <v>633</v>
      </c>
      <c r="AO51" s="140">
        <f t="shared" si="3"/>
        <v>1</v>
      </c>
      <c r="AP51" s="145">
        <v>56</v>
      </c>
    </row>
    <row r="52" spans="1:42" ht="21" customHeight="1" x14ac:dyDescent="0.25">
      <c r="A52" s="45">
        <v>42</v>
      </c>
      <c r="B52" s="145">
        <v>58</v>
      </c>
      <c r="C52" s="144">
        <v>14</v>
      </c>
      <c r="D52" s="110">
        <f t="shared" si="0"/>
        <v>35</v>
      </c>
      <c r="E52" s="119">
        <v>45</v>
      </c>
      <c r="F52" s="110">
        <f t="shared" si="4"/>
        <v>4</v>
      </c>
      <c r="G52" s="141"/>
      <c r="H52" s="112">
        <f t="shared" si="5"/>
        <v>0</v>
      </c>
      <c r="I52" s="141"/>
      <c r="J52" s="112">
        <f t="shared" si="6"/>
        <v>0</v>
      </c>
      <c r="K52" s="143"/>
      <c r="L52" s="114">
        <f t="shared" si="7"/>
        <v>0</v>
      </c>
      <c r="M52" s="143"/>
      <c r="N52" s="114">
        <f t="shared" si="8"/>
        <v>0</v>
      </c>
      <c r="O52" s="168"/>
      <c r="P52" s="116">
        <f t="shared" si="9"/>
        <v>0</v>
      </c>
      <c r="Q52" s="168"/>
      <c r="R52" s="116">
        <f t="shared" si="10"/>
        <v>0</v>
      </c>
      <c r="S52" s="142"/>
      <c r="T52" s="118">
        <f t="shared" si="11"/>
        <v>0</v>
      </c>
      <c r="U52" s="142"/>
      <c r="V52" s="118">
        <f t="shared" si="12"/>
        <v>0</v>
      </c>
      <c r="W52" s="119"/>
      <c r="X52" s="110">
        <f t="shared" si="13"/>
        <v>0</v>
      </c>
      <c r="Y52" s="119"/>
      <c r="Z52" s="110">
        <f t="shared" si="14"/>
        <v>0</v>
      </c>
      <c r="AA52" s="147"/>
      <c r="AB52" s="112">
        <f t="shared" si="15"/>
        <v>0</v>
      </c>
      <c r="AC52" s="147"/>
      <c r="AD52" s="112">
        <f t="shared" si="16"/>
        <v>0</v>
      </c>
      <c r="AE52" s="148"/>
      <c r="AF52" s="114">
        <f t="shared" si="17"/>
        <v>0</v>
      </c>
      <c r="AG52" s="148"/>
      <c r="AH52" s="114">
        <f t="shared" si="18"/>
        <v>0</v>
      </c>
      <c r="AI52" s="150"/>
      <c r="AJ52" s="116">
        <f t="shared" si="19"/>
        <v>0</v>
      </c>
      <c r="AK52" s="150"/>
      <c r="AL52" s="116">
        <f t="shared" si="20"/>
        <v>0</v>
      </c>
      <c r="AM52" s="51">
        <f t="shared" si="1"/>
        <v>39</v>
      </c>
      <c r="AN52" s="139">
        <f t="shared" si="2"/>
        <v>39</v>
      </c>
      <c r="AO52" s="140">
        <f t="shared" si="3"/>
        <v>46</v>
      </c>
      <c r="AP52" s="145">
        <v>58</v>
      </c>
    </row>
    <row r="53" spans="1:42" ht="21" customHeight="1" x14ac:dyDescent="0.25">
      <c r="A53" s="45">
        <v>43</v>
      </c>
      <c r="B53" s="145">
        <v>59</v>
      </c>
      <c r="C53" s="144">
        <v>35</v>
      </c>
      <c r="D53" s="110">
        <f t="shared" si="0"/>
        <v>14</v>
      </c>
      <c r="E53" s="119">
        <v>33</v>
      </c>
      <c r="F53" s="110">
        <f t="shared" si="4"/>
        <v>16</v>
      </c>
      <c r="G53" s="141">
        <v>30</v>
      </c>
      <c r="H53" s="112">
        <f t="shared" si="5"/>
        <v>19</v>
      </c>
      <c r="I53" s="141">
        <v>27</v>
      </c>
      <c r="J53" s="112">
        <f t="shared" si="6"/>
        <v>22</v>
      </c>
      <c r="K53" s="143"/>
      <c r="L53" s="114">
        <f t="shared" si="7"/>
        <v>0</v>
      </c>
      <c r="M53" s="143"/>
      <c r="N53" s="114">
        <f t="shared" si="8"/>
        <v>0</v>
      </c>
      <c r="O53" s="168">
        <v>5</v>
      </c>
      <c r="P53" s="116">
        <f t="shared" si="9"/>
        <v>44</v>
      </c>
      <c r="Q53" s="168"/>
      <c r="R53" s="116">
        <f t="shared" si="10"/>
        <v>0</v>
      </c>
      <c r="S53" s="142"/>
      <c r="T53" s="118">
        <f t="shared" si="11"/>
        <v>0</v>
      </c>
      <c r="U53" s="142">
        <v>6</v>
      </c>
      <c r="V53" s="118">
        <f t="shared" si="12"/>
        <v>43</v>
      </c>
      <c r="W53" s="119">
        <v>17</v>
      </c>
      <c r="X53" s="110">
        <f t="shared" si="13"/>
        <v>32</v>
      </c>
      <c r="Y53" s="119">
        <v>20</v>
      </c>
      <c r="Z53" s="110">
        <f t="shared" si="14"/>
        <v>29</v>
      </c>
      <c r="AA53" s="147"/>
      <c r="AB53" s="112">
        <f t="shared" si="15"/>
        <v>0</v>
      </c>
      <c r="AC53" s="147"/>
      <c r="AD53" s="112">
        <f t="shared" si="16"/>
        <v>0</v>
      </c>
      <c r="AE53" s="148"/>
      <c r="AF53" s="114">
        <f t="shared" si="17"/>
        <v>0</v>
      </c>
      <c r="AG53" s="148"/>
      <c r="AH53" s="114">
        <f t="shared" si="18"/>
        <v>0</v>
      </c>
      <c r="AI53" s="150"/>
      <c r="AJ53" s="116">
        <f t="shared" si="19"/>
        <v>0</v>
      </c>
      <c r="AK53" s="150"/>
      <c r="AL53" s="116">
        <f t="shared" si="20"/>
        <v>0</v>
      </c>
      <c r="AM53" s="51">
        <f t="shared" si="1"/>
        <v>219</v>
      </c>
      <c r="AN53" s="139">
        <f t="shared" si="2"/>
        <v>219</v>
      </c>
      <c r="AO53" s="140">
        <f t="shared" si="3"/>
        <v>32</v>
      </c>
      <c r="AP53" s="145">
        <v>59</v>
      </c>
    </row>
    <row r="54" spans="1:42" ht="21" customHeight="1" x14ac:dyDescent="0.25">
      <c r="A54" s="45">
        <v>44</v>
      </c>
      <c r="B54" s="145">
        <v>63</v>
      </c>
      <c r="C54" s="144">
        <v>43</v>
      </c>
      <c r="D54" s="110">
        <f t="shared" si="0"/>
        <v>6</v>
      </c>
      <c r="E54" s="169">
        <v>38</v>
      </c>
      <c r="F54" s="110">
        <f t="shared" si="4"/>
        <v>11</v>
      </c>
      <c r="G54" s="141"/>
      <c r="H54" s="112">
        <f t="shared" si="5"/>
        <v>0</v>
      </c>
      <c r="I54" s="141"/>
      <c r="J54" s="112">
        <f t="shared" si="6"/>
        <v>0</v>
      </c>
      <c r="K54" s="143"/>
      <c r="L54" s="114">
        <f t="shared" si="7"/>
        <v>0</v>
      </c>
      <c r="M54" s="143"/>
      <c r="N54" s="114">
        <f t="shared" si="8"/>
        <v>0</v>
      </c>
      <c r="O54" s="168"/>
      <c r="P54" s="116">
        <f t="shared" si="9"/>
        <v>0</v>
      </c>
      <c r="Q54" s="168"/>
      <c r="R54" s="116">
        <f t="shared" si="10"/>
        <v>0</v>
      </c>
      <c r="S54" s="142"/>
      <c r="T54" s="118">
        <f t="shared" si="11"/>
        <v>0</v>
      </c>
      <c r="U54" s="142"/>
      <c r="V54" s="118">
        <f t="shared" si="12"/>
        <v>0</v>
      </c>
      <c r="W54" s="119"/>
      <c r="X54" s="110">
        <f t="shared" si="13"/>
        <v>0</v>
      </c>
      <c r="Y54" s="119"/>
      <c r="Z54" s="110">
        <f t="shared" si="14"/>
        <v>0</v>
      </c>
      <c r="AA54" s="147"/>
      <c r="AB54" s="112">
        <f t="shared" si="15"/>
        <v>0</v>
      </c>
      <c r="AC54" s="147"/>
      <c r="AD54" s="112">
        <f t="shared" si="16"/>
        <v>0</v>
      </c>
      <c r="AE54" s="148"/>
      <c r="AF54" s="114">
        <f t="shared" si="17"/>
        <v>0</v>
      </c>
      <c r="AG54" s="148"/>
      <c r="AH54" s="114">
        <f t="shared" si="18"/>
        <v>0</v>
      </c>
      <c r="AI54" s="150"/>
      <c r="AJ54" s="116">
        <f t="shared" si="19"/>
        <v>0</v>
      </c>
      <c r="AK54" s="150"/>
      <c r="AL54" s="116">
        <f t="shared" si="20"/>
        <v>0</v>
      </c>
      <c r="AM54" s="51">
        <f t="shared" si="1"/>
        <v>17</v>
      </c>
      <c r="AN54" s="139">
        <f t="shared" si="2"/>
        <v>17</v>
      </c>
      <c r="AO54" s="140">
        <f t="shared" si="3"/>
        <v>47</v>
      </c>
      <c r="AP54" s="145">
        <v>63</v>
      </c>
    </row>
    <row r="55" spans="1:42" ht="21" customHeight="1" x14ac:dyDescent="0.25">
      <c r="A55" s="45">
        <v>45</v>
      </c>
      <c r="B55" s="145">
        <v>67</v>
      </c>
      <c r="C55" s="144">
        <v>31</v>
      </c>
      <c r="D55" s="110">
        <f t="shared" si="0"/>
        <v>18</v>
      </c>
      <c r="E55" s="169">
        <v>24</v>
      </c>
      <c r="F55" s="110">
        <f t="shared" si="4"/>
        <v>25</v>
      </c>
      <c r="G55" s="141">
        <v>11</v>
      </c>
      <c r="H55" s="112">
        <f t="shared" si="5"/>
        <v>38</v>
      </c>
      <c r="I55" s="141">
        <v>26</v>
      </c>
      <c r="J55" s="112">
        <f t="shared" si="6"/>
        <v>23</v>
      </c>
      <c r="K55" s="143"/>
      <c r="L55" s="114">
        <f t="shared" si="7"/>
        <v>0</v>
      </c>
      <c r="M55" s="143"/>
      <c r="N55" s="114">
        <f t="shared" si="8"/>
        <v>0</v>
      </c>
      <c r="O55" s="168"/>
      <c r="P55" s="116">
        <f t="shared" si="9"/>
        <v>0</v>
      </c>
      <c r="Q55" s="168"/>
      <c r="R55" s="116">
        <f t="shared" si="10"/>
        <v>0</v>
      </c>
      <c r="S55" s="142">
        <v>17</v>
      </c>
      <c r="T55" s="118">
        <f t="shared" si="11"/>
        <v>32</v>
      </c>
      <c r="U55" s="142"/>
      <c r="V55" s="118">
        <f t="shared" si="12"/>
        <v>0</v>
      </c>
      <c r="W55" s="119"/>
      <c r="X55" s="110">
        <f t="shared" si="13"/>
        <v>0</v>
      </c>
      <c r="Y55" s="119"/>
      <c r="Z55" s="110">
        <f t="shared" si="14"/>
        <v>0</v>
      </c>
      <c r="AA55" s="147"/>
      <c r="AB55" s="112">
        <f t="shared" si="15"/>
        <v>0</v>
      </c>
      <c r="AC55" s="147"/>
      <c r="AD55" s="112">
        <f t="shared" si="16"/>
        <v>0</v>
      </c>
      <c r="AE55" s="148"/>
      <c r="AF55" s="114">
        <f t="shared" si="17"/>
        <v>0</v>
      </c>
      <c r="AG55" s="148"/>
      <c r="AH55" s="114">
        <f t="shared" si="18"/>
        <v>0</v>
      </c>
      <c r="AI55" s="150"/>
      <c r="AJ55" s="116">
        <f t="shared" si="19"/>
        <v>0</v>
      </c>
      <c r="AK55" s="150"/>
      <c r="AL55" s="116">
        <f t="shared" si="20"/>
        <v>0</v>
      </c>
      <c r="AM55" s="51">
        <f t="shared" si="1"/>
        <v>136</v>
      </c>
      <c r="AN55" s="139">
        <f t="shared" si="2"/>
        <v>136</v>
      </c>
      <c r="AO55" s="140">
        <f t="shared" si="3"/>
        <v>41</v>
      </c>
      <c r="AP55" s="145">
        <v>67</v>
      </c>
    </row>
    <row r="56" spans="1:42" ht="21" customHeight="1" x14ac:dyDescent="0.25">
      <c r="A56" s="45">
        <v>46</v>
      </c>
      <c r="B56" s="145">
        <v>75</v>
      </c>
      <c r="C56" s="144">
        <v>30</v>
      </c>
      <c r="D56" s="110">
        <f t="shared" si="0"/>
        <v>19</v>
      </c>
      <c r="E56" s="169">
        <v>40</v>
      </c>
      <c r="F56" s="110">
        <f t="shared" si="4"/>
        <v>9</v>
      </c>
      <c r="G56" s="141">
        <v>21</v>
      </c>
      <c r="H56" s="112">
        <f t="shared" si="5"/>
        <v>28</v>
      </c>
      <c r="I56" s="141">
        <v>30</v>
      </c>
      <c r="J56" s="112">
        <f t="shared" si="6"/>
        <v>19</v>
      </c>
      <c r="K56" s="143">
        <v>14</v>
      </c>
      <c r="L56" s="114">
        <f t="shared" si="7"/>
        <v>35</v>
      </c>
      <c r="M56" s="143">
        <v>28</v>
      </c>
      <c r="N56" s="114">
        <f t="shared" si="8"/>
        <v>21</v>
      </c>
      <c r="O56" s="168">
        <v>18</v>
      </c>
      <c r="P56" s="116">
        <f t="shared" si="9"/>
        <v>31</v>
      </c>
      <c r="Q56" s="168"/>
      <c r="R56" s="116">
        <f t="shared" si="10"/>
        <v>0</v>
      </c>
      <c r="S56" s="142">
        <v>10</v>
      </c>
      <c r="T56" s="118">
        <f t="shared" si="11"/>
        <v>39</v>
      </c>
      <c r="U56" s="142">
        <v>25</v>
      </c>
      <c r="V56" s="118">
        <f t="shared" si="12"/>
        <v>24</v>
      </c>
      <c r="W56" s="119">
        <v>5</v>
      </c>
      <c r="X56" s="110">
        <f t="shared" si="13"/>
        <v>44</v>
      </c>
      <c r="Y56" s="119">
        <v>23</v>
      </c>
      <c r="Z56" s="110">
        <f t="shared" si="14"/>
        <v>26</v>
      </c>
      <c r="AA56" s="147"/>
      <c r="AB56" s="112">
        <f t="shared" si="15"/>
        <v>0</v>
      </c>
      <c r="AC56" s="147">
        <v>5</v>
      </c>
      <c r="AD56" s="112">
        <f t="shared" si="16"/>
        <v>44</v>
      </c>
      <c r="AE56" s="148">
        <v>36</v>
      </c>
      <c r="AF56" s="114">
        <f t="shared" si="17"/>
        <v>13</v>
      </c>
      <c r="AG56" s="148">
        <v>21</v>
      </c>
      <c r="AH56" s="114">
        <f t="shared" si="18"/>
        <v>28</v>
      </c>
      <c r="AI56" s="150"/>
      <c r="AJ56" s="116">
        <f t="shared" si="19"/>
        <v>0</v>
      </c>
      <c r="AK56" s="150"/>
      <c r="AL56" s="116">
        <f t="shared" si="20"/>
        <v>0</v>
      </c>
      <c r="AM56" s="51">
        <f t="shared" si="1"/>
        <v>380</v>
      </c>
      <c r="AN56" s="139">
        <f t="shared" si="2"/>
        <v>380</v>
      </c>
      <c r="AO56" s="140">
        <f t="shared" si="3"/>
        <v>20</v>
      </c>
      <c r="AP56" s="145">
        <v>75</v>
      </c>
    </row>
    <row r="57" spans="1:42" ht="21" customHeight="1" x14ac:dyDescent="0.25">
      <c r="A57" s="45">
        <v>47</v>
      </c>
      <c r="B57" s="146" t="s">
        <v>451</v>
      </c>
      <c r="C57" s="144">
        <v>9</v>
      </c>
      <c r="D57" s="110">
        <f t="shared" si="0"/>
        <v>40</v>
      </c>
      <c r="E57" s="169">
        <v>15</v>
      </c>
      <c r="F57" s="110">
        <f t="shared" si="4"/>
        <v>34</v>
      </c>
      <c r="G57" s="141">
        <v>12</v>
      </c>
      <c r="H57" s="112">
        <f t="shared" si="5"/>
        <v>37</v>
      </c>
      <c r="I57" s="141">
        <v>20</v>
      </c>
      <c r="J57" s="112">
        <f t="shared" si="6"/>
        <v>29</v>
      </c>
      <c r="K57" s="143"/>
      <c r="L57" s="114">
        <f t="shared" si="7"/>
        <v>0</v>
      </c>
      <c r="M57" s="143"/>
      <c r="N57" s="114">
        <f t="shared" si="8"/>
        <v>0</v>
      </c>
      <c r="O57" s="168">
        <v>15</v>
      </c>
      <c r="P57" s="116">
        <f t="shared" si="9"/>
        <v>34</v>
      </c>
      <c r="Q57" s="168">
        <v>5</v>
      </c>
      <c r="R57" s="116">
        <f t="shared" si="10"/>
        <v>44</v>
      </c>
      <c r="S57" s="142">
        <v>4</v>
      </c>
      <c r="T57" s="118">
        <f t="shared" si="11"/>
        <v>45</v>
      </c>
      <c r="U57" s="142">
        <v>40</v>
      </c>
      <c r="V57" s="118">
        <f t="shared" si="12"/>
        <v>9</v>
      </c>
      <c r="W57" s="119">
        <v>11</v>
      </c>
      <c r="X57" s="110">
        <f t="shared" si="13"/>
        <v>38</v>
      </c>
      <c r="Y57" s="119">
        <v>9</v>
      </c>
      <c r="Z57" s="110">
        <f t="shared" si="14"/>
        <v>40</v>
      </c>
      <c r="AA57" s="147">
        <v>1</v>
      </c>
      <c r="AB57" s="112">
        <f t="shared" si="15"/>
        <v>50</v>
      </c>
      <c r="AC57" s="147">
        <v>1</v>
      </c>
      <c r="AD57" s="112">
        <f t="shared" si="16"/>
        <v>50</v>
      </c>
      <c r="AE57" s="148"/>
      <c r="AF57" s="114">
        <f t="shared" si="17"/>
        <v>0</v>
      </c>
      <c r="AG57" s="148"/>
      <c r="AH57" s="114">
        <f t="shared" si="18"/>
        <v>0</v>
      </c>
      <c r="AI57" s="150"/>
      <c r="AJ57" s="116">
        <f t="shared" si="19"/>
        <v>0</v>
      </c>
      <c r="AK57" s="150"/>
      <c r="AL57" s="116">
        <f t="shared" si="20"/>
        <v>0</v>
      </c>
      <c r="AM57" s="51">
        <f t="shared" si="1"/>
        <v>450</v>
      </c>
      <c r="AN57" s="139">
        <f t="shared" si="2"/>
        <v>450</v>
      </c>
      <c r="AO57" s="140">
        <f t="shared" si="3"/>
        <v>12</v>
      </c>
      <c r="AP57" s="146" t="s">
        <v>451</v>
      </c>
    </row>
    <row r="58" spans="1:42" ht="21" customHeight="1" x14ac:dyDescent="0.25">
      <c r="A58" s="45">
        <v>48</v>
      </c>
      <c r="B58" s="146" t="s">
        <v>450</v>
      </c>
      <c r="C58" s="144"/>
      <c r="D58" s="110">
        <f t="shared" si="0"/>
        <v>0</v>
      </c>
      <c r="E58" s="169" t="s">
        <v>471</v>
      </c>
      <c r="F58" s="110">
        <f t="shared" si="4"/>
        <v>0</v>
      </c>
      <c r="G58" s="141"/>
      <c r="H58" s="112">
        <f t="shared" si="5"/>
        <v>0</v>
      </c>
      <c r="I58" s="141"/>
      <c r="J58" s="112">
        <f t="shared" si="6"/>
        <v>0</v>
      </c>
      <c r="K58" s="143"/>
      <c r="L58" s="114">
        <f t="shared" si="7"/>
        <v>0</v>
      </c>
      <c r="M58" s="143"/>
      <c r="N58" s="114">
        <f t="shared" si="8"/>
        <v>0</v>
      </c>
      <c r="O58" s="168"/>
      <c r="P58" s="116">
        <f t="shared" si="9"/>
        <v>0</v>
      </c>
      <c r="Q58" s="168"/>
      <c r="R58" s="116">
        <f t="shared" si="10"/>
        <v>0</v>
      </c>
      <c r="S58" s="142"/>
      <c r="T58" s="118">
        <f t="shared" si="11"/>
        <v>0</v>
      </c>
      <c r="U58" s="142"/>
      <c r="V58" s="118">
        <f t="shared" si="12"/>
        <v>0</v>
      </c>
      <c r="W58" s="119"/>
      <c r="X58" s="110">
        <f t="shared" si="13"/>
        <v>0</v>
      </c>
      <c r="Y58" s="119"/>
      <c r="Z58" s="110">
        <f t="shared" si="14"/>
        <v>0</v>
      </c>
      <c r="AA58" s="147"/>
      <c r="AB58" s="112">
        <f t="shared" si="15"/>
        <v>0</v>
      </c>
      <c r="AC58" s="147"/>
      <c r="AD58" s="112">
        <f t="shared" si="16"/>
        <v>0</v>
      </c>
      <c r="AE58" s="148"/>
      <c r="AF58" s="114">
        <f t="shared" si="17"/>
        <v>0</v>
      </c>
      <c r="AG58" s="148"/>
      <c r="AH58" s="114">
        <f t="shared" si="18"/>
        <v>0</v>
      </c>
      <c r="AI58" s="150"/>
      <c r="AJ58" s="116">
        <f t="shared" si="19"/>
        <v>0</v>
      </c>
      <c r="AK58" s="150"/>
      <c r="AL58" s="116">
        <f t="shared" si="20"/>
        <v>0</v>
      </c>
      <c r="AM58" s="51">
        <f t="shared" si="1"/>
        <v>0</v>
      </c>
      <c r="AN58" s="139">
        <f t="shared" si="2"/>
        <v>0</v>
      </c>
      <c r="AO58" s="140">
        <f t="shared" si="3"/>
        <v>48</v>
      </c>
      <c r="AP58" s="146" t="s">
        <v>450</v>
      </c>
    </row>
    <row r="76" spans="18:18" x14ac:dyDescent="0.25">
      <c r="R76" s="138"/>
    </row>
  </sheetData>
  <autoFilter ref="A10:AP58">
    <sortState ref="A11:AP58">
      <sortCondition ref="B10:B58"/>
    </sortState>
  </autoFilter>
  <mergeCells count="72">
    <mergeCell ref="A1:AO1"/>
    <mergeCell ref="A2:AO2"/>
    <mergeCell ref="A3:AO3"/>
    <mergeCell ref="A6:A9"/>
    <mergeCell ref="B6:B9"/>
    <mergeCell ref="C6:F6"/>
    <mergeCell ref="G6:J6"/>
    <mergeCell ref="K6:N6"/>
    <mergeCell ref="O6:R6"/>
    <mergeCell ref="S6:V6"/>
    <mergeCell ref="AN6:AN9"/>
    <mergeCell ref="AE7:AF7"/>
    <mergeCell ref="AG7:AH7"/>
    <mergeCell ref="AI7:AJ7"/>
    <mergeCell ref="AK7:AL7"/>
    <mergeCell ref="AC7:AD7"/>
    <mergeCell ref="AO6:AO9"/>
    <mergeCell ref="AP6:AP9"/>
    <mergeCell ref="C7:D7"/>
    <mergeCell ref="E7:F7"/>
    <mergeCell ref="G7:H7"/>
    <mergeCell ref="I7:J7"/>
    <mergeCell ref="K7:L7"/>
    <mergeCell ref="M7:N7"/>
    <mergeCell ref="O7:P7"/>
    <mergeCell ref="Q7:R7"/>
    <mergeCell ref="W6:Z6"/>
    <mergeCell ref="AA6:AD6"/>
    <mergeCell ref="AE6:AH6"/>
    <mergeCell ref="AI6:AL6"/>
    <mergeCell ref="AM6:AM9"/>
    <mergeCell ref="S7:T7"/>
    <mergeCell ref="U7:V7"/>
    <mergeCell ref="W7:X7"/>
    <mergeCell ref="Y7:Z7"/>
    <mergeCell ref="AA7:AB7"/>
    <mergeCell ref="N8:N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Z8:Z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AL8:AL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</mergeCells>
  <pageMargins left="0.19685039370078741" right="0.19685039370078741" top="0.19685039370078741" bottom="0.19685039370078741" header="0.31496062992125984" footer="0.31496062992125984"/>
  <pageSetup paperSize="9" scale="4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девочки (2)</vt:lpstr>
      <vt:lpstr>юноши (2)</vt:lpstr>
      <vt:lpstr>СТАРТУЮТ ВСЕ</vt:lpstr>
      <vt:lpstr>ТАБЛИЦА ПО МЕСТАМ (2)</vt:lpstr>
      <vt:lpstr>ПРОЧИТАТЬ</vt:lpstr>
      <vt:lpstr>ТАБЛИЦА ПО МЕСТАМ </vt:lpstr>
      <vt:lpstr>ТАБЛИЦА ПО ШКОЛАМ  </vt:lpstr>
      <vt:lpstr>ТАБЛИЦА ПО ШКОЛАМ    </vt:lpstr>
      <vt:lpstr>ТАБЛИЦА ПО ШКОЛАМ </vt:lpstr>
      <vt:lpstr>ТАБЛИЦА ПО ШКОЛАМ (нов)</vt:lpstr>
      <vt:lpstr>ТАБЛИЦА ПО ШКОЛАМ</vt:lpstr>
      <vt:lpstr>ТАБЛИЦА ПО МЕСТАМ</vt:lpstr>
      <vt:lpstr>ДЕВУШКИ</vt:lpstr>
      <vt:lpstr>мальчики</vt:lpstr>
      <vt:lpstr>итог девушки</vt:lpstr>
      <vt:lpstr>итог мальчики</vt:lpstr>
      <vt:lpstr>сводный</vt:lpstr>
      <vt:lpstr>ИТОГ</vt:lpstr>
      <vt:lpstr>итог (2)</vt:lpstr>
      <vt:lpstr>ЛИЧНИКИ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2018-05-18T03:12:58Z</dcterms:modified>
</cp:coreProperties>
</file>